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EsteLivro" defaultThemeVersion="124226"/>
  <mc:AlternateContent xmlns:mc="http://schemas.openxmlformats.org/markup-compatibility/2006">
    <mc:Choice Requires="x15">
      <x15ac:absPath xmlns:x15ac="http://schemas.microsoft.com/office/spreadsheetml/2010/11/ac" url="C:\Users\jesus.costa\Documents\jesus_costa\Pagina\RUP\EDICAO 2026\QUADROS\Nova pasta\"/>
    </mc:Choice>
  </mc:AlternateContent>
  <xr:revisionPtr revIDLastSave="0" documentId="13_ncr:1_{17EDAC26-9ECD-4461-B4BA-9E866236E561}" xr6:coauthVersionLast="47" xr6:coauthVersionMax="47" xr10:uidLastSave="{00000000-0000-0000-0000-000000000000}"/>
  <bookViews>
    <workbookView xWindow="-103" yWindow="-103" windowWidth="33120" windowHeight="18000" tabRatio="701" xr2:uid="{00000000-000D-0000-FFFF-FFFF00000000}"/>
  </bookViews>
  <sheets>
    <sheet name="Índice" sheetId="16" r:id="rId1"/>
    <sheet name="S.C_Sig" sheetId="17" r:id="rId2"/>
    <sheet name="T1- Territoire" sheetId="7" r:id="rId3"/>
    <sheet name="T2- Population" sheetId="9" r:id="rId4"/>
    <sheet name="T3- Education" sheetId="18" r:id="rId5"/>
    <sheet name="T4-  Santé" sheetId="12" r:id="rId6"/>
    <sheet name="T5- Marché du travail" sheetId="8" r:id="rId7"/>
    <sheet name="T6- Revenus" sheetId="19" r:id="rId8"/>
    <sheet name="T7- Comptes économiques" sheetId="15" r:id="rId9"/>
    <sheet name="T8- Des prix" sheetId="22" r:id="rId10"/>
    <sheet name="T9 - Entreprises" sheetId="25" r:id="rId11"/>
    <sheet name="T10- Agriculture" sheetId="11" r:id="rId12"/>
    <sheet name="T11- Transports" sheetId="14" r:id="rId13"/>
    <sheet name="T12-  Tourisme" sheetId="13" r:id="rId14"/>
    <sheet name="T13-  Science et technologie" sheetId="20" r:id="rId15"/>
    <sheet name="T14- Société de l’information" sheetId="10" r:id="rId16"/>
    <sheet name="T15 - Criminalité" sheetId="24" r:id="rId17"/>
    <sheet name="T16- ICR" sheetId="21" r:id="rId18"/>
    <sheet name="T17- SPI" sheetId="23" r:id="rId19"/>
  </sheets>
  <definedNames>
    <definedName name="_xlnm.Print_Area" localSheetId="0">Índice!$B$1:$B$17</definedName>
    <definedName name="_xlnm.Print_Area" localSheetId="1">S.C_Sig!$B$1:$N$27</definedName>
    <definedName name="_xlnm.Print_Area" localSheetId="2">'T1- Territoire'!$B$1:$N$25</definedName>
    <definedName name="_xlnm.Print_Area" localSheetId="11">'T10- Agriculture'!$B$1:$Q$23</definedName>
    <definedName name="_xlnm.Print_Area" localSheetId="12">'T11- Transports'!$B$1:$AB$22</definedName>
    <definedName name="_xlnm.Print_Area" localSheetId="13">'T12-  Tourisme'!$B$1:$Q$23</definedName>
    <definedName name="_xlnm.Print_Area" localSheetId="14">'T13-  Science et technologie'!$B$1:$H$26</definedName>
    <definedName name="_xlnm.Print_Area" localSheetId="15">'T14- Société de l’information'!$B$1:$N$23</definedName>
    <definedName name="_xlnm.Print_Area" localSheetId="16">'T15 - Criminalité'!$B$1:$K$22</definedName>
    <definedName name="_xlnm.Print_Area" localSheetId="17">'T16- ICR'!$B$1:$R$24</definedName>
    <definedName name="_xlnm.Print_Area" localSheetId="18">'T17- SPI'!$B$1:$S$24</definedName>
    <definedName name="_xlnm.Print_Area" localSheetId="3">'T2- Population'!$B$1:$AB$28</definedName>
    <definedName name="_xlnm.Print_Area" localSheetId="4">'T3- Education'!$B$1:$N$23</definedName>
    <definedName name="_xlnm.Print_Area" localSheetId="5">'T4-  Santé'!$B$1:$P$22</definedName>
    <definedName name="_xlnm.Print_Area" localSheetId="6">'T5- Marché du travail'!$B$1:$N$25</definedName>
    <definedName name="_xlnm.Print_Area" localSheetId="7">'T6- Revenus'!$B$1:$W$23</definedName>
    <definedName name="_xlnm.Print_Area" localSheetId="8">'T7- Comptes économiques'!$B$1:$AD$23</definedName>
    <definedName name="_xlnm.Print_Area" localSheetId="9">'T8- Des prix'!$B$1:$H$23</definedName>
    <definedName name="_xlnm.Print_Area" localSheetId="10">'T9 - Entreprises'!$B$1:$H$23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0" i="9" l="1" a="1"/>
  <c r="K20" i="9" s="1"/>
  <c r="J20" i="9" a="1"/>
  <c r="J20" i="9" s="1"/>
  <c r="I20" i="9"/>
  <c r="C20" i="9"/>
  <c r="L20" i="9"/>
  <c r="M20" i="9" a="1"/>
  <c r="M20" i="9" s="1"/>
  <c r="N20" i="9" a="1"/>
  <c r="N20" i="9" s="1"/>
  <c r="S25" i="9"/>
  <c r="S20" i="9" l="1"/>
  <c r="O20" i="9"/>
  <c r="O21" i="9"/>
  <c r="O22" i="9"/>
  <c r="O23" i="9"/>
  <c r="N17" i="7" l="1" a="1"/>
  <c r="N17" i="7" s="1"/>
  <c r="T21" i="15" l="1" a="1"/>
  <c r="T21" i="15" s="1"/>
  <c r="S21" i="15" a="1"/>
  <c r="S21" i="15" s="1"/>
  <c r="R21" i="15"/>
  <c r="AC20" i="9" l="1" a="1"/>
  <c r="AC20" i="9" s="1"/>
  <c r="V20" i="9" a="1"/>
  <c r="V20" i="9" s="1"/>
  <c r="D20" i="9" a="1"/>
  <c r="D20" i="9" s="1"/>
  <c r="E20" i="9" a="1"/>
  <c r="E20" i="9" s="1"/>
  <c r="U20" i="9" a="1"/>
  <c r="U20" i="9" s="1"/>
  <c r="AA20" i="9"/>
  <c r="AB20" i="9" a="1"/>
  <c r="AB20" i="9" s="1"/>
  <c r="L20" i="11" l="1"/>
  <c r="O20" i="13" l="1"/>
  <c r="M20" i="11"/>
</calcChain>
</file>

<file path=xl/sharedStrings.xml><?xml version="1.0" encoding="utf-8"?>
<sst xmlns="http://schemas.openxmlformats.org/spreadsheetml/2006/main" count="1773" uniqueCount="474">
  <si>
    <t>BAROMÈTRE DES RÉGIONS ULTRAPÉRIPHÉRIQUES</t>
  </si>
  <si>
    <t>x</t>
  </si>
  <si>
    <t>Valeur non disponible</t>
  </si>
  <si>
    <t>//</t>
  </si>
  <si>
    <t>Sans objet</t>
  </si>
  <si>
    <t>Valeur inférieure à la moitié du module de l’unité utilisée</t>
  </si>
  <si>
    <t>Valeur confidentielle</t>
  </si>
  <si>
    <t>┴</t>
  </si>
  <si>
    <t>Pause série</t>
  </si>
  <si>
    <t>Valeur rectifiée</t>
  </si>
  <si>
    <t>Valeur escomptée</t>
  </si>
  <si>
    <t>Valeur provisoire</t>
  </si>
  <si>
    <t>Valeur préliminaire</t>
  </si>
  <si>
    <t>Valeur révisée</t>
  </si>
  <si>
    <t>Acronymes/Source</t>
  </si>
  <si>
    <t>DREM</t>
  </si>
  <si>
    <t>INSEE</t>
  </si>
  <si>
    <t>ISTAC</t>
  </si>
  <si>
    <t>CE</t>
  </si>
  <si>
    <t>Tableau 1 — Territoire</t>
  </si>
  <si>
    <t>Altitude maximale</t>
  </si>
  <si>
    <t>Valeur (Km2)</t>
  </si>
  <si>
    <t>Année</t>
  </si>
  <si>
    <t>Source</t>
  </si>
  <si>
    <t>Valeur (Km)</t>
  </si>
  <si>
    <t>Année</t>
  </si>
  <si>
    <t>Source</t>
  </si>
  <si>
    <t>Année</t>
  </si>
  <si>
    <t>Source</t>
  </si>
  <si>
    <t>Année</t>
  </si>
  <si>
    <t>Source</t>
  </si>
  <si>
    <t>Eurostat</t>
  </si>
  <si>
    <t>Açores</t>
  </si>
  <si>
    <t>Les îles Canaries</t>
  </si>
  <si>
    <t>Guadeloupe</t>
  </si>
  <si>
    <t>Guyane française</t>
  </si>
  <si>
    <t>Martinique</t>
  </si>
  <si>
    <t>Mayotte</t>
  </si>
  <si>
    <t>Réunion</t>
  </si>
  <si>
    <t>Tableau 2 — Population</t>
  </si>
  <si>
    <t>Population</t>
  </si>
  <si>
    <t xml:space="preserve">Densité de population </t>
  </si>
  <si>
    <t>Population jeune (&lt;15 ans)</t>
  </si>
  <si>
    <t>Taux de fécondité</t>
  </si>
  <si>
    <t>Année</t>
  </si>
  <si>
    <t>Source</t>
  </si>
  <si>
    <t>Valeur (hab par Km2)</t>
  </si>
  <si>
    <t>Année</t>
  </si>
  <si>
    <t>Source</t>
  </si>
  <si>
    <t>Année</t>
  </si>
  <si>
    <t>Source</t>
  </si>
  <si>
    <t>Année</t>
  </si>
  <si>
    <t>Source</t>
  </si>
  <si>
    <t>Union européenne</t>
  </si>
  <si>
    <t>Portugal</t>
  </si>
  <si>
    <t>Açores</t>
  </si>
  <si>
    <t>Espagne</t>
  </si>
  <si>
    <t>Les îles Canaries</t>
  </si>
  <si>
    <t>France</t>
  </si>
  <si>
    <t>Guadeloupe</t>
  </si>
  <si>
    <t>Guyane française</t>
  </si>
  <si>
    <t>Martinique</t>
  </si>
  <si>
    <t>Mayotte</t>
  </si>
  <si>
    <t>Réunion</t>
  </si>
  <si>
    <t>FR10</t>
  </si>
  <si>
    <t>São Martinho</t>
  </si>
  <si>
    <t>Année</t>
  </si>
  <si>
    <t>Source</t>
  </si>
  <si>
    <t>Année</t>
  </si>
  <si>
    <t>Source</t>
  </si>
  <si>
    <t>Année</t>
  </si>
  <si>
    <t>Source</t>
  </si>
  <si>
    <t>Union européenne</t>
  </si>
  <si>
    <t>Portugal</t>
  </si>
  <si>
    <t>Açores</t>
  </si>
  <si>
    <t>Espagne</t>
  </si>
  <si>
    <t>Les îles Canaries</t>
  </si>
  <si>
    <t>France</t>
  </si>
  <si>
    <t>Guadeloupe</t>
  </si>
  <si>
    <t>Guyane française</t>
  </si>
  <si>
    <t>Martinique</t>
  </si>
  <si>
    <t>Mayotte</t>
  </si>
  <si>
    <t>Réunion</t>
  </si>
  <si>
    <t>Tableau 4 — Santé</t>
  </si>
  <si>
    <t>Année</t>
  </si>
  <si>
    <t>Source</t>
  </si>
  <si>
    <t>Année</t>
  </si>
  <si>
    <t>Source</t>
  </si>
  <si>
    <t>Union européenne</t>
  </si>
  <si>
    <t>Portugal</t>
  </si>
  <si>
    <t>Açores</t>
  </si>
  <si>
    <t>Espagne</t>
  </si>
  <si>
    <t>Les îles Canaries</t>
  </si>
  <si>
    <t>France</t>
  </si>
  <si>
    <t>Guadeloupe</t>
  </si>
  <si>
    <t>Guyane française</t>
  </si>
  <si>
    <t>Martinique</t>
  </si>
  <si>
    <t>Mayotte</t>
  </si>
  <si>
    <t>Réunion</t>
  </si>
  <si>
    <t>Tableau 5 — Marché du travail</t>
  </si>
  <si>
    <t>Taux de chômage</t>
  </si>
  <si>
    <t>Année</t>
  </si>
  <si>
    <t>Source</t>
  </si>
  <si>
    <t>Année</t>
  </si>
  <si>
    <t>Source</t>
  </si>
  <si>
    <t>Année</t>
  </si>
  <si>
    <t>Source</t>
  </si>
  <si>
    <t>Union européenne</t>
  </si>
  <si>
    <t>Portugal</t>
  </si>
  <si>
    <t>Açores</t>
  </si>
  <si>
    <t>§</t>
  </si>
  <si>
    <t>Espagne</t>
  </si>
  <si>
    <t>Les îles Canaries</t>
  </si>
  <si>
    <t>France</t>
  </si>
  <si>
    <t>Guadeloupe</t>
  </si>
  <si>
    <t>Guyane française</t>
  </si>
  <si>
    <t>Martinique</t>
  </si>
  <si>
    <t>Réunion</t>
  </si>
  <si>
    <t>Année</t>
  </si>
  <si>
    <t>Source</t>
  </si>
  <si>
    <t>Année</t>
  </si>
  <si>
    <t>Source</t>
  </si>
  <si>
    <t>Union européenne</t>
  </si>
  <si>
    <t>Portugal</t>
  </si>
  <si>
    <t>Açores</t>
  </si>
  <si>
    <t>Espagne</t>
  </si>
  <si>
    <t>Les îles Canaries</t>
  </si>
  <si>
    <t>France</t>
  </si>
  <si>
    <t>Guadeloupe</t>
  </si>
  <si>
    <t>Guyane française</t>
  </si>
  <si>
    <t>Martinique</t>
  </si>
  <si>
    <t>Réunion</t>
  </si>
  <si>
    <t>Tableau 7 — Comptes économiques</t>
  </si>
  <si>
    <t>Parités de pouvoir d’achat du PIB par habitant</t>
  </si>
  <si>
    <t>Parités de pouvoir d’achat du PIB par habitant (% de la moyenne européenne)</t>
  </si>
  <si>
    <t>Structure de la VAB</t>
  </si>
  <si>
    <t>Agriculture</t>
  </si>
  <si>
    <t>Industrie</t>
  </si>
  <si>
    <t>Source</t>
  </si>
  <si>
    <t>Année</t>
  </si>
  <si>
    <t>Source</t>
  </si>
  <si>
    <t>Année</t>
  </si>
  <si>
    <t>Source</t>
  </si>
  <si>
    <t>Année</t>
  </si>
  <si>
    <t>Source</t>
  </si>
  <si>
    <t>Année</t>
  </si>
  <si>
    <t>Année</t>
  </si>
  <si>
    <t>Année</t>
  </si>
  <si>
    <t>Union européenne</t>
  </si>
  <si>
    <t>Portugal</t>
  </si>
  <si>
    <t>Açores</t>
  </si>
  <si>
    <t>Espagne</t>
  </si>
  <si>
    <t>Les îles Canaries</t>
  </si>
  <si>
    <t>France</t>
  </si>
  <si>
    <t>Guadeloupe</t>
  </si>
  <si>
    <t>Guyane française</t>
  </si>
  <si>
    <t>Martinique</t>
  </si>
  <si>
    <t>Mayotte</t>
  </si>
  <si>
    <t>Réunion</t>
  </si>
  <si>
    <t>Nombre d’exploitations agricoles</t>
  </si>
  <si>
    <t>Superficie agricole utilisée</t>
  </si>
  <si>
    <t>Volume de la main-d’œuvre agricole</t>
  </si>
  <si>
    <t>Année</t>
  </si>
  <si>
    <t>Source</t>
  </si>
  <si>
    <t>Année</t>
  </si>
  <si>
    <t>Source</t>
  </si>
  <si>
    <t>Année</t>
  </si>
  <si>
    <t>Source</t>
  </si>
  <si>
    <t>Union européenne</t>
  </si>
  <si>
    <t>Portugal</t>
  </si>
  <si>
    <t>Açores</t>
  </si>
  <si>
    <t>Espagne</t>
  </si>
  <si>
    <t>Les îles Canaries</t>
  </si>
  <si>
    <t>France</t>
  </si>
  <si>
    <t>Guadeloupe</t>
  </si>
  <si>
    <t>Guyane française</t>
  </si>
  <si>
    <t>Martinique</t>
  </si>
  <si>
    <t>Mayotte</t>
  </si>
  <si>
    <t>Réunion</t>
  </si>
  <si>
    <t xml:space="preserve">Déplacement des passagers à l’aéroport </t>
  </si>
  <si>
    <t>Circulation des marchandises par voie aérienne</t>
  </si>
  <si>
    <t>Année</t>
  </si>
  <si>
    <t>Source</t>
  </si>
  <si>
    <t>Année</t>
  </si>
  <si>
    <t>Source</t>
  </si>
  <si>
    <t>Année</t>
  </si>
  <si>
    <t>Source</t>
  </si>
  <si>
    <t>Année</t>
  </si>
  <si>
    <t>Source</t>
  </si>
  <si>
    <t>Union européenne</t>
  </si>
  <si>
    <t>Portugal</t>
  </si>
  <si>
    <t>Açores</t>
  </si>
  <si>
    <t>Espagne</t>
  </si>
  <si>
    <t>Les îles Canaries</t>
  </si>
  <si>
    <t>France</t>
  </si>
  <si>
    <t>Guadeloupe</t>
  </si>
  <si>
    <t>Guyane française</t>
  </si>
  <si>
    <t>Martinique</t>
  </si>
  <si>
    <t>Mayotte</t>
  </si>
  <si>
    <t>Réunion</t>
  </si>
  <si>
    <t>Année</t>
  </si>
  <si>
    <t>Source</t>
  </si>
  <si>
    <t>Année</t>
  </si>
  <si>
    <t>Source</t>
  </si>
  <si>
    <t>Année</t>
  </si>
  <si>
    <t>Source</t>
  </si>
  <si>
    <t>Union européenne</t>
  </si>
  <si>
    <t>Portugal</t>
  </si>
  <si>
    <t>Açores</t>
  </si>
  <si>
    <t>Espagne</t>
  </si>
  <si>
    <t>Les îles Canaries</t>
  </si>
  <si>
    <t>France</t>
  </si>
  <si>
    <t>Guadeloupe</t>
  </si>
  <si>
    <t>Guyane française</t>
  </si>
  <si>
    <t>Martinique</t>
  </si>
  <si>
    <t>Mayotte</t>
  </si>
  <si>
    <t>Réunion</t>
  </si>
  <si>
    <t>Année</t>
  </si>
  <si>
    <t>Source</t>
  </si>
  <si>
    <t>Année</t>
  </si>
  <si>
    <t>Source</t>
  </si>
  <si>
    <t>Union européenne</t>
  </si>
  <si>
    <t>Portugal</t>
  </si>
  <si>
    <t>Açores</t>
  </si>
  <si>
    <t>Espagne</t>
  </si>
  <si>
    <t>Les îles Canaries</t>
  </si>
  <si>
    <t>France</t>
  </si>
  <si>
    <t>Guadeloupe</t>
  </si>
  <si>
    <t>Guyane française</t>
  </si>
  <si>
    <t>Martinique</t>
  </si>
  <si>
    <t>Mayotte</t>
  </si>
  <si>
    <t>Réunion</t>
  </si>
  <si>
    <t>Ménages avec accès à Internet</t>
  </si>
  <si>
    <t>Ménages disposant d’un accès à large bande</t>
  </si>
  <si>
    <t>Année</t>
  </si>
  <si>
    <t>Source</t>
  </si>
  <si>
    <t>Année</t>
  </si>
  <si>
    <t>Source</t>
  </si>
  <si>
    <t>Année</t>
  </si>
  <si>
    <t>Source</t>
  </si>
  <si>
    <t>Union européenne</t>
  </si>
  <si>
    <t>Portugal</t>
  </si>
  <si>
    <t>Açores</t>
  </si>
  <si>
    <t>Espagne</t>
  </si>
  <si>
    <t>Les îles Canaries</t>
  </si>
  <si>
    <t>France</t>
  </si>
  <si>
    <t>Guadeloupe</t>
  </si>
  <si>
    <t>Guyane française</t>
  </si>
  <si>
    <t>Martinique</t>
  </si>
  <si>
    <t>Mayotte</t>
  </si>
  <si>
    <t>Réunion</t>
  </si>
  <si>
    <t>Madère</t>
  </si>
  <si>
    <t>Taux de risque de pauvreté</t>
  </si>
  <si>
    <t>Commerce et Services</t>
  </si>
  <si>
    <t>T1 - Territoire</t>
  </si>
  <si>
    <t>T2 - Population</t>
  </si>
  <si>
    <t>T3 - Éducation</t>
  </si>
  <si>
    <t>T4 - Santé</t>
  </si>
  <si>
    <t>T5 - Marché du travail</t>
  </si>
  <si>
    <t>T7 - Comptes économiques</t>
  </si>
  <si>
    <t>-</t>
  </si>
  <si>
    <t>ә</t>
  </si>
  <si>
    <t>…</t>
  </si>
  <si>
    <t>Rc</t>
  </si>
  <si>
    <t>f</t>
  </si>
  <si>
    <t>Po</t>
  </si>
  <si>
    <t>Pe</t>
  </si>
  <si>
    <t>Rv</t>
  </si>
  <si>
    <t>Agreste</t>
  </si>
  <si>
    <t>Direction Régionale de la Statistique de Madère</t>
  </si>
  <si>
    <t>Commission Européenne</t>
  </si>
  <si>
    <r>
      <t xml:space="preserve">Source: </t>
    </r>
    <r>
      <rPr>
        <sz val="7"/>
        <rFont val="Arial"/>
        <family val="2"/>
      </rPr>
      <t>Drem, Baromètre des régions ultrapériphériques</t>
    </r>
  </si>
  <si>
    <t>(retour à l'index)</t>
  </si>
  <si>
    <t>Population ((≥ 15 e ≤ 64 ans)</t>
  </si>
  <si>
    <t>Population âgée (≥65 ans)</t>
  </si>
  <si>
    <t>Valeur
(%)</t>
  </si>
  <si>
    <t>Taux de chômage des jeunes
(15-24 ans)</t>
  </si>
  <si>
    <t>Taux d’emploi
(20-64 ans)</t>
  </si>
  <si>
    <r>
      <t>Source:</t>
    </r>
    <r>
      <rPr>
        <sz val="7"/>
        <rFont val="Arial"/>
        <family val="2"/>
      </rPr>
      <t xml:space="preserve"> Drem, Baromètre des régions ultrapériphériques</t>
    </r>
  </si>
  <si>
    <t>Valeur
(ha)</t>
  </si>
  <si>
    <t>Valeur
(1000)</t>
  </si>
  <si>
    <t>Valeur
(1000 tonnes)</t>
  </si>
  <si>
    <t>Valeur
(EUR)</t>
  </si>
  <si>
    <t>Valeur
(M€)</t>
  </si>
  <si>
    <t>Taux de croissance de la valeur ajoutée brute (VAB)</t>
  </si>
  <si>
    <t>Valeur
(ETP)</t>
  </si>
  <si>
    <r>
      <t xml:space="preserve">Note: </t>
    </r>
    <r>
      <rPr>
        <sz val="7"/>
        <color theme="1"/>
        <rFont val="Arial"/>
        <family val="2"/>
      </rPr>
      <t>ETP - Unité de mesure proportionnelle au nombre d'heures travaillées par un salarié sur un an (1 ETP = 240 jours ouvrés de travail à 8 heures par jour)</t>
    </r>
  </si>
  <si>
    <t>Variation annuelle (%)</t>
  </si>
  <si>
    <t>Valeur à coefficient de variation élevée</t>
  </si>
  <si>
    <t>INE (PT)</t>
  </si>
  <si>
    <t>INE (ESP)</t>
  </si>
  <si>
    <t>Nombre de lits d’hôpitaux 
(par 100 000 habitants)</t>
  </si>
  <si>
    <t>Nombre de médecins
(par 100 000 habitants)</t>
  </si>
  <si>
    <r>
      <rPr>
        <b/>
        <sz val="7"/>
        <color theme="1"/>
        <rFont val="Arial"/>
        <family val="2"/>
      </rPr>
      <t>Note:</t>
    </r>
    <r>
      <rPr>
        <sz val="7"/>
        <color theme="1"/>
        <rFont val="Arial"/>
        <family val="2"/>
      </rPr>
      <t xml:space="preserve"> L’abandon  scolaire et formation précoce de Madère est exprimée en moyennes mobiles de 3 ans (la moyenne des années n-2, n-1 et n).</t>
    </r>
  </si>
  <si>
    <t>Taux de risque de pauvreté et d’exclusion sociale</t>
  </si>
  <si>
    <t>Nuitées en hébergement touristique
(par 1 000 habitants)</t>
  </si>
  <si>
    <t>Nuitées en hébergement touristique</t>
  </si>
  <si>
    <t>1) Le pourcentage des ressources humaines en science et technologie est calculé sur la population active.</t>
  </si>
  <si>
    <t>Valeur
(m)</t>
  </si>
  <si>
    <t>Valeur
(ºC)</t>
  </si>
  <si>
    <t>Valeur
(Nbr)</t>
  </si>
  <si>
    <t>Structure da la population</t>
  </si>
  <si>
    <t>Pourcentage de la superficie agricole utilisée par rapport à la superficie totale</t>
  </si>
  <si>
    <t>s.o.</t>
  </si>
  <si>
    <t>Taux d’éducation du niveau d’enseignement supérieur de la population résidente âgée de 30 à 34 ans</t>
  </si>
  <si>
    <t>2) Les ressources en sciences et en technologie comprennent toutes les personnes qui ont terminé des études supérieures ou occupent un emploi en sciences et technologie, ce qui nécessite généralement une formation dans ce domaine.</t>
  </si>
  <si>
    <t>Notes:</t>
  </si>
  <si>
    <t>n.a.</t>
  </si>
  <si>
    <t>wikipedia</t>
  </si>
  <si>
    <t>reunion.fr</t>
  </si>
  <si>
    <t>Âge médian de la population</t>
  </si>
  <si>
    <t>Âge</t>
  </si>
  <si>
    <t>(%)</t>
  </si>
  <si>
    <r>
      <t>Nuitées en hébergement touristique
(par km</t>
    </r>
    <r>
      <rPr>
        <b/>
        <vertAlign val="superscript"/>
        <sz val="8"/>
        <color theme="0"/>
        <rFont val="Arial"/>
        <family val="2"/>
      </rPr>
      <t>2</t>
    </r>
    <r>
      <rPr>
        <b/>
        <sz val="8"/>
        <color theme="0"/>
        <rFont val="Arial"/>
        <family val="2"/>
      </rPr>
      <t>)</t>
    </r>
  </si>
  <si>
    <t>ICR 2.0</t>
  </si>
  <si>
    <t>Éducation de base</t>
  </si>
  <si>
    <r>
      <rPr>
        <b/>
        <sz val="7"/>
        <rFont val="Arial"/>
        <family val="2"/>
      </rPr>
      <t>Source</t>
    </r>
    <r>
      <rPr>
        <sz val="7"/>
        <rFont val="Arial"/>
        <family val="2"/>
      </rPr>
      <t>: Drem, Baromètre des régions ultrapériphériques</t>
    </r>
  </si>
  <si>
    <t>Valeur
(1000 hab)</t>
  </si>
  <si>
    <r>
      <rPr>
        <b/>
        <sz val="7"/>
        <rFont val="Arial"/>
        <family val="2"/>
      </rPr>
      <t>Remarque</t>
    </r>
    <r>
      <rPr>
        <sz val="7"/>
        <rFont val="Arial"/>
        <family val="2"/>
      </rPr>
      <t>: L'indice de progrès social de l'UE (EU-SPI) est une mesure du développement sociétal et de la qualité de vie au niveau régional qui va au-delà du produit intérieur brut. L'indice mesure le progrès social dans les régions européennes, au niveau NUTS2, en utilisant douze composantes décrites par un nombre total de cinquante-cinq indicateurs sociaux et environnementaux comparables, excluant délibérément les aspects économiques. Ses composantes sont ensuite agrégées en trois dimensions plus larges décrivant respectivement les aspects de base, intermédiaires et plus sophistiqués du progrès social.</t>
    </r>
  </si>
  <si>
    <t>Tableau 8 — Prix</t>
  </si>
  <si>
    <t>Mouvements de passagers par voie maritime</t>
  </si>
  <si>
    <t>Circulation des marchandises par voie maritime</t>
  </si>
  <si>
    <t>Qualité de l'environnement</t>
  </si>
  <si>
    <t>T8 - Prix</t>
  </si>
  <si>
    <t xml:space="preserve">Notes: </t>
  </si>
  <si>
    <t>(2) - Les Açores n'ont pas de capitale ni capitales prévues dans leur statut politico-administratif, avec des organes gouvernementaux basés dans les villes d'Angra do Heroísmo, Horta e Ponta Delgada.</t>
  </si>
  <si>
    <r>
      <t>Saint Martin</t>
    </r>
    <r>
      <rPr>
        <b/>
        <vertAlign val="superscript"/>
        <sz val="8"/>
        <rFont val="Arial"/>
        <family val="2"/>
      </rPr>
      <t>(1)</t>
    </r>
  </si>
  <si>
    <t>100 000 hab</t>
  </si>
  <si>
    <r>
      <t xml:space="preserve">Fonte: </t>
    </r>
    <r>
      <rPr>
        <sz val="7"/>
        <rFont val="Arial"/>
        <family val="2"/>
      </rPr>
      <t>Eurostat - Police-recorded offences</t>
    </r>
  </si>
  <si>
    <t>Crimes contre l'intégrité physique</t>
  </si>
  <si>
    <t>Homicides intentionnels</t>
  </si>
  <si>
    <t>Vols</t>
  </si>
  <si>
    <t>Effractions</t>
  </si>
  <si>
    <t>Effractions de domiciles</t>
  </si>
  <si>
    <t>Larcins</t>
  </si>
  <si>
    <t>Vols de véhicules</t>
  </si>
  <si>
    <t>Nutrition et soins médicaux</t>
  </si>
  <si>
    <t>Eau et assainissement</t>
  </si>
  <si>
    <t>Logement</t>
  </si>
  <si>
    <t>Sécurité</t>
  </si>
  <si>
    <t>Information et communications</t>
  </si>
  <si>
    <t>Santé</t>
  </si>
  <si>
    <t>Confiance et gouvernance</t>
  </si>
  <si>
    <t>Liberté et choix</t>
  </si>
  <si>
    <t>Société inclusive</t>
  </si>
  <si>
    <t>Éducation avancée</t>
  </si>
  <si>
    <t>Besoins fondamentaux</t>
  </si>
  <si>
    <t>Fondements du bien-être</t>
  </si>
  <si>
    <t>Opportunité</t>
  </si>
  <si>
    <t>Taux de mortalité infantile</t>
  </si>
  <si>
    <t>H</t>
  </si>
  <si>
    <t>Valeur
(1 000 000 hab)</t>
  </si>
  <si>
    <t>(‰)</t>
  </si>
  <si>
    <t>F</t>
  </si>
  <si>
    <t>HF</t>
  </si>
  <si>
    <r>
      <t>Personnes qui utilisent fréquemment Internet</t>
    </r>
    <r>
      <rPr>
        <b/>
        <vertAlign val="superscript"/>
        <sz val="8"/>
        <color theme="0"/>
        <rFont val="Arial"/>
        <family val="2"/>
      </rPr>
      <t>(1)</t>
    </r>
  </si>
  <si>
    <t>Google</t>
  </si>
  <si>
    <t xml:space="preserve">(3) - Les Canaries ont deux capitales : Las Palmas sur l'île de Gran Canaria et Santa Cruz de Tenerife sur l'île de Tenerife.	</t>
  </si>
  <si>
    <t xml:space="preserve">
Espérance de vie à la naissance (années)</t>
  </si>
  <si>
    <t>SREA</t>
  </si>
  <si>
    <t>Décès dans les accidents de la route</t>
  </si>
  <si>
    <t>INE (ES)</t>
  </si>
  <si>
    <t>Revenu moyen par chambre disponible (RevPAR) dans l'hôtellerie</t>
  </si>
  <si>
    <t>Ministère de l'Intérieur et des Outre-Mer</t>
  </si>
  <si>
    <t>Température moyenne de l'air de la capitale</t>
  </si>
  <si>
    <t>Tableau 3 — Éducation</t>
  </si>
  <si>
    <t>Taux de jeunes ne travaillant pas et ne suivant ni études ni formation (NEET)</t>
  </si>
  <si>
    <t>Taux de décrochage scolaire</t>
  </si>
  <si>
    <t>Signes conventionnels utilisés</t>
  </si>
  <si>
    <t>Dépenses de recherche et                                             de développement du PIB</t>
  </si>
  <si>
    <t xml:space="preserve">Ressources humaines en sciences et technologies </t>
  </si>
  <si>
    <t>Taux d’occupation (lits) de l’hébergement touristique</t>
  </si>
  <si>
    <t>Blessés dans des accidents de la route</t>
  </si>
  <si>
    <t>Taux de croissance du PIB réel</t>
  </si>
  <si>
    <t>Taux de croissance du PIB nominal</t>
  </si>
  <si>
    <t>MIOM</t>
  </si>
  <si>
    <t>(1) - Eurostat inclut les données relatives à Saint-Martin dans la région NUTS II de la Guadeloupe. Seules les données individuelles de Saint Martin sont présentées dans le tableau 1 — Territoire.</t>
  </si>
  <si>
    <t>Superficie</t>
  </si>
  <si>
    <t>Distance entre la capitale de la RUP et la capitale du pays respectif</t>
  </si>
  <si>
    <t>L'ICR 2022 est composé de 3 sous-indices («basique», «efficacité» et «innovation») et de 11 piliers touchant à différents aspects de la compétitivité: «institutions», «stabilité macroéconomique», «infrastructures», «santé», «éducation de base», «enseignement supérieur, formation et apprentissage tout au long de la vie», «efficacité du marché du travail», «taille du marché», «maturité technologique», «sophistication des entreprises» et «innovation».</t>
  </si>
  <si>
    <t>Classement</t>
  </si>
  <si>
    <r>
      <t xml:space="preserve">Remarque : </t>
    </r>
    <r>
      <rPr>
        <sz val="7"/>
        <rFont val="Arial"/>
        <family val="2"/>
      </rPr>
      <t>Depuis 2010, l'indice de compétitivité régionale (ICR) de l'UE mesure les principaux facteurs de compétitivité de toutes les régions de niveau NUTS-2 de l'Union européenne. L'indice mesure, à l'aide d'un ensemble d'indicateurs, la capacité d'une région à offrir un environnement attractif pour les entreprises et les résidents pour vivre et travailler. L'édition 2022 de l'indice est basée sur une méthodologie mise à jour et s'appelle donc ICR 2.0.</t>
    </r>
  </si>
  <si>
    <t>BASIQUE</t>
  </si>
  <si>
    <t xml:space="preserve">Institutions </t>
  </si>
  <si>
    <t>Stabilité Macroéconomique</t>
  </si>
  <si>
    <t>Infrastructures</t>
  </si>
  <si>
    <t xml:space="preserve">Santé </t>
  </si>
  <si>
    <t>EFFICACITÉ</t>
  </si>
  <si>
    <t>Enseignement supérieur, formation et apprentissage</t>
  </si>
  <si>
    <t>Efficacité du marché du travail</t>
  </si>
  <si>
    <t>Taille du marché</t>
  </si>
  <si>
    <t>INNOVATION</t>
  </si>
  <si>
    <t>Maturité technologique</t>
  </si>
  <si>
    <t>Sophistication des entreprises</t>
  </si>
  <si>
    <t>Innovation</t>
  </si>
  <si>
    <t>Indice de Progrès Social Régional de l'UE (EU-SPI) 2.0</t>
  </si>
  <si>
    <t>UE</t>
  </si>
  <si>
    <t>Institut National de la Statistique (Espagne)</t>
  </si>
  <si>
    <t>Institut National de la Statistique (Portugal)</t>
  </si>
  <si>
    <t>Institut Canarien de la Statistique</t>
  </si>
  <si>
    <t>Service Régional de la Statistique des Açores</t>
  </si>
  <si>
    <t>Ménages à très faible intensité de travail</t>
  </si>
  <si>
    <t>Taux d'inflation de l'Indice des Prix à la Consommation Harmonisés (IPCH)</t>
  </si>
  <si>
    <t>Taux d'inflation de l'Indice des Prix à la Consommation (IPC)</t>
  </si>
  <si>
    <t>Taux de privation matérielle et sociale sévère</t>
  </si>
  <si>
    <t>Site du Service de la Statistique et de la Prospective du Ministère de l'Agriculture et de la Souveraineté Alimentaire (France)</t>
  </si>
  <si>
    <t>Institut National de la Statistique e des Études Économiques (France)</t>
  </si>
  <si>
    <t>(Retour à l'index)</t>
  </si>
  <si>
    <t>MO-Mer</t>
  </si>
  <si>
    <t>1991-2020</t>
  </si>
  <si>
    <t>1981-2010</t>
  </si>
  <si>
    <t>24,5§</t>
  </si>
  <si>
    <t>S80/S20</t>
  </si>
  <si>
    <r>
      <t xml:space="preserve">Note : </t>
    </r>
    <r>
      <rPr>
        <sz val="7"/>
        <rFont val="Arial"/>
        <family val="2"/>
      </rPr>
      <t>Les données sur le taux de risque de pauvreté, la très faible intensité de travail par habitant et S80/S20 se réfèrent à l'année 2024 pour Eurostat et 2023 pour l'INE-PT, selon les critères de l'autorité statistique portugaise.</t>
    </r>
  </si>
  <si>
    <r>
      <rPr>
        <b/>
        <sz val="7"/>
        <rFont val="Arial"/>
        <family val="2"/>
      </rPr>
      <t>Notes</t>
    </r>
    <r>
      <rPr>
        <sz val="7"/>
        <rFont val="Arial"/>
        <family val="2"/>
      </rPr>
      <t xml:space="preserve">: </t>
    </r>
  </si>
  <si>
    <t>(5) - La valeur est celle de Las Palmas</t>
  </si>
  <si>
    <t>(4) - La valeur est celle de Ponta Delgada (aéroport João Paulo II).</t>
  </si>
  <si>
    <r>
      <rPr>
        <b/>
        <sz val="7"/>
        <rFont val="Arial"/>
        <family val="2"/>
      </rPr>
      <t xml:space="preserve">Note: </t>
    </r>
    <r>
      <rPr>
        <sz val="7"/>
        <rFont val="Arial"/>
        <family val="2"/>
      </rPr>
      <t>La population référencée le 01/01/2024 par Eurostat est équivalente à celle de l'INE-PT (Portugal, Açores et Madère) au 31/12/2023, en utilisant le critère de l’autorité statistique portugaise pour toutes les unités géographiques.</t>
    </r>
  </si>
  <si>
    <t>T10 - Agriculture</t>
  </si>
  <si>
    <t>T11 - Transport</t>
  </si>
  <si>
    <t>T12 - Tourisme</t>
  </si>
  <si>
    <t>T13 - Science et technologie</t>
  </si>
  <si>
    <t>T14 - Société de l’information</t>
  </si>
  <si>
    <t>T15 - Criminalité</t>
  </si>
  <si>
    <t xml:space="preserve">T16 - Indice de compétitivité régionale </t>
  </si>
  <si>
    <t>T17 - Indice européen du progrès social</t>
  </si>
  <si>
    <t>T9 - Entreprises</t>
  </si>
  <si>
    <t>Nº</t>
  </si>
  <si>
    <t>%</t>
  </si>
  <si>
    <t>Tableau 17 - Indice de Progrès Social Régional - 2024 - DG-REGIO</t>
  </si>
  <si>
    <t>Tableau 16 - Indice de compétitivité régionale de l'UE (ICR 2.0) - 2022 DG-REGIO</t>
  </si>
  <si>
    <t>Tableau 15 - Infractions enregistrées par la police</t>
  </si>
  <si>
    <t>Taux de mortalité</t>
  </si>
  <si>
    <t>Taux de natalité</t>
  </si>
  <si>
    <t xml:space="preserve">
Production agricole</t>
  </si>
  <si>
    <r>
      <t>Note:</t>
    </r>
    <r>
      <rPr>
        <sz val="7"/>
        <color theme="1"/>
        <rFont val="Arial"/>
        <family val="2"/>
      </rPr>
      <t xml:space="preserve"> En raison d'une agrégation spécifique réalisée par Eurostat, dans le cas de Madère, les valeurs diffèrent des agrégats publiés par l'INE et la DREM.</t>
    </r>
  </si>
  <si>
    <t>Tableau 9 - Entreprises</t>
  </si>
  <si>
    <t>Entreprises/km2</t>
  </si>
  <si>
    <t>Entreprises</t>
  </si>
  <si>
    <t>Densité</t>
  </si>
  <si>
    <t>Tableau 10 — Agriculture</t>
  </si>
  <si>
    <t>Tableau 11 — Transports</t>
  </si>
  <si>
    <t>Tableau 12 — Tourisme</t>
  </si>
  <si>
    <t>Tableau 13 — Science et technologie</t>
  </si>
  <si>
    <t>Tableau 14 - Société de l’information</t>
  </si>
  <si>
    <t>Valeur
(€)</t>
  </si>
  <si>
    <t>Taux de croissance des migrations</t>
  </si>
  <si>
    <t>Taux de participation à l'éducation et à la formation (4 dernières semaines)</t>
  </si>
  <si>
    <t>35,7§</t>
  </si>
  <si>
    <t>10,7 §</t>
  </si>
  <si>
    <t>Taux d'emploi de la population ayant fait des études supérieures</t>
  </si>
  <si>
    <t>5,4 §</t>
  </si>
  <si>
    <t>4,9 §</t>
  </si>
  <si>
    <t>(2) Correspond à la moyenne des 3ème et 4ème trimestres 2025.</t>
  </si>
  <si>
    <r>
      <t>DREM</t>
    </r>
    <r>
      <rPr>
        <vertAlign val="superscript"/>
        <sz val="8"/>
        <rFont val="Arial"/>
        <family val="2"/>
      </rPr>
      <t>(1)</t>
    </r>
  </si>
  <si>
    <r>
      <t>SREA</t>
    </r>
    <r>
      <rPr>
        <vertAlign val="superscript"/>
        <sz val="8"/>
        <rFont val="Arial"/>
        <family val="2"/>
      </rPr>
      <t>(2)</t>
    </r>
  </si>
  <si>
    <t>(1) Cela correspond à la moyenne des quatre trimestres de 2025.</t>
  </si>
  <si>
    <t>Incapacité à se permettre un repas adéquat tous les deux jours</t>
  </si>
  <si>
    <t>Incapacité à chauffer correctement la maison</t>
  </si>
  <si>
    <t>Île de La Réunion Tourisme</t>
  </si>
  <si>
    <r>
      <t>1 445 -1 689</t>
    </r>
    <r>
      <rPr>
        <vertAlign val="superscript"/>
        <sz val="8"/>
        <rFont val="Arial"/>
        <family val="2"/>
      </rPr>
      <t>(2)</t>
    </r>
  </si>
  <si>
    <r>
      <t>1 768 -1 794</t>
    </r>
    <r>
      <rPr>
        <vertAlign val="superscript"/>
        <sz val="8"/>
        <rFont val="Arial"/>
        <family val="2"/>
      </rPr>
      <t>(3)</t>
    </r>
  </si>
  <si>
    <r>
      <t>17,8</t>
    </r>
    <r>
      <rPr>
        <vertAlign val="superscript"/>
        <sz val="8"/>
        <rFont val="Arial"/>
        <family val="2"/>
      </rPr>
      <t>(4)</t>
    </r>
  </si>
  <si>
    <r>
      <t>21,2</t>
    </r>
    <r>
      <rPr>
        <vertAlign val="superscript"/>
        <sz val="8"/>
        <rFont val="Arial"/>
        <family val="2"/>
      </rPr>
      <t>(5)</t>
    </r>
  </si>
  <si>
    <r>
      <t xml:space="preserve">Note: </t>
    </r>
    <r>
      <rPr>
        <vertAlign val="superscript"/>
        <sz val="7"/>
        <rFont val="Arial"/>
        <family val="2"/>
      </rPr>
      <t>(1)</t>
    </r>
    <r>
      <rPr>
        <sz val="7"/>
        <rFont val="Arial"/>
        <family val="2"/>
      </rPr>
      <t xml:space="preserve"> Personnes qui utilisent Internet au moins une fois par semaine et </t>
    </r>
    <r>
      <rPr>
        <vertAlign val="superscript"/>
        <sz val="7"/>
        <rFont val="Arial"/>
        <family val="2"/>
      </rPr>
      <t>(2)</t>
    </r>
    <r>
      <rPr>
        <sz val="7"/>
        <rFont val="Arial"/>
        <family val="2"/>
      </rPr>
      <t xml:space="preserve"> personnes ayant utilisé Internet au cours des 12 derniers mois.</t>
    </r>
  </si>
  <si>
    <r>
      <t>Les personnes qui ont utilisé Internet pour interagir avec les autorités publiques ou pour utiliser des services publics numériques</t>
    </r>
    <r>
      <rPr>
        <b/>
        <vertAlign val="superscript"/>
        <sz val="8"/>
        <color theme="0"/>
        <rFont val="Arial"/>
        <family val="2"/>
      </rPr>
      <t>(2)</t>
    </r>
  </si>
  <si>
    <t>Valor
(€)</t>
  </si>
  <si>
    <t>Ano</t>
  </si>
  <si>
    <t>Fonte</t>
  </si>
  <si>
    <t>Rémunération par employé</t>
  </si>
  <si>
    <t>Rémunération horaire des employés</t>
  </si>
  <si>
    <t>Taux de croissance naturelle</t>
  </si>
  <si>
    <t>T6 - Revenus et Conditions de vie</t>
  </si>
  <si>
    <t>Tableau 6 — Revenus et Conditions de vie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</si>
</sst>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0%"/>
    <numFmt numFmtId="165" formatCode="#\ ###"/>
    <numFmt numFmtId="166" formatCode="#\ ###\ ###"/>
    <numFmt numFmtId="167" formatCode="0.0"/>
    <numFmt numFmtId="168" formatCode="#\ ###\ ###\ ###"/>
    <numFmt numFmtId="169" formatCode="#\ ##0.0"/>
    <numFmt numFmtId="170" formatCode="##\ ##0.00"/>
    <numFmt numFmtId="171" formatCode="###\ ###"/>
    <numFmt numFmtId="172" formatCode="###\ ###.0"/>
    <numFmt numFmtId="173" formatCode="###\ ###\ ###"/>
    <numFmt numFmtId="174" formatCode="#,##0.0"/>
  </numFmts>
  <fonts count="45" x14ac:knownFonts="1">
    <font>
      <sz val="11"/>
      <color theme="1"/>
      <name val="Calibri"/>
      <family val="2"/>
      <scheme val="minor"/>
    </font>
    <font>
      <sz val="8"/>
      <color theme="1"/>
      <name val="Calibri"/>
      <family val="2"/>
      <scheme val="minor"/>
    </font>
    <font>
      <sz val="10"/>
      <color theme="1"/>
      <name val="Calibri"/>
      <family val="2"/>
      <scheme val="minor"/>
    </font>
    <font>
      <sz val="11"/>
      <color rgb="FF000000"/>
      <name val="Calibri"/>
      <family val="2"/>
      <scheme val="minor"/>
    </font>
    <font>
      <b/>
      <sz val="8"/>
      <color theme="0"/>
      <name val="Arial"/>
      <family val="2"/>
    </font>
    <font>
      <b/>
      <sz val="8"/>
      <name val="Arial"/>
      <family val="2"/>
    </font>
    <font>
      <sz val="8"/>
      <color theme="0"/>
      <name val="Arial"/>
      <family val="2"/>
    </font>
    <font>
      <sz val="10"/>
      <name val="Arial"/>
      <family val="2"/>
    </font>
    <font>
      <sz val="8"/>
      <name val="Arial"/>
      <family val="2"/>
    </font>
    <font>
      <b/>
      <sz val="7"/>
      <color theme="0"/>
      <name val="Arial"/>
      <family val="2"/>
    </font>
    <font>
      <sz val="9"/>
      <color theme="1"/>
      <name val="Calibri"/>
      <family val="2"/>
      <scheme val="minor"/>
    </font>
    <font>
      <sz val="11"/>
      <color indexed="8"/>
      <name val="Calibri"/>
      <family val="2"/>
      <scheme val="minor"/>
    </font>
    <font>
      <sz val="11"/>
      <color theme="1"/>
      <name val="Calibri"/>
      <family val="2"/>
      <scheme val="minor"/>
    </font>
    <font>
      <sz val="7"/>
      <color theme="0"/>
      <name val="Arial"/>
      <family val="2"/>
    </font>
    <font>
      <b/>
      <sz val="11"/>
      <color theme="1"/>
      <name val="Calibri"/>
      <family val="2"/>
      <scheme val="minor"/>
    </font>
    <font>
      <b/>
      <sz val="10"/>
      <color theme="1"/>
      <name val="Calibri"/>
      <family val="2"/>
      <scheme val="minor"/>
    </font>
    <font>
      <b/>
      <sz val="10"/>
      <color theme="1"/>
      <name val="Arial"/>
      <family val="2"/>
    </font>
    <font>
      <b/>
      <sz val="14"/>
      <name val="Arial"/>
      <family val="2"/>
    </font>
    <font>
      <b/>
      <sz val="10"/>
      <color indexed="9"/>
      <name val="Arial"/>
      <family val="2"/>
    </font>
    <font>
      <sz val="8"/>
      <color theme="1"/>
      <name val="Arial"/>
      <family val="2"/>
    </font>
    <font>
      <b/>
      <sz val="8"/>
      <color theme="1"/>
      <name val="Arial"/>
      <family val="2"/>
    </font>
    <font>
      <u/>
      <sz val="11"/>
      <color theme="10"/>
      <name val="Calibri"/>
      <family val="2"/>
      <scheme val="minor"/>
    </font>
    <font>
      <u/>
      <sz val="10"/>
      <color theme="10"/>
      <name val="Arial"/>
      <family val="2"/>
    </font>
    <font>
      <sz val="10"/>
      <color theme="1"/>
      <name val="Arial"/>
      <family val="2"/>
    </font>
    <font>
      <u/>
      <sz val="9"/>
      <color theme="10"/>
      <name val="Arial"/>
      <family val="2"/>
    </font>
    <font>
      <b/>
      <sz val="7"/>
      <name val="Arial"/>
      <family val="2"/>
    </font>
    <font>
      <sz val="7"/>
      <name val="Arial"/>
      <family val="2"/>
    </font>
    <font>
      <b/>
      <sz val="7"/>
      <color theme="1"/>
      <name val="Arial"/>
      <family val="2"/>
    </font>
    <font>
      <sz val="7"/>
      <color theme="1"/>
      <name val="Arial"/>
      <family val="2"/>
    </font>
    <font>
      <b/>
      <sz val="10"/>
      <name val="Arial"/>
      <family val="2"/>
    </font>
    <font>
      <b/>
      <sz val="8"/>
      <color rgb="FFFF0000"/>
      <name val="Arial"/>
      <family val="2"/>
    </font>
    <font>
      <b/>
      <vertAlign val="superscript"/>
      <sz val="8"/>
      <color theme="0"/>
      <name val="Arial"/>
      <family val="2"/>
    </font>
    <font>
      <sz val="11"/>
      <color theme="1"/>
      <name val="Arial"/>
      <family val="2"/>
    </font>
    <font>
      <b/>
      <vertAlign val="superscript"/>
      <sz val="8"/>
      <name val="Arial"/>
      <family val="2"/>
    </font>
    <font>
      <vertAlign val="superscript"/>
      <sz val="7"/>
      <name val="Arial"/>
      <family val="2"/>
    </font>
    <font>
      <b/>
      <sz val="8"/>
      <color rgb="FF00B050"/>
      <name val="Arial"/>
      <family val="2"/>
    </font>
    <font>
      <sz val="11"/>
      <color theme="0"/>
      <name val="Calibri"/>
      <family val="2"/>
      <scheme val="minor"/>
    </font>
    <font>
      <sz val="11"/>
      <name val="Calibri"/>
      <family val="2"/>
      <scheme val="minor"/>
    </font>
    <font>
      <sz val="8"/>
      <name val="Calibri"/>
      <family val="2"/>
      <scheme val="minor"/>
    </font>
    <font>
      <sz val="10"/>
      <name val="Calibri"/>
      <family val="2"/>
      <scheme val="minor"/>
    </font>
    <font>
      <sz val="8"/>
      <name val="Aptos Narrow"/>
      <family val="2"/>
    </font>
    <font>
      <u/>
      <sz val="8"/>
      <name val="Calibri"/>
      <family val="2"/>
      <scheme val="minor"/>
    </font>
    <font>
      <b/>
      <sz val="11"/>
      <name val="Calibri"/>
      <family val="2"/>
      <scheme val="minor"/>
    </font>
    <font>
      <b/>
      <sz val="10"/>
      <color theme="0"/>
      <name val="Arial"/>
      <family val="2"/>
    </font>
    <font>
      <vertAlign val="superscript"/>
      <sz val="8"/>
      <name val="Arial"/>
      <family val="2"/>
    </font>
  </fonts>
  <fills count="5">
    <fill>
      <patternFill patternType="none"/>
    </fill>
    <fill>
      <patternFill patternType="gray125"/>
    </fill>
    <fill>
      <patternFill patternType="solid">
        <fgColor theme="3" tint="-0.249977111117893"/>
        <bgColor indexed="64"/>
      </patternFill>
    </fill>
    <fill>
      <patternFill patternType="solid">
        <fgColor indexed="56"/>
        <bgColor indexed="64"/>
      </patternFill>
    </fill>
    <fill>
      <patternFill patternType="solid">
        <fgColor theme="0"/>
        <bgColor indexed="64"/>
      </patternFill>
    </fill>
  </fills>
  <borders count="14">
    <border>
      <left/>
      <right/>
      <top/>
      <bottom/>
      <diagonal/>
    </border>
    <border>
      <left style="thin">
        <color theme="0"/>
      </left>
      <right style="thin">
        <color theme="0"/>
      </right>
      <top style="thin">
        <color theme="0"/>
      </top>
      <bottom/>
      <diagonal/>
    </border>
    <border>
      <left/>
      <right style="thin">
        <color theme="0"/>
      </right>
      <top/>
      <bottom/>
      <diagonal/>
    </border>
    <border>
      <left style="thin">
        <color theme="0"/>
      </left>
      <right/>
      <top/>
      <bottom/>
      <diagonal/>
    </border>
    <border>
      <left style="thin">
        <color theme="0"/>
      </left>
      <right/>
      <top style="thin">
        <color theme="0"/>
      </top>
      <bottom style="thin">
        <color theme="0"/>
      </bottom>
      <diagonal/>
    </border>
    <border>
      <left style="thin">
        <color theme="0"/>
      </left>
      <right/>
      <top/>
      <bottom style="thin">
        <color theme="0"/>
      </bottom>
      <diagonal/>
    </border>
    <border>
      <left/>
      <right style="thin">
        <color theme="0"/>
      </right>
      <top/>
      <bottom style="thin">
        <color theme="0"/>
      </bottom>
      <diagonal/>
    </border>
    <border>
      <left/>
      <right/>
      <top/>
      <bottom style="thin">
        <color theme="0"/>
      </bottom>
      <diagonal/>
    </border>
    <border>
      <left/>
      <right/>
      <top style="thin">
        <color theme="0"/>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style="thin">
        <color theme="0"/>
      </top>
      <bottom/>
      <diagonal/>
    </border>
  </borders>
  <cellStyleXfs count="7">
    <xf numFmtId="0" fontId="0" fillId="0" borderId="0"/>
    <xf numFmtId="0" fontId="3" fillId="0" borderId="0"/>
    <xf numFmtId="0" fontId="7" fillId="0" borderId="0"/>
    <xf numFmtId="0" fontId="11" fillId="0" borderId="0"/>
    <xf numFmtId="9" fontId="12" fillId="0" borderId="0" applyFont="0" applyFill="0" applyBorder="0" applyAlignment="0" applyProtection="0"/>
    <xf numFmtId="0" fontId="12" fillId="0" borderId="0"/>
    <xf numFmtId="0" fontId="21" fillId="0" borderId="0" applyNumberFormat="0" applyFill="0" applyBorder="0" applyAlignment="0" applyProtection="0"/>
  </cellStyleXfs>
  <cellXfs count="197">
    <xf numFmtId="0" fontId="0" fillId="0" borderId="0" xfId="0"/>
    <xf numFmtId="3" fontId="0" fillId="0" borderId="0" xfId="0" applyNumberFormat="1"/>
    <xf numFmtId="0" fontId="5" fillId="0" borderId="0" xfId="1" applyFont="1"/>
    <xf numFmtId="0" fontId="6" fillId="2" borderId="2" xfId="1" applyFont="1" applyFill="1" applyBorder="1" applyAlignment="1">
      <alignment horizontal="center" vertical="center"/>
    </xf>
    <xf numFmtId="0" fontId="8" fillId="0" borderId="0" xfId="1" applyFont="1"/>
    <xf numFmtId="0" fontId="8" fillId="2" borderId="0" xfId="1" applyFont="1" applyFill="1"/>
    <xf numFmtId="0" fontId="2" fillId="0" borderId="0" xfId="0" applyFont="1" applyAlignment="1">
      <alignment horizontal="left"/>
    </xf>
    <xf numFmtId="166" fontId="8" fillId="0" borderId="0" xfId="1" applyNumberFormat="1" applyFont="1"/>
    <xf numFmtId="0" fontId="8" fillId="0" borderId="0" xfId="1" applyFont="1" applyAlignment="1">
      <alignment horizontal="center" vertical="center" wrapText="1" shrinkToFit="1"/>
    </xf>
    <xf numFmtId="0" fontId="6" fillId="2" borderId="0" xfId="1" applyFont="1" applyFill="1" applyAlignment="1">
      <alignment horizontal="center" vertical="center"/>
    </xf>
    <xf numFmtId="1" fontId="8" fillId="0" borderId="0" xfId="1" applyNumberFormat="1" applyFont="1"/>
    <xf numFmtId="0" fontId="1" fillId="0" borderId="0" xfId="0" applyFont="1"/>
    <xf numFmtId="1" fontId="8" fillId="0" borderId="0" xfId="1" applyNumberFormat="1" applyFont="1" applyAlignment="1">
      <alignment horizontal="center"/>
    </xf>
    <xf numFmtId="166" fontId="8" fillId="0" borderId="0" xfId="1" applyNumberFormat="1" applyFont="1" applyAlignment="1">
      <alignment horizontal="center"/>
    </xf>
    <xf numFmtId="164" fontId="8" fillId="0" borderId="0" xfId="1" applyNumberFormat="1" applyFont="1" applyAlignment="1">
      <alignment horizontal="center"/>
    </xf>
    <xf numFmtId="0" fontId="10" fillId="0" borderId="0" xfId="0" applyFont="1"/>
    <xf numFmtId="4" fontId="0" fillId="0" borderId="0" xfId="0" applyNumberFormat="1"/>
    <xf numFmtId="0" fontId="0" fillId="0" borderId="7" xfId="0" applyBorder="1"/>
    <xf numFmtId="0" fontId="9" fillId="0" borderId="1" xfId="1" applyFont="1" applyBorder="1" applyAlignment="1">
      <alignment horizontal="center" vertical="center" wrapText="1" shrinkToFit="1"/>
    </xf>
    <xf numFmtId="0" fontId="8" fillId="0" borderId="0" xfId="1" applyFont="1" applyAlignment="1">
      <alignment horizontal="left" indent="1"/>
    </xf>
    <xf numFmtId="0" fontId="15" fillId="0" borderId="0" xfId="0" applyFont="1" applyAlignment="1">
      <alignment horizontal="left"/>
    </xf>
    <xf numFmtId="0" fontId="14" fillId="0" borderId="0" xfId="0" applyFont="1"/>
    <xf numFmtId="164" fontId="5" fillId="0" borderId="0" xfId="1" applyNumberFormat="1" applyFont="1" applyAlignment="1">
      <alignment horizontal="center"/>
    </xf>
    <xf numFmtId="1" fontId="5" fillId="0" borderId="0" xfId="1" applyNumberFormat="1" applyFont="1" applyAlignment="1">
      <alignment horizontal="center"/>
    </xf>
    <xf numFmtId="165" fontId="8" fillId="0" borderId="0" xfId="1" applyNumberFormat="1" applyFont="1" applyAlignment="1">
      <alignment horizontal="right"/>
    </xf>
    <xf numFmtId="1" fontId="8" fillId="0" borderId="0" xfId="1" applyNumberFormat="1" applyFont="1" applyAlignment="1">
      <alignment horizontal="right"/>
    </xf>
    <xf numFmtId="166" fontId="8" fillId="0" borderId="0" xfId="1" applyNumberFormat="1" applyFont="1" applyAlignment="1">
      <alignment horizontal="right"/>
    </xf>
    <xf numFmtId="0" fontId="8" fillId="0" borderId="0" xfId="1" applyFont="1" applyAlignment="1">
      <alignment horizontal="right"/>
    </xf>
    <xf numFmtId="0" fontId="7" fillId="0" borderId="0" xfId="5" applyFont="1" applyAlignment="1">
      <alignment horizontal="center"/>
    </xf>
    <xf numFmtId="0" fontId="7" fillId="0" borderId="0" xfId="0" quotePrefix="1" applyFont="1" applyAlignment="1">
      <alignment horizontal="center"/>
    </xf>
    <xf numFmtId="0" fontId="7" fillId="0" borderId="0" xfId="0" applyFont="1"/>
    <xf numFmtId="0" fontId="7" fillId="0" borderId="0" xfId="5" quotePrefix="1" applyFont="1" applyAlignment="1">
      <alignment horizontal="center"/>
    </xf>
    <xf numFmtId="0" fontId="7" fillId="0" borderId="0" xfId="0" applyFont="1" applyAlignment="1">
      <alignment horizontal="left" vertical="center"/>
    </xf>
    <xf numFmtId="0" fontId="7" fillId="0" borderId="0" xfId="0" applyFont="1" applyAlignment="1">
      <alignment horizontal="center"/>
    </xf>
    <xf numFmtId="0" fontId="16" fillId="0" borderId="0" xfId="0" applyFont="1"/>
    <xf numFmtId="164" fontId="8" fillId="0" borderId="0" xfId="1" applyNumberFormat="1" applyFont="1"/>
    <xf numFmtId="166" fontId="5" fillId="0" borderId="0" xfId="1" applyNumberFormat="1" applyFont="1" applyAlignment="1">
      <alignment horizontal="right"/>
    </xf>
    <xf numFmtId="0" fontId="5" fillId="0" borderId="0" xfId="1" applyFont="1" applyAlignment="1">
      <alignment horizontal="right"/>
    </xf>
    <xf numFmtId="1" fontId="5" fillId="0" borderId="0" xfId="1" applyNumberFormat="1" applyFont="1" applyAlignment="1">
      <alignment horizontal="right"/>
    </xf>
    <xf numFmtId="9" fontId="8" fillId="0" borderId="0" xfId="4" applyFont="1" applyAlignment="1">
      <alignment horizontal="right"/>
    </xf>
    <xf numFmtId="164" fontId="8" fillId="0" borderId="0" xfId="1" applyNumberFormat="1" applyFont="1" applyAlignment="1">
      <alignment horizontal="right"/>
    </xf>
    <xf numFmtId="164" fontId="8" fillId="0" borderId="0" xfId="4" applyNumberFormat="1" applyFont="1" applyAlignment="1">
      <alignment horizontal="right"/>
    </xf>
    <xf numFmtId="1" fontId="8" fillId="0" borderId="0" xfId="4" applyNumberFormat="1" applyFont="1" applyAlignment="1">
      <alignment horizontal="right"/>
    </xf>
    <xf numFmtId="167" fontId="5" fillId="0" borderId="0" xfId="1" applyNumberFormat="1" applyFont="1" applyAlignment="1">
      <alignment horizontal="right"/>
    </xf>
    <xf numFmtId="167" fontId="8" fillId="0" borderId="0" xfId="1" applyNumberFormat="1" applyFont="1" applyAlignment="1">
      <alignment horizontal="right"/>
    </xf>
    <xf numFmtId="0" fontId="0" fillId="0" borderId="0" xfId="0" applyAlignment="1">
      <alignment vertical="center"/>
    </xf>
    <xf numFmtId="0" fontId="8" fillId="0" borderId="0" xfId="1" applyFont="1" applyAlignment="1">
      <alignment horizontal="left" vertical="center"/>
    </xf>
    <xf numFmtId="0" fontId="16" fillId="0" borderId="0" xfId="0" applyFont="1" applyAlignment="1">
      <alignment horizontal="center"/>
    </xf>
    <xf numFmtId="0" fontId="0" fillId="0" borderId="0" xfId="0" applyAlignment="1">
      <alignment horizontal="center"/>
    </xf>
    <xf numFmtId="0" fontId="23" fillId="0" borderId="0" xfId="0" applyFont="1"/>
    <xf numFmtId="0" fontId="24" fillId="0" borderId="0" xfId="6" applyFont="1" applyAlignment="1" applyProtection="1"/>
    <xf numFmtId="0" fontId="6" fillId="0" borderId="0" xfId="1" applyFont="1" applyAlignment="1">
      <alignment horizontal="center" vertical="center"/>
    </xf>
    <xf numFmtId="0" fontId="9" fillId="0" borderId="0" xfId="1" applyFont="1" applyAlignment="1">
      <alignment horizontal="center" vertical="center" wrapText="1" shrinkToFit="1"/>
    </xf>
    <xf numFmtId="0" fontId="8" fillId="4" borderId="0" xfId="1" applyFont="1" applyFill="1"/>
    <xf numFmtId="0" fontId="0" fillId="4" borderId="0" xfId="0" applyFill="1"/>
    <xf numFmtId="0" fontId="6" fillId="4" borderId="0" xfId="1" applyFont="1" applyFill="1" applyAlignment="1">
      <alignment horizontal="center" vertical="center"/>
    </xf>
    <xf numFmtId="0" fontId="9" fillId="4" borderId="0" xfId="1" applyFont="1" applyFill="1" applyAlignment="1">
      <alignment horizontal="center" vertical="center" wrapText="1" shrinkToFit="1"/>
    </xf>
    <xf numFmtId="0" fontId="13" fillId="4" borderId="0" xfId="1" applyFont="1" applyFill="1" applyAlignment="1">
      <alignment horizontal="center" vertical="center" wrapText="1" shrinkToFit="1"/>
    </xf>
    <xf numFmtId="0" fontId="17" fillId="0" borderId="0" xfId="0" applyFont="1" applyAlignment="1">
      <alignment vertical="center"/>
    </xf>
    <xf numFmtId="0" fontId="4" fillId="2" borderId="1" xfId="1" applyFont="1" applyFill="1" applyBorder="1" applyAlignment="1">
      <alignment horizontal="center" vertical="center" wrapText="1" shrinkToFit="1"/>
    </xf>
    <xf numFmtId="0" fontId="9" fillId="0" borderId="10" xfId="1" applyFont="1" applyBorder="1" applyAlignment="1">
      <alignment horizontal="center" vertical="center" wrapText="1" shrinkToFit="1"/>
    </xf>
    <xf numFmtId="0" fontId="4" fillId="2" borderId="9" xfId="1" applyFont="1" applyFill="1" applyBorder="1" applyAlignment="1">
      <alignment horizontal="center" vertical="center" wrapText="1" shrinkToFit="1"/>
    </xf>
    <xf numFmtId="0" fontId="28" fillId="0" borderId="0" xfId="0" applyFont="1" applyAlignment="1">
      <alignment horizontal="justify" vertical="center"/>
    </xf>
    <xf numFmtId="0" fontId="27" fillId="0" borderId="0" xfId="0" applyFont="1" applyAlignment="1">
      <alignment horizontal="left" vertical="center"/>
    </xf>
    <xf numFmtId="168" fontId="5" fillId="0" borderId="0" xfId="1" applyNumberFormat="1" applyFont="1" applyAlignment="1">
      <alignment horizontal="right"/>
    </xf>
    <xf numFmtId="169" fontId="5" fillId="0" borderId="0" xfId="1" applyNumberFormat="1" applyFont="1" applyAlignment="1">
      <alignment horizontal="right"/>
    </xf>
    <xf numFmtId="169" fontId="8" fillId="0" borderId="0" xfId="1" applyNumberFormat="1" applyFont="1" applyAlignment="1">
      <alignment horizontal="right"/>
    </xf>
    <xf numFmtId="170" fontId="5" fillId="0" borderId="0" xfId="1" applyNumberFormat="1" applyFont="1" applyAlignment="1">
      <alignment horizontal="right"/>
    </xf>
    <xf numFmtId="170" fontId="8" fillId="0" borderId="0" xfId="1" applyNumberFormat="1" applyFont="1" applyAlignment="1">
      <alignment horizontal="right"/>
    </xf>
    <xf numFmtId="0" fontId="30" fillId="2" borderId="1" xfId="1" applyFont="1" applyFill="1" applyBorder="1" applyAlignment="1">
      <alignment horizontal="center" vertical="center" wrapText="1" shrinkToFit="1"/>
    </xf>
    <xf numFmtId="167" fontId="20" fillId="0" borderId="0" xfId="4" applyNumberFormat="1" applyFont="1" applyFill="1"/>
    <xf numFmtId="167" fontId="19" fillId="0" borderId="0" xfId="4" applyNumberFormat="1" applyFont="1" applyFill="1"/>
    <xf numFmtId="167" fontId="19" fillId="0" borderId="0" xfId="4" applyNumberFormat="1" applyFont="1" applyFill="1" applyAlignment="1">
      <alignment horizontal="right"/>
    </xf>
    <xf numFmtId="164" fontId="5" fillId="0" borderId="0" xfId="4" applyNumberFormat="1" applyFont="1" applyFill="1" applyAlignment="1">
      <alignment horizontal="right"/>
    </xf>
    <xf numFmtId="0" fontId="4" fillId="2" borderId="11" xfId="1" applyFont="1" applyFill="1" applyBorder="1" applyAlignment="1">
      <alignment horizontal="center" vertical="center" wrapText="1" shrinkToFit="1"/>
    </xf>
    <xf numFmtId="0" fontId="32" fillId="0" borderId="0" xfId="0" applyFont="1"/>
    <xf numFmtId="0" fontId="22" fillId="0" borderId="0" xfId="6" applyFont="1"/>
    <xf numFmtId="0" fontId="28" fillId="0" borderId="0" xfId="0" applyFont="1"/>
    <xf numFmtId="166" fontId="8" fillId="0" borderId="0" xfId="1" quotePrefix="1" applyNumberFormat="1" applyFont="1" applyAlignment="1">
      <alignment horizontal="right"/>
    </xf>
    <xf numFmtId="0" fontId="4" fillId="2" borderId="12" xfId="1" applyFont="1" applyFill="1" applyBorder="1" applyAlignment="1">
      <alignment horizontal="center" vertical="center" wrapText="1" shrinkToFit="1"/>
    </xf>
    <xf numFmtId="2" fontId="5" fillId="0" borderId="0" xfId="1" applyNumberFormat="1" applyFont="1" applyAlignment="1">
      <alignment horizontal="right"/>
    </xf>
    <xf numFmtId="2" fontId="8" fillId="0" borderId="0" xfId="1" applyNumberFormat="1" applyFont="1" applyAlignment="1">
      <alignment horizontal="right"/>
    </xf>
    <xf numFmtId="0" fontId="28" fillId="0" borderId="0" xfId="0" applyFont="1" applyAlignment="1">
      <alignment horizontal="left"/>
    </xf>
    <xf numFmtId="0" fontId="4" fillId="0" borderId="0" xfId="1" applyFont="1" applyAlignment="1">
      <alignment horizontal="center" vertical="center" wrapText="1" shrinkToFit="1"/>
    </xf>
    <xf numFmtId="167" fontId="5" fillId="0" borderId="0" xfId="4" applyNumberFormat="1" applyFont="1" applyFill="1" applyAlignment="1">
      <alignment horizontal="right"/>
    </xf>
    <xf numFmtId="167" fontId="5" fillId="0" borderId="0" xfId="4" applyNumberFormat="1" applyFont="1" applyFill="1"/>
    <xf numFmtId="167" fontId="8" fillId="0" borderId="0" xfId="4" applyNumberFormat="1" applyFont="1" applyFill="1"/>
    <xf numFmtId="167" fontId="20" fillId="0" borderId="0" xfId="4" applyNumberFormat="1" applyFont="1" applyFill="1" applyAlignment="1">
      <alignment horizontal="right"/>
    </xf>
    <xf numFmtId="171" fontId="5" fillId="0" borderId="0" xfId="1" applyNumberFormat="1" applyFont="1" applyAlignment="1">
      <alignment horizontal="right"/>
    </xf>
    <xf numFmtId="171" fontId="8" fillId="0" borderId="0" xfId="1" applyNumberFormat="1" applyFont="1" applyAlignment="1">
      <alignment horizontal="right"/>
    </xf>
    <xf numFmtId="0" fontId="37" fillId="0" borderId="0" xfId="0" applyFont="1"/>
    <xf numFmtId="0" fontId="38" fillId="0" borderId="0" xfId="0" applyFont="1"/>
    <xf numFmtId="0" fontId="8" fillId="2" borderId="0" xfId="1" applyFont="1" applyFill="1" applyAlignment="1">
      <alignment horizontal="center" vertical="center"/>
    </xf>
    <xf numFmtId="0" fontId="5" fillId="2" borderId="1" xfId="1" applyFont="1" applyFill="1" applyBorder="1" applyAlignment="1">
      <alignment horizontal="center" vertical="center" wrapText="1" shrinkToFit="1"/>
    </xf>
    <xf numFmtId="0" fontId="8" fillId="0" borderId="0" xfId="1" applyFont="1" applyAlignment="1">
      <alignment horizontal="center" vertical="center"/>
    </xf>
    <xf numFmtId="0" fontId="25" fillId="0" borderId="0" xfId="1" applyFont="1" applyAlignment="1">
      <alignment horizontal="center" vertical="center" wrapText="1" shrinkToFit="1"/>
    </xf>
    <xf numFmtId="0" fontId="39" fillId="0" borderId="0" xfId="0" applyFont="1" applyAlignment="1">
      <alignment horizontal="left"/>
    </xf>
    <xf numFmtId="0" fontId="40" fillId="0" borderId="0" xfId="0" applyFont="1"/>
    <xf numFmtId="0" fontId="8" fillId="0" borderId="0" xfId="0" applyFont="1" applyAlignment="1">
      <alignment vertical="center"/>
    </xf>
    <xf numFmtId="0" fontId="41" fillId="0" borderId="0" xfId="6" applyFont="1" applyAlignment="1">
      <alignment vertical="center"/>
    </xf>
    <xf numFmtId="0" fontId="36" fillId="0" borderId="0" xfId="0" applyFont="1"/>
    <xf numFmtId="0" fontId="42" fillId="0" borderId="0" xfId="0" applyFont="1" applyAlignment="1">
      <alignment horizontal="right"/>
    </xf>
    <xf numFmtId="0" fontId="7" fillId="0" borderId="0" xfId="0" quotePrefix="1" applyFont="1"/>
    <xf numFmtId="0" fontId="42" fillId="0" borderId="0" xfId="0" applyFont="1" applyAlignment="1">
      <alignment horizontal="right" wrapText="1"/>
    </xf>
    <xf numFmtId="0" fontId="8" fillId="2" borderId="0" xfId="1" applyFont="1" applyFill="1" applyAlignment="1">
      <alignment horizontal="left" indent="1"/>
    </xf>
    <xf numFmtId="1" fontId="8" fillId="2" borderId="0" xfId="1" applyNumberFormat="1" applyFont="1" applyFill="1" applyAlignment="1">
      <alignment horizontal="right"/>
    </xf>
    <xf numFmtId="0" fontId="8" fillId="2" borderId="0" xfId="1" applyFont="1" applyFill="1" applyAlignment="1">
      <alignment horizontal="right"/>
    </xf>
    <xf numFmtId="171" fontId="8" fillId="2" borderId="0" xfId="1" applyNumberFormat="1" applyFont="1" applyFill="1" applyAlignment="1">
      <alignment horizontal="right"/>
    </xf>
    <xf numFmtId="166" fontId="8" fillId="2" borderId="0" xfId="1" applyNumberFormat="1" applyFont="1" applyFill="1" applyAlignment="1">
      <alignment horizontal="right"/>
    </xf>
    <xf numFmtId="169" fontId="8" fillId="2" borderId="0" xfId="1" applyNumberFormat="1" applyFont="1" applyFill="1" applyAlignment="1">
      <alignment horizontal="right"/>
    </xf>
    <xf numFmtId="167" fontId="8" fillId="2" borderId="0" xfId="1" applyNumberFormat="1" applyFont="1" applyFill="1" applyAlignment="1">
      <alignment horizontal="right"/>
    </xf>
    <xf numFmtId="0" fontId="4" fillId="2" borderId="12" xfId="1" applyFont="1" applyFill="1" applyBorder="1" applyAlignment="1">
      <alignment horizontal="center" vertical="center" wrapText="1"/>
    </xf>
    <xf numFmtId="0" fontId="22" fillId="0" borderId="0" xfId="6" applyFont="1" applyAlignment="1" applyProtection="1"/>
    <xf numFmtId="167" fontId="5" fillId="0" borderId="0" xfId="0" applyNumberFormat="1" applyFont="1" applyAlignment="1">
      <alignment vertical="center"/>
    </xf>
    <xf numFmtId="167" fontId="8" fillId="0" borderId="0" xfId="1" quotePrefix="1" applyNumberFormat="1" applyFont="1" applyAlignment="1">
      <alignment horizontal="right"/>
    </xf>
    <xf numFmtId="0" fontId="26" fillId="0" borderId="0" xfId="1" applyFont="1" applyAlignment="1">
      <alignment horizontal="left"/>
    </xf>
    <xf numFmtId="1" fontId="5" fillId="0" borderId="0" xfId="4" applyNumberFormat="1" applyFont="1" applyFill="1"/>
    <xf numFmtId="1" fontId="5" fillId="0" borderId="0" xfId="4" applyNumberFormat="1" applyFont="1" applyFill="1" applyAlignment="1">
      <alignment horizontal="right"/>
    </xf>
    <xf numFmtId="1" fontId="8" fillId="0" borderId="0" xfId="4" applyNumberFormat="1" applyFont="1" applyFill="1"/>
    <xf numFmtId="1" fontId="8" fillId="0" borderId="0" xfId="4" applyNumberFormat="1" applyFont="1" applyFill="1" applyAlignment="1">
      <alignment horizontal="right"/>
    </xf>
    <xf numFmtId="164" fontId="8" fillId="0" borderId="0" xfId="4" applyNumberFormat="1" applyFont="1" applyFill="1" applyAlignment="1">
      <alignment horizontal="right"/>
    </xf>
    <xf numFmtId="169" fontId="20" fillId="0" borderId="0" xfId="1" applyNumberFormat="1" applyFont="1" applyAlignment="1">
      <alignment horizontal="right"/>
    </xf>
    <xf numFmtId="1" fontId="20" fillId="0" borderId="0" xfId="1" applyNumberFormat="1" applyFont="1" applyAlignment="1">
      <alignment horizontal="right"/>
    </xf>
    <xf numFmtId="167" fontId="20" fillId="0" borderId="0" xfId="1" applyNumberFormat="1" applyFont="1" applyAlignment="1">
      <alignment horizontal="right"/>
    </xf>
    <xf numFmtId="167" fontId="19" fillId="0" borderId="0" xfId="1" applyNumberFormat="1" applyFont="1" applyAlignment="1">
      <alignment horizontal="right"/>
    </xf>
    <xf numFmtId="1" fontId="19" fillId="0" borderId="0" xfId="1" applyNumberFormat="1" applyFont="1" applyAlignment="1">
      <alignment horizontal="right"/>
    </xf>
    <xf numFmtId="172" fontId="20" fillId="0" borderId="0" xfId="1" applyNumberFormat="1" applyFont="1" applyAlignment="1">
      <alignment horizontal="right"/>
    </xf>
    <xf numFmtId="172" fontId="19" fillId="0" borderId="0" xfId="1" applyNumberFormat="1" applyFont="1" applyAlignment="1">
      <alignment horizontal="right"/>
    </xf>
    <xf numFmtId="167" fontId="8" fillId="0" borderId="0" xfId="0" applyNumberFormat="1" applyFont="1" applyAlignment="1">
      <alignment horizontal="right"/>
    </xf>
    <xf numFmtId="0" fontId="8" fillId="0" borderId="0" xfId="0" applyFont="1" applyAlignment="1">
      <alignment horizontal="right"/>
    </xf>
    <xf numFmtId="167" fontId="8" fillId="0" borderId="0" xfId="0" applyNumberFormat="1" applyFont="1" applyAlignment="1">
      <alignment horizontal="right" vertical="center" shrinkToFit="1"/>
    </xf>
    <xf numFmtId="173" fontId="20" fillId="0" borderId="0" xfId="4" applyNumberFormat="1" applyFont="1" applyFill="1"/>
    <xf numFmtId="173" fontId="8" fillId="0" borderId="0" xfId="0" applyNumberFormat="1" applyFont="1" applyAlignment="1">
      <alignment vertical="center"/>
    </xf>
    <xf numFmtId="167" fontId="8" fillId="0" borderId="0" xfId="0" applyNumberFormat="1" applyFont="1" applyAlignment="1">
      <alignment vertical="center"/>
    </xf>
    <xf numFmtId="173" fontId="19" fillId="0" borderId="0" xfId="4" applyNumberFormat="1" applyFont="1" applyFill="1" applyAlignment="1">
      <alignment horizontal="right"/>
    </xf>
    <xf numFmtId="0" fontId="21" fillId="0" borderId="0" xfId="6"/>
    <xf numFmtId="3" fontId="5" fillId="0" borderId="0" xfId="1" applyNumberFormat="1" applyFont="1" applyAlignment="1">
      <alignment horizontal="right"/>
    </xf>
    <xf numFmtId="3" fontId="8" fillId="0" borderId="0" xfId="1" applyNumberFormat="1" applyFont="1" applyAlignment="1">
      <alignment horizontal="right"/>
    </xf>
    <xf numFmtId="3" fontId="20" fillId="0" borderId="0" xfId="4" applyNumberFormat="1" applyFont="1" applyFill="1"/>
    <xf numFmtId="174" fontId="20" fillId="0" borderId="0" xfId="4" applyNumberFormat="1" applyFont="1" applyFill="1"/>
    <xf numFmtId="3" fontId="19" fillId="0" borderId="0" xfId="4" applyNumberFormat="1" applyFont="1" applyFill="1" applyAlignment="1">
      <alignment horizontal="right"/>
    </xf>
    <xf numFmtId="174" fontId="19" fillId="0" borderId="0" xfId="4" applyNumberFormat="1" applyFont="1" applyFill="1" applyAlignment="1">
      <alignment horizontal="right"/>
    </xf>
    <xf numFmtId="3" fontId="19" fillId="0" borderId="0" xfId="4" applyNumberFormat="1" applyFont="1" applyFill="1"/>
    <xf numFmtId="174" fontId="19" fillId="0" borderId="0" xfId="4" applyNumberFormat="1" applyFont="1" applyFill="1"/>
    <xf numFmtId="0" fontId="26" fillId="0" borderId="0" xfId="1" applyFont="1" applyAlignment="1">
      <alignment horizontal="left" vertical="center"/>
    </xf>
    <xf numFmtId="4" fontId="5" fillId="0" borderId="0" xfId="1" applyNumberFormat="1" applyFont="1" applyAlignment="1">
      <alignment horizontal="right"/>
    </xf>
    <xf numFmtId="4" fontId="8" fillId="0" borderId="0" xfId="1" applyNumberFormat="1" applyFont="1" applyAlignment="1">
      <alignment horizontal="right"/>
    </xf>
    <xf numFmtId="0" fontId="16" fillId="0" borderId="0" xfId="0" applyFont="1" applyAlignment="1">
      <alignment horizontal="center"/>
    </xf>
    <xf numFmtId="0" fontId="4" fillId="2" borderId="5" xfId="1" applyFont="1" applyFill="1" applyBorder="1" applyAlignment="1">
      <alignment horizontal="center" vertical="center" wrapText="1" shrinkToFit="1"/>
    </xf>
    <xf numFmtId="0" fontId="4" fillId="2" borderId="7" xfId="1" applyFont="1" applyFill="1" applyBorder="1" applyAlignment="1">
      <alignment horizontal="center" vertical="center" wrapText="1" shrinkToFit="1"/>
    </xf>
    <xf numFmtId="0" fontId="28" fillId="0" borderId="0" xfId="0" applyFont="1" applyAlignment="1">
      <alignment horizontal="left"/>
    </xf>
    <xf numFmtId="0" fontId="35" fillId="0" borderId="7" xfId="1" applyFont="1" applyBorder="1" applyAlignment="1">
      <alignment horizontal="center" vertical="center" wrapText="1" shrinkToFit="1"/>
    </xf>
    <xf numFmtId="0" fontId="35" fillId="0" borderId="6" xfId="1" applyFont="1" applyBorder="1" applyAlignment="1">
      <alignment horizontal="center" vertical="center" wrapText="1" shrinkToFit="1"/>
    </xf>
    <xf numFmtId="0" fontId="25" fillId="0" borderId="0" xfId="1" applyFont="1" applyAlignment="1">
      <alignment horizontal="left"/>
    </xf>
    <xf numFmtId="0" fontId="43" fillId="3" borderId="0" xfId="0" applyFont="1" applyFill="1" applyAlignment="1">
      <alignment horizontal="left"/>
    </xf>
    <xf numFmtId="0" fontId="18" fillId="3" borderId="0" xfId="0" applyFont="1" applyFill="1" applyAlignment="1">
      <alignment horizontal="left"/>
    </xf>
    <xf numFmtId="0" fontId="26" fillId="0" borderId="0" xfId="1" applyFont="1" applyAlignment="1">
      <alignment horizontal="left"/>
    </xf>
    <xf numFmtId="0" fontId="25" fillId="0" borderId="0" xfId="1" applyFont="1"/>
    <xf numFmtId="0" fontId="27" fillId="0" borderId="0" xfId="1" applyFont="1" applyAlignment="1">
      <alignment horizontal="left"/>
    </xf>
    <xf numFmtId="0" fontId="4" fillId="2" borderId="6" xfId="1" applyFont="1" applyFill="1" applyBorder="1" applyAlignment="1">
      <alignment horizontal="center" vertical="center" wrapText="1" shrinkToFit="1"/>
    </xf>
    <xf numFmtId="0" fontId="26" fillId="0" borderId="0" xfId="1" applyFont="1"/>
    <xf numFmtId="0" fontId="4" fillId="2" borderId="3" xfId="1" applyFont="1" applyFill="1" applyBorder="1" applyAlignment="1">
      <alignment horizontal="center" vertical="center" wrapText="1" shrinkToFit="1"/>
    </xf>
    <xf numFmtId="0" fontId="4" fillId="2" borderId="0" xfId="1" applyFont="1" applyFill="1" applyAlignment="1">
      <alignment horizontal="center" vertical="center" wrapText="1" shrinkToFit="1"/>
    </xf>
    <xf numFmtId="0" fontId="4" fillId="2" borderId="2" xfId="1" applyFont="1" applyFill="1" applyBorder="1" applyAlignment="1">
      <alignment horizontal="center" vertical="center" wrapText="1" shrinkToFit="1"/>
    </xf>
    <xf numFmtId="0" fontId="4" fillId="2" borderId="4" xfId="1" applyFont="1" applyFill="1" applyBorder="1" applyAlignment="1">
      <alignment horizontal="center" vertical="center" wrapText="1" shrinkToFit="1"/>
    </xf>
    <xf numFmtId="0" fontId="4" fillId="2" borderId="8" xfId="1" applyFont="1" applyFill="1" applyBorder="1" applyAlignment="1">
      <alignment horizontal="center" vertical="center" wrapText="1" shrinkToFit="1"/>
    </xf>
    <xf numFmtId="0" fontId="6" fillId="2" borderId="2" xfId="1" applyFont="1" applyFill="1" applyBorder="1" applyAlignment="1">
      <alignment horizontal="center" vertical="center"/>
    </xf>
    <xf numFmtId="0" fontId="4" fillId="2" borderId="1" xfId="1" applyFont="1" applyFill="1" applyBorder="1" applyAlignment="1">
      <alignment horizontal="center" vertical="center" wrapText="1" shrinkToFit="1"/>
    </xf>
    <xf numFmtId="0" fontId="4" fillId="2" borderId="11" xfId="1" applyFont="1" applyFill="1" applyBorder="1" applyAlignment="1">
      <alignment horizontal="center" vertical="center" wrapText="1" shrinkToFit="1"/>
    </xf>
    <xf numFmtId="0" fontId="28" fillId="0" borderId="0" xfId="0" applyFont="1"/>
    <xf numFmtId="0" fontId="4" fillId="2" borderId="5" xfId="1" applyFont="1" applyFill="1" applyBorder="1" applyAlignment="1">
      <alignment horizontal="center" vertical="center"/>
    </xf>
    <xf numFmtId="0" fontId="4" fillId="2" borderId="7" xfId="1" applyFont="1" applyFill="1" applyBorder="1" applyAlignment="1">
      <alignment horizontal="center" vertical="center"/>
    </xf>
    <xf numFmtId="0" fontId="4" fillId="2" borderId="6" xfId="1" applyFont="1" applyFill="1" applyBorder="1" applyAlignment="1">
      <alignment horizontal="center" vertical="center"/>
    </xf>
    <xf numFmtId="0" fontId="4" fillId="2" borderId="5" xfId="1" applyFont="1" applyFill="1" applyBorder="1" applyAlignment="1">
      <alignment horizontal="center" vertical="center" wrapText="1"/>
    </xf>
    <xf numFmtId="0" fontId="4" fillId="0" borderId="5" xfId="1" applyFont="1" applyBorder="1" applyAlignment="1">
      <alignment horizontal="center" vertical="center" wrapText="1" shrinkToFit="1"/>
    </xf>
    <xf numFmtId="0" fontId="4" fillId="0" borderId="7" xfId="1" applyFont="1" applyBorder="1" applyAlignment="1">
      <alignment horizontal="center" vertical="center" wrapText="1" shrinkToFit="1"/>
    </xf>
    <xf numFmtId="0" fontId="4" fillId="0" borderId="6" xfId="1" applyFont="1" applyBorder="1" applyAlignment="1">
      <alignment horizontal="center" vertical="center" wrapText="1" shrinkToFit="1"/>
    </xf>
    <xf numFmtId="0" fontId="4" fillId="2" borderId="9" xfId="1" applyFont="1" applyFill="1" applyBorder="1" applyAlignment="1">
      <alignment horizontal="center" vertical="center" wrapText="1" shrinkToFit="1"/>
    </xf>
    <xf numFmtId="0" fontId="4" fillId="2" borderId="10" xfId="1" applyFont="1" applyFill="1" applyBorder="1" applyAlignment="1">
      <alignment horizontal="center" vertical="center" wrapText="1" shrinkToFit="1"/>
    </xf>
    <xf numFmtId="0" fontId="4" fillId="2" borderId="12" xfId="1" applyFont="1" applyFill="1" applyBorder="1" applyAlignment="1">
      <alignment horizontal="center" vertical="center" wrapText="1" shrinkToFit="1"/>
    </xf>
    <xf numFmtId="0" fontId="27" fillId="0" borderId="0" xfId="0" applyFont="1" applyAlignment="1">
      <alignment horizontal="left" vertical="center"/>
    </xf>
    <xf numFmtId="0" fontId="27" fillId="0" borderId="0" xfId="0" applyFont="1" applyAlignment="1">
      <alignment horizontal="left" vertical="center" wrapText="1"/>
    </xf>
    <xf numFmtId="0" fontId="28" fillId="0" borderId="0" xfId="0" applyFont="1" applyAlignment="1">
      <alignment horizontal="justify" vertical="center" wrapText="1"/>
    </xf>
    <xf numFmtId="0" fontId="27" fillId="0" borderId="0" xfId="0" applyFont="1" applyAlignment="1">
      <alignment horizontal="justify" vertical="center" wrapText="1"/>
    </xf>
    <xf numFmtId="0" fontId="28" fillId="0" borderId="0" xfId="0" applyFont="1" applyAlignment="1">
      <alignment horizontal="left" vertical="center"/>
    </xf>
    <xf numFmtId="0" fontId="27" fillId="0" borderId="0" xfId="0" applyFont="1"/>
    <xf numFmtId="0" fontId="4" fillId="2" borderId="13" xfId="1" applyFont="1" applyFill="1" applyBorder="1" applyAlignment="1">
      <alignment horizontal="center" vertical="center" wrapText="1" shrinkToFit="1"/>
    </xf>
    <xf numFmtId="0" fontId="29" fillId="0" borderId="0" xfId="0" applyFont="1" applyAlignment="1">
      <alignment horizontal="center" wrapText="1"/>
    </xf>
    <xf numFmtId="0" fontId="29" fillId="0" borderId="0" xfId="0" applyFont="1" applyAlignment="1">
      <alignment horizontal="center"/>
    </xf>
    <xf numFmtId="0" fontId="25" fillId="0" borderId="0" xfId="1" applyFont="1" applyAlignment="1">
      <alignment horizontal="justify" vertical="top" wrapText="1"/>
    </xf>
    <xf numFmtId="0" fontId="26" fillId="0" borderId="0" xfId="1" applyFont="1" applyAlignment="1">
      <alignment horizontal="justify" vertical="top" wrapText="1"/>
    </xf>
    <xf numFmtId="0" fontId="26" fillId="0" borderId="0" xfId="0" applyFont="1" applyAlignment="1">
      <alignment horizontal="justify" wrapText="1"/>
    </xf>
    <xf numFmtId="0" fontId="4" fillId="2" borderId="2" xfId="1" applyFont="1" applyFill="1" applyBorder="1" applyAlignment="1">
      <alignment horizontal="center" vertical="center"/>
    </xf>
    <xf numFmtId="0" fontId="4" fillId="2" borderId="11" xfId="1" applyFont="1" applyFill="1" applyBorder="1" applyAlignment="1">
      <alignment horizontal="center" vertical="center" wrapText="1"/>
    </xf>
    <xf numFmtId="0" fontId="4" fillId="2" borderId="12" xfId="1" applyFont="1" applyFill="1" applyBorder="1" applyAlignment="1">
      <alignment horizontal="center" vertical="center" wrapText="1"/>
    </xf>
    <xf numFmtId="0" fontId="4" fillId="2" borderId="12" xfId="1" applyFont="1" applyFill="1" applyBorder="1" applyAlignment="1">
      <alignment horizontal="center" vertical="center"/>
    </xf>
    <xf numFmtId="0" fontId="6" fillId="2" borderId="0" xfId="1" applyFont="1" applyFill="1" applyAlignment="1">
      <alignment horizontal="center" vertical="center"/>
    </xf>
  </cellXfs>
  <cellStyles count="7">
    <cellStyle name="Hiperligação" xfId="6" builtinId="8"/>
    <cellStyle name="Normal" xfId="0" builtinId="0"/>
    <cellStyle name="Normal 138" xfId="1" xr:uid="{00000000-0005-0000-0000-000001000000}"/>
    <cellStyle name="Normal 2" xfId="3" xr:uid="{00000000-0005-0000-0000-000002000000}"/>
    <cellStyle name="Normal 4 2" xfId="5" xr:uid="{EA1B9684-8C5D-4792-8A9C-CC1B3AB7648B}"/>
    <cellStyle name="Normal 4 2 3" xfId="2" xr:uid="{00000000-0005-0000-0000-000003000000}"/>
    <cellStyle name="Percentagem"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EB480-E7BB-4978-B4BD-A8F7D890DA98}">
  <sheetPr codeName="Folha1">
    <pageSetUpPr fitToPage="1"/>
  </sheetPr>
  <dimension ref="B1:I20"/>
  <sheetViews>
    <sheetView showGridLines="0" tabSelected="1" zoomScaleNormal="100" workbookViewId="0">
      <selection activeCell="B1" sqref="B1"/>
    </sheetView>
  </sheetViews>
  <sheetFormatPr defaultColWidth="9.15234375" defaultRowHeight="14.15" x14ac:dyDescent="0.35"/>
  <cols>
    <col min="1" max="1" width="2.3046875" style="75" customWidth="1"/>
    <col min="2" max="2" width="71.3828125" style="75" customWidth="1"/>
    <col min="3" max="16384" width="9.15234375" style="75"/>
  </cols>
  <sheetData>
    <row r="1" spans="2:9" ht="24.75" customHeight="1" x14ac:dyDescent="0.35">
      <c r="B1" s="58" t="s">
        <v>0</v>
      </c>
      <c r="C1" s="58"/>
      <c r="D1" s="58"/>
      <c r="E1" s="58"/>
      <c r="F1" s="58"/>
      <c r="G1" s="58"/>
      <c r="H1" s="58"/>
      <c r="I1" s="58"/>
    </row>
    <row r="2" spans="2:9" x14ac:dyDescent="0.35">
      <c r="B2" s="49"/>
    </row>
    <row r="3" spans="2:9" x14ac:dyDescent="0.35">
      <c r="B3" s="76" t="s">
        <v>368</v>
      </c>
    </row>
    <row r="4" spans="2:9" ht="14.6" x14ac:dyDescent="0.4">
      <c r="B4" s="135" t="s">
        <v>254</v>
      </c>
    </row>
    <row r="5" spans="2:9" ht="14.6" x14ac:dyDescent="0.4">
      <c r="B5" s="135" t="s">
        <v>255</v>
      </c>
    </row>
    <row r="6" spans="2:9" ht="14.6" x14ac:dyDescent="0.4">
      <c r="B6" s="135" t="s">
        <v>256</v>
      </c>
    </row>
    <row r="7" spans="2:9" ht="14.6" x14ac:dyDescent="0.4">
      <c r="B7" s="135" t="s">
        <v>257</v>
      </c>
    </row>
    <row r="8" spans="2:9" ht="14.6" x14ac:dyDescent="0.4">
      <c r="B8" s="135" t="s">
        <v>258</v>
      </c>
    </row>
    <row r="9" spans="2:9" ht="14.6" x14ac:dyDescent="0.4">
      <c r="B9" s="135" t="s">
        <v>472</v>
      </c>
    </row>
    <row r="10" spans="2:9" ht="14.6" x14ac:dyDescent="0.4">
      <c r="B10" s="135" t="s">
        <v>259</v>
      </c>
    </row>
    <row r="11" spans="2:9" ht="14.6" x14ac:dyDescent="0.4">
      <c r="B11" s="135" t="s">
        <v>323</v>
      </c>
    </row>
    <row r="12" spans="2:9" ht="14.6" x14ac:dyDescent="0.4">
      <c r="B12" s="135" t="s">
        <v>426</v>
      </c>
    </row>
    <row r="13" spans="2:9" ht="14.6" x14ac:dyDescent="0.4">
      <c r="B13" s="135" t="s">
        <v>418</v>
      </c>
    </row>
    <row r="14" spans="2:9" ht="14.6" x14ac:dyDescent="0.4">
      <c r="B14" s="135" t="s">
        <v>419</v>
      </c>
    </row>
    <row r="15" spans="2:9" ht="14.6" x14ac:dyDescent="0.4">
      <c r="B15" s="135" t="s">
        <v>420</v>
      </c>
    </row>
    <row r="16" spans="2:9" ht="14.6" x14ac:dyDescent="0.4">
      <c r="B16" s="135" t="s">
        <v>421</v>
      </c>
    </row>
    <row r="17" spans="2:2" ht="14.6" x14ac:dyDescent="0.4">
      <c r="B17" s="135" t="s">
        <v>422</v>
      </c>
    </row>
    <row r="18" spans="2:2" ht="14.6" x14ac:dyDescent="0.4">
      <c r="B18" s="135" t="s">
        <v>423</v>
      </c>
    </row>
    <row r="19" spans="2:2" ht="14.6" x14ac:dyDescent="0.4">
      <c r="B19" s="135" t="s">
        <v>424</v>
      </c>
    </row>
    <row r="20" spans="2:2" ht="14.6" x14ac:dyDescent="0.4">
      <c r="B20" s="135" t="s">
        <v>425</v>
      </c>
    </row>
  </sheetData>
  <hyperlinks>
    <hyperlink ref="B4" location="'T1- Territoire'!A1" display="T1 - Territoire" xr:uid="{016E844A-612D-4208-8AB2-50FA82FB57D9}"/>
    <hyperlink ref="B5" location="'T2- Population'!A1" display="T2 - Population" xr:uid="{1BF5A473-B54E-49E6-B1FF-DA75D6177D05}"/>
    <hyperlink ref="B6" location="'T3- Education'!A1" display="T3 - Éducation" xr:uid="{A3BA5E7B-3710-441A-9C78-24EE236A377F}"/>
    <hyperlink ref="B7" location="'T4-  Santé'!A1" display="T4 - Santé" xr:uid="{0B3EF32D-8008-43EF-B832-A78C4B40D832}"/>
    <hyperlink ref="B8" location="'T5- Marché du travail'!A1" display="T5 - Marché du travail" xr:uid="{1114E6BD-3F07-4248-A34D-FB7DBFFC3E49}"/>
    <hyperlink ref="B9" location="'T6- Revenus'!A1" display="T6 - Revenus" xr:uid="{9B8B33B3-A426-4D88-A3CE-B2F9C43A4DE8}"/>
    <hyperlink ref="B10" location="'T7- Comptes économiques'!A1" display="T7 - Comptes économiques" xr:uid="{44BA804D-0699-49BA-9531-0AB01A8289C2}"/>
    <hyperlink ref="B13" location="'T10- Agriculture'!A1" display="T10 - Agriculture" xr:uid="{21090090-D914-4B05-B9D5-C0E1552AA556}"/>
    <hyperlink ref="B14" location="'T11- Transports'!A1" display="T11 - Transport" xr:uid="{C8D6ADE2-3EA0-497F-A05F-18433F28CE71}"/>
    <hyperlink ref="B15" location="'T12-  Tourisme'!A1" display="T12 - Tourisme" xr:uid="{6E453250-9FA4-459C-AE10-CD069AEA5FFD}"/>
    <hyperlink ref="B16" location="'T13-  Science et technologie'!A1" display="T13 - Science et technologie" xr:uid="{50130F72-A731-45DF-9A67-1A8ACE219AAE}"/>
    <hyperlink ref="B17" location="'T14- Société de l’information'!A1" display="T14 - Société de l’information" xr:uid="{C614063B-67F1-4806-89EB-22FD5C2EA8AD}"/>
    <hyperlink ref="B3" location="S.C_Sig!A1" display="Signaux conventionnels" xr:uid="{5DF89163-39B6-4D51-AE9A-4E5D0FF4FCE1}"/>
    <hyperlink ref="B11" location="'T8- Des prix'!A1" display="T8 - Des prix" xr:uid="{45DBCCC1-928E-423E-91F5-1FB9FF98B3A2}"/>
    <hyperlink ref="B19" location="'T16- ICR'!A1" display="T16 - Indice de compétitivité régionale " xr:uid="{53EFC884-C39F-473D-9DCB-A55CE88148A1}"/>
    <hyperlink ref="B20" location="'T17- SPI'!A1" display="T17 - Indice européen du progrès social" xr:uid="{0E435F9F-5F64-41B6-8766-113207D89139}"/>
    <hyperlink ref="B18" location="'T15 - Criminalité'!A1" display="T15 - Criminalité" xr:uid="{64932E23-B3E5-44A5-90F0-5A98628722C8}"/>
    <hyperlink ref="B12" location="'T9 - Entreprises'!A1" display="T9 - Entreprises" xr:uid="{4B940C1B-11E0-44BF-91D4-E40BC7CCD82D}"/>
  </hyperlinks>
  <printOptions horizontalCentered="1"/>
  <pageMargins left="0.47244094488188981" right="0.47244094488188981" top="0.6692913385826772" bottom="0.47244094488188981" header="0" footer="0"/>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4AB23-BC1F-46ED-AE2B-5D7B99E2C9B5}">
  <dimension ref="A1:W24"/>
  <sheetViews>
    <sheetView showGridLines="0" zoomScaleNormal="100" workbookViewId="0">
      <selection activeCell="J2" sqref="J2"/>
    </sheetView>
  </sheetViews>
  <sheetFormatPr defaultRowHeight="14.6" x14ac:dyDescent="0.4"/>
  <cols>
    <col min="1" max="1" width="6.69140625" customWidth="1"/>
    <col min="2" max="2" width="16.84375" customWidth="1"/>
    <col min="9" max="9" width="6.69140625" customWidth="1"/>
    <col min="10" max="10" width="13.53515625" bestFit="1" customWidth="1"/>
    <col min="11" max="14" width="7.69140625" customWidth="1"/>
  </cols>
  <sheetData>
    <row r="1" spans="1:23" x14ac:dyDescent="0.4">
      <c r="B1" s="147" t="s">
        <v>319</v>
      </c>
      <c r="C1" s="147"/>
      <c r="D1" s="147"/>
      <c r="E1" s="147"/>
      <c r="F1" s="147"/>
      <c r="G1" s="147"/>
      <c r="H1" s="147"/>
      <c r="I1" s="34"/>
      <c r="J1" s="34"/>
    </row>
    <row r="2" spans="1:23" x14ac:dyDescent="0.4">
      <c r="C2" s="47"/>
      <c r="D2" s="47"/>
      <c r="E2" s="47"/>
      <c r="F2" s="47"/>
      <c r="G2" s="47"/>
      <c r="H2" s="47"/>
      <c r="I2" s="34"/>
      <c r="J2" s="50" t="s">
        <v>272</v>
      </c>
    </row>
    <row r="3" spans="1:23" ht="15" customHeight="1" x14ac:dyDescent="0.4">
      <c r="C3" s="11"/>
      <c r="D3" s="11"/>
      <c r="E3" s="11"/>
      <c r="F3" s="11"/>
      <c r="G3" s="11"/>
      <c r="H3" s="11"/>
      <c r="I3" s="11"/>
      <c r="J3" s="11"/>
      <c r="K3" s="11"/>
      <c r="L3" s="11"/>
      <c r="M3" s="11"/>
      <c r="N3" s="11"/>
    </row>
    <row r="4" spans="1:23" ht="24.75" customHeight="1" x14ac:dyDescent="0.4">
      <c r="B4" s="3"/>
      <c r="C4" s="161" t="s">
        <v>402</v>
      </c>
      <c r="D4" s="162"/>
      <c r="E4" s="163"/>
      <c r="F4" s="161" t="s">
        <v>403</v>
      </c>
      <c r="G4" s="162"/>
      <c r="H4" s="163"/>
    </row>
    <row r="5" spans="1:23" ht="22.5" customHeight="1" x14ac:dyDescent="0.4">
      <c r="B5" s="9"/>
      <c r="C5" s="148"/>
      <c r="D5" s="149"/>
      <c r="E5" s="159"/>
      <c r="F5" s="148"/>
      <c r="G5" s="149"/>
      <c r="H5" s="159"/>
    </row>
    <row r="6" spans="1:23" ht="27" customHeight="1" x14ac:dyDescent="0.4">
      <c r="B6" s="9"/>
      <c r="C6" s="74" t="s">
        <v>312</v>
      </c>
      <c r="D6" s="59" t="s">
        <v>22</v>
      </c>
      <c r="E6" s="74" t="s">
        <v>23</v>
      </c>
      <c r="F6" s="59" t="s">
        <v>312</v>
      </c>
      <c r="G6" s="59" t="s">
        <v>22</v>
      </c>
      <c r="H6" s="59" t="s">
        <v>23</v>
      </c>
    </row>
    <row r="7" spans="1:23" s="54" customFormat="1" ht="5.25" customHeight="1" x14ac:dyDescent="0.4">
      <c r="B7" s="55"/>
      <c r="C7" s="57"/>
      <c r="D7" s="57"/>
      <c r="E7" s="57"/>
      <c r="F7" s="57"/>
      <c r="G7" s="57"/>
      <c r="H7" s="57"/>
    </row>
    <row r="8" spans="1:23" x14ac:dyDescent="0.4">
      <c r="A8" s="6"/>
      <c r="B8" s="2" t="s">
        <v>53</v>
      </c>
      <c r="C8" s="70">
        <v>2.5</v>
      </c>
      <c r="D8" s="37">
        <v>2025</v>
      </c>
      <c r="E8" s="73" t="s">
        <v>31</v>
      </c>
      <c r="F8" s="72" t="s">
        <v>1</v>
      </c>
      <c r="G8" s="37" t="s">
        <v>1</v>
      </c>
      <c r="H8" s="73" t="s">
        <v>1</v>
      </c>
    </row>
    <row r="9" spans="1:23" x14ac:dyDescent="0.4">
      <c r="A9" s="6"/>
      <c r="B9" s="2" t="s">
        <v>54</v>
      </c>
      <c r="C9" s="70">
        <v>2.2000000000000002</v>
      </c>
      <c r="D9" s="37">
        <v>2025</v>
      </c>
      <c r="E9" s="73" t="s">
        <v>31</v>
      </c>
      <c r="F9" s="70">
        <v>2.2999999999999998</v>
      </c>
      <c r="G9" s="37">
        <v>2025</v>
      </c>
      <c r="H9" s="73" t="s">
        <v>289</v>
      </c>
    </row>
    <row r="10" spans="1:23" x14ac:dyDescent="0.4">
      <c r="A10" s="6"/>
      <c r="B10" s="19" t="s">
        <v>251</v>
      </c>
      <c r="C10" s="72" t="s">
        <v>1</v>
      </c>
      <c r="D10" s="27" t="s">
        <v>1</v>
      </c>
      <c r="E10" s="25" t="s">
        <v>1</v>
      </c>
      <c r="F10" s="113">
        <v>3.5</v>
      </c>
      <c r="G10" s="37">
        <v>2025</v>
      </c>
      <c r="H10" s="25" t="s">
        <v>289</v>
      </c>
    </row>
    <row r="11" spans="1:23" x14ac:dyDescent="0.4">
      <c r="A11" s="6"/>
      <c r="B11" s="19" t="s">
        <v>32</v>
      </c>
      <c r="C11" s="72" t="s">
        <v>1</v>
      </c>
      <c r="D11" s="27" t="s">
        <v>1</v>
      </c>
      <c r="E11" s="25" t="s">
        <v>1</v>
      </c>
      <c r="F11" s="113">
        <v>2.1</v>
      </c>
      <c r="G11" s="37">
        <v>2025</v>
      </c>
      <c r="H11" s="25" t="s">
        <v>289</v>
      </c>
      <c r="W11" s="16"/>
    </row>
    <row r="12" spans="1:23" x14ac:dyDescent="0.4">
      <c r="A12" s="6"/>
      <c r="B12" s="2" t="s">
        <v>56</v>
      </c>
      <c r="C12" s="70">
        <v>2.7</v>
      </c>
      <c r="D12" s="37">
        <v>2025</v>
      </c>
      <c r="E12" s="73" t="s">
        <v>31</v>
      </c>
      <c r="F12" s="70">
        <v>2.9</v>
      </c>
      <c r="G12" s="37">
        <v>2025</v>
      </c>
      <c r="H12" s="25" t="s">
        <v>361</v>
      </c>
      <c r="W12" s="16"/>
    </row>
    <row r="13" spans="1:23" x14ac:dyDescent="0.4">
      <c r="A13" s="6"/>
      <c r="B13" s="19" t="s">
        <v>33</v>
      </c>
      <c r="C13" s="72" t="s">
        <v>1</v>
      </c>
      <c r="D13" s="27" t="s">
        <v>1</v>
      </c>
      <c r="E13" s="25" t="s">
        <v>1</v>
      </c>
      <c r="F13" s="72">
        <v>2.8</v>
      </c>
      <c r="G13" s="27">
        <v>2025</v>
      </c>
      <c r="H13" s="25" t="s">
        <v>361</v>
      </c>
      <c r="W13" s="1"/>
    </row>
    <row r="14" spans="1:23" x14ac:dyDescent="0.4">
      <c r="A14" s="6"/>
      <c r="B14" s="2" t="s">
        <v>58</v>
      </c>
      <c r="C14" s="70">
        <v>0.9</v>
      </c>
      <c r="D14" s="37">
        <v>2025</v>
      </c>
      <c r="E14" s="73" t="s">
        <v>31</v>
      </c>
      <c r="F14" s="70">
        <v>0.9</v>
      </c>
      <c r="G14" s="37">
        <v>2025</v>
      </c>
      <c r="H14" s="37" t="s">
        <v>16</v>
      </c>
      <c r="W14" s="1"/>
    </row>
    <row r="15" spans="1:23" x14ac:dyDescent="0.4">
      <c r="A15" s="6"/>
      <c r="B15" s="19" t="s">
        <v>34</v>
      </c>
      <c r="C15" s="72" t="s">
        <v>1</v>
      </c>
      <c r="D15" s="27" t="s">
        <v>1</v>
      </c>
      <c r="E15" s="25" t="s">
        <v>1</v>
      </c>
      <c r="F15" s="72">
        <v>1.3</v>
      </c>
      <c r="G15" s="27">
        <v>2025</v>
      </c>
      <c r="H15" s="25" t="s">
        <v>16</v>
      </c>
      <c r="J15" s="17"/>
      <c r="W15" s="1"/>
    </row>
    <row r="16" spans="1:23" x14ac:dyDescent="0.4">
      <c r="A16" s="6"/>
      <c r="B16" s="19" t="s">
        <v>35</v>
      </c>
      <c r="C16" s="72" t="s">
        <v>1</v>
      </c>
      <c r="D16" s="27" t="s">
        <v>1</v>
      </c>
      <c r="E16" s="25" t="s">
        <v>1</v>
      </c>
      <c r="F16" s="72">
        <v>1.5</v>
      </c>
      <c r="G16" s="27">
        <v>2025</v>
      </c>
      <c r="H16" s="25" t="s">
        <v>16</v>
      </c>
      <c r="W16" s="1"/>
    </row>
    <row r="17" spans="1:23" x14ac:dyDescent="0.4">
      <c r="A17" s="6"/>
      <c r="B17" s="19" t="s">
        <v>36</v>
      </c>
      <c r="C17" s="72" t="s">
        <v>1</v>
      </c>
      <c r="D17" s="27" t="s">
        <v>1</v>
      </c>
      <c r="E17" s="25" t="s">
        <v>1</v>
      </c>
      <c r="F17" s="72">
        <v>1.1000000000000001</v>
      </c>
      <c r="G17" s="27">
        <v>2025</v>
      </c>
      <c r="H17" s="25" t="s">
        <v>16</v>
      </c>
      <c r="W17" s="1"/>
    </row>
    <row r="18" spans="1:23" x14ac:dyDescent="0.4">
      <c r="A18" s="6"/>
      <c r="B18" s="19" t="s">
        <v>37</v>
      </c>
      <c r="C18" s="72" t="s">
        <v>1</v>
      </c>
      <c r="D18" s="27" t="s">
        <v>1</v>
      </c>
      <c r="E18" s="25" t="s">
        <v>1</v>
      </c>
      <c r="F18" s="72">
        <v>1.1000000000000001</v>
      </c>
      <c r="G18" s="27">
        <v>2025</v>
      </c>
      <c r="H18" s="25" t="s">
        <v>16</v>
      </c>
      <c r="W18" s="1"/>
    </row>
    <row r="19" spans="1:23" x14ac:dyDescent="0.4">
      <c r="A19" s="6"/>
      <c r="B19" s="19" t="s">
        <v>38</v>
      </c>
      <c r="C19" s="72" t="s">
        <v>1</v>
      </c>
      <c r="D19" s="27" t="s">
        <v>1</v>
      </c>
      <c r="E19" s="25" t="s">
        <v>1</v>
      </c>
      <c r="F19" s="72">
        <v>1.4</v>
      </c>
      <c r="G19" s="27">
        <v>2025</v>
      </c>
      <c r="H19" s="25" t="s">
        <v>16</v>
      </c>
      <c r="W19" s="16"/>
    </row>
    <row r="20" spans="1:23" ht="5.25" customHeight="1" x14ac:dyDescent="0.4">
      <c r="A20" s="6"/>
      <c r="B20" s="19"/>
      <c r="C20" s="41"/>
      <c r="D20" s="41"/>
      <c r="E20" s="41"/>
      <c r="F20" s="41"/>
      <c r="G20" s="41"/>
      <c r="H20" s="41"/>
      <c r="W20" s="16"/>
    </row>
    <row r="21" spans="1:23" s="4" customFormat="1" ht="3" customHeight="1" x14ac:dyDescent="0.25">
      <c r="B21" s="5"/>
      <c r="C21" s="5"/>
      <c r="D21" s="5"/>
      <c r="E21" s="5"/>
      <c r="F21" s="5"/>
      <c r="G21" s="5"/>
      <c r="H21" s="5"/>
    </row>
    <row r="22" spans="1:23" s="53" customFormat="1" ht="6.75" customHeight="1" x14ac:dyDescent="0.25"/>
    <row r="23" spans="1:23" x14ac:dyDescent="0.4">
      <c r="B23" s="153" t="s">
        <v>271</v>
      </c>
      <c r="C23" s="153"/>
      <c r="D23" s="153"/>
      <c r="E23" s="153"/>
      <c r="F23" s="153"/>
      <c r="G23" s="153"/>
      <c r="H23" s="153"/>
    </row>
    <row r="24" spans="1:23" x14ac:dyDescent="0.4">
      <c r="B24" s="2"/>
    </row>
  </sheetData>
  <mergeCells count="4">
    <mergeCell ref="B1:H1"/>
    <mergeCell ref="C4:E5"/>
    <mergeCell ref="F4:H5"/>
    <mergeCell ref="B23:H23"/>
  </mergeCells>
  <hyperlinks>
    <hyperlink ref="J2" location="Índice!A1" tooltip="(voltar ao índice)" display="(voltar ao índice)" xr:uid="{4CAA3F08-E729-4659-9DB5-AA8BB9C54FA6}"/>
  </hyperlinks>
  <printOptions horizontalCentered="1"/>
  <pageMargins left="0.27559055118110237" right="0.27559055118110237" top="0.6692913385826772" bottom="0.47244094488188981" header="0" footer="0"/>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08A48-4027-4755-ADCB-127E2D4AA913}">
  <dimension ref="A1:J23"/>
  <sheetViews>
    <sheetView showGridLines="0" workbookViewId="0">
      <selection activeCell="J2" sqref="J2"/>
    </sheetView>
  </sheetViews>
  <sheetFormatPr defaultRowHeight="14.6" x14ac:dyDescent="0.4"/>
  <cols>
    <col min="1" max="1" width="6.69140625" customWidth="1"/>
    <col min="2" max="2" width="16.84375" customWidth="1"/>
    <col min="3" max="4" width="15.3046875" customWidth="1"/>
    <col min="5" max="6" width="11.3046875" customWidth="1"/>
    <col min="7" max="7" width="10.84375" customWidth="1"/>
    <col min="9" max="9" width="6.69140625" customWidth="1"/>
    <col min="10" max="10" width="14" bestFit="1" customWidth="1"/>
  </cols>
  <sheetData>
    <row r="1" spans="1:10" x14ac:dyDescent="0.4">
      <c r="A1" s="48"/>
      <c r="B1" s="147" t="s">
        <v>436</v>
      </c>
      <c r="C1" s="147"/>
      <c r="D1" s="147"/>
      <c r="E1" s="147"/>
      <c r="F1" s="147"/>
      <c r="G1" s="147"/>
      <c r="H1" s="147"/>
    </row>
    <row r="2" spans="1:10" x14ac:dyDescent="0.4">
      <c r="C2" s="47"/>
      <c r="D2" s="47"/>
      <c r="E2" s="47"/>
      <c r="F2" s="47"/>
      <c r="G2" s="47"/>
      <c r="H2" s="47"/>
      <c r="I2" s="34"/>
      <c r="J2" s="50" t="s">
        <v>272</v>
      </c>
    </row>
    <row r="3" spans="1:10" ht="15" customHeight="1" x14ac:dyDescent="0.4">
      <c r="C3" s="11"/>
      <c r="D3" s="11"/>
      <c r="E3" s="11"/>
      <c r="F3" s="11"/>
      <c r="G3" s="11"/>
      <c r="H3" s="11"/>
      <c r="I3" s="11"/>
      <c r="J3" s="11"/>
    </row>
    <row r="4" spans="1:10" ht="20.25" customHeight="1" x14ac:dyDescent="0.4">
      <c r="B4" s="3"/>
      <c r="C4" s="161" t="s">
        <v>438</v>
      </c>
      <c r="D4" s="168" t="s">
        <v>439</v>
      </c>
      <c r="E4" s="161" t="s">
        <v>433</v>
      </c>
      <c r="F4" s="161" t="s">
        <v>432</v>
      </c>
      <c r="G4" s="168" t="s">
        <v>22</v>
      </c>
      <c r="H4" s="168" t="s">
        <v>23</v>
      </c>
    </row>
    <row r="5" spans="1:10" ht="19.5" customHeight="1" x14ac:dyDescent="0.4">
      <c r="B5" s="9"/>
      <c r="C5" s="148"/>
      <c r="D5" s="179"/>
      <c r="E5" s="148"/>
      <c r="F5" s="148"/>
      <c r="G5" s="168"/>
      <c r="H5" s="168"/>
    </row>
    <row r="6" spans="1:10" ht="24.75" customHeight="1" x14ac:dyDescent="0.4">
      <c r="B6" s="9"/>
      <c r="C6" s="59" t="s">
        <v>427</v>
      </c>
      <c r="D6" s="59" t="s">
        <v>437</v>
      </c>
      <c r="E6" s="177" t="s">
        <v>428</v>
      </c>
      <c r="F6" s="178"/>
      <c r="G6" s="168"/>
      <c r="H6" s="168"/>
    </row>
    <row r="7" spans="1:10" ht="5.25" customHeight="1" x14ac:dyDescent="0.4">
      <c r="B7" s="51"/>
      <c r="C7" s="52"/>
      <c r="D7" s="52"/>
      <c r="E7" s="52"/>
      <c r="F7" s="52"/>
      <c r="G7" s="52"/>
      <c r="H7" s="52"/>
    </row>
    <row r="8" spans="1:10" x14ac:dyDescent="0.4">
      <c r="A8" s="6"/>
      <c r="B8" s="2" t="s">
        <v>53</v>
      </c>
      <c r="C8" s="87" t="s">
        <v>1</v>
      </c>
      <c r="D8" s="87" t="s">
        <v>1</v>
      </c>
      <c r="E8" s="87" t="s">
        <v>1</v>
      </c>
      <c r="F8" s="87" t="s">
        <v>1</v>
      </c>
      <c r="G8" s="87" t="s">
        <v>1</v>
      </c>
      <c r="H8" s="73" t="s">
        <v>1</v>
      </c>
    </row>
    <row r="9" spans="1:10" x14ac:dyDescent="0.4">
      <c r="A9" s="6"/>
      <c r="B9" s="2" t="s">
        <v>54</v>
      </c>
      <c r="C9" s="131">
        <v>1404910</v>
      </c>
      <c r="D9" s="70">
        <v>15.233339839090929</v>
      </c>
      <c r="E9" s="70">
        <v>16.82</v>
      </c>
      <c r="F9" s="70">
        <v>11.48</v>
      </c>
      <c r="G9" s="37">
        <v>2023</v>
      </c>
      <c r="H9" s="73" t="s">
        <v>31</v>
      </c>
    </row>
    <row r="10" spans="1:10" x14ac:dyDescent="0.4">
      <c r="A10" s="6"/>
      <c r="B10" s="19" t="s">
        <v>251</v>
      </c>
      <c r="C10" s="132">
        <v>29403</v>
      </c>
      <c r="D10" s="133">
        <v>36.707865168539328</v>
      </c>
      <c r="E10" s="133">
        <v>17.23</v>
      </c>
      <c r="F10" s="133">
        <v>11.4</v>
      </c>
      <c r="G10" s="27">
        <v>2023</v>
      </c>
      <c r="H10" s="25" t="s">
        <v>31</v>
      </c>
    </row>
    <row r="11" spans="1:10" x14ac:dyDescent="0.4">
      <c r="A11" s="6"/>
      <c r="B11" s="19" t="s">
        <v>32</v>
      </c>
      <c r="C11" s="132">
        <v>24512</v>
      </c>
      <c r="D11" s="133">
        <v>10.556416881998278</v>
      </c>
      <c r="E11" s="133">
        <v>15.78</v>
      </c>
      <c r="F11" s="133">
        <v>11.92</v>
      </c>
      <c r="G11" s="27">
        <v>2023</v>
      </c>
      <c r="H11" s="25" t="s">
        <v>31</v>
      </c>
    </row>
    <row r="12" spans="1:10" x14ac:dyDescent="0.4">
      <c r="A12" s="6"/>
      <c r="B12" s="2" t="s">
        <v>56</v>
      </c>
      <c r="C12" s="131">
        <v>3503285</v>
      </c>
      <c r="D12" s="70">
        <v>6.923720757416751</v>
      </c>
      <c r="E12" s="70">
        <v>9.11</v>
      </c>
      <c r="F12" s="70">
        <v>7.81</v>
      </c>
      <c r="G12" s="37">
        <v>2023</v>
      </c>
      <c r="H12" s="25" t="s">
        <v>31</v>
      </c>
    </row>
    <row r="13" spans="1:10" x14ac:dyDescent="0.4">
      <c r="A13" s="6"/>
      <c r="B13" s="19" t="s">
        <v>33</v>
      </c>
      <c r="C13" s="134">
        <v>154861</v>
      </c>
      <c r="D13" s="72">
        <v>20.795085269235933</v>
      </c>
      <c r="E13" s="72">
        <v>10.01</v>
      </c>
      <c r="F13" s="72">
        <v>8.5299999999999994</v>
      </c>
      <c r="G13" s="27">
        <v>2023</v>
      </c>
      <c r="H13" s="25" t="s">
        <v>31</v>
      </c>
    </row>
    <row r="14" spans="1:10" x14ac:dyDescent="0.4">
      <c r="A14" s="6"/>
      <c r="B14" s="2" t="s">
        <v>58</v>
      </c>
      <c r="C14" s="131">
        <v>5298084</v>
      </c>
      <c r="D14" s="70">
        <v>8.2980288969810871</v>
      </c>
      <c r="E14" s="70">
        <v>14.03</v>
      </c>
      <c r="F14" s="70">
        <v>10.93</v>
      </c>
      <c r="G14" s="37">
        <v>2023</v>
      </c>
      <c r="H14" s="37" t="s">
        <v>31</v>
      </c>
    </row>
    <row r="15" spans="1:10" x14ac:dyDescent="0.4">
      <c r="A15" s="6"/>
      <c r="B15" s="19" t="s">
        <v>34</v>
      </c>
      <c r="C15" s="134">
        <v>33764</v>
      </c>
      <c r="D15" s="72">
        <v>20.037982195845697</v>
      </c>
      <c r="E15" s="72">
        <v>18.23</v>
      </c>
      <c r="F15" s="72">
        <v>10.74</v>
      </c>
      <c r="G15" s="27">
        <v>2023</v>
      </c>
      <c r="H15" s="25" t="s">
        <v>31</v>
      </c>
      <c r="J15" s="17"/>
    </row>
    <row r="16" spans="1:10" x14ac:dyDescent="0.4">
      <c r="A16" s="6"/>
      <c r="B16" s="19" t="s">
        <v>35</v>
      </c>
      <c r="C16" s="134">
        <v>11086</v>
      </c>
      <c r="D16" s="72">
        <v>0.13236856873350766</v>
      </c>
      <c r="E16" s="72">
        <v>19.87</v>
      </c>
      <c r="F16" s="72">
        <v>13.16</v>
      </c>
      <c r="G16" s="27">
        <v>2023</v>
      </c>
      <c r="H16" s="25" t="s">
        <v>31</v>
      </c>
    </row>
    <row r="17" spans="1:8" x14ac:dyDescent="0.4">
      <c r="A17" s="6"/>
      <c r="B17" s="19" t="s">
        <v>36</v>
      </c>
      <c r="C17" s="134">
        <v>43005</v>
      </c>
      <c r="D17" s="72">
        <v>38.81317689530686</v>
      </c>
      <c r="E17" s="72">
        <v>17.649999999999999</v>
      </c>
      <c r="F17" s="72">
        <v>9.1</v>
      </c>
      <c r="G17" s="27">
        <v>2023</v>
      </c>
      <c r="H17" s="25" t="s">
        <v>31</v>
      </c>
    </row>
    <row r="18" spans="1:8" x14ac:dyDescent="0.4">
      <c r="A18" s="6"/>
      <c r="B18" s="19" t="s">
        <v>37</v>
      </c>
      <c r="C18" s="134">
        <v>3568</v>
      </c>
      <c r="D18" s="72">
        <v>9.7220708446866482</v>
      </c>
      <c r="E18" s="72">
        <v>53.87</v>
      </c>
      <c r="F18" s="72">
        <v>7.99</v>
      </c>
      <c r="G18" s="27">
        <v>2023</v>
      </c>
      <c r="H18" s="25" t="s">
        <v>31</v>
      </c>
    </row>
    <row r="19" spans="1:8" x14ac:dyDescent="0.4">
      <c r="A19" s="6"/>
      <c r="B19" s="19" t="s">
        <v>38</v>
      </c>
      <c r="C19" s="134">
        <v>60822</v>
      </c>
      <c r="D19" s="72">
        <v>24.289936102236421</v>
      </c>
      <c r="E19" s="72">
        <v>16</v>
      </c>
      <c r="F19" s="72">
        <v>11.08</v>
      </c>
      <c r="G19" s="27">
        <v>2023</v>
      </c>
      <c r="H19" s="25" t="s">
        <v>31</v>
      </c>
    </row>
    <row r="20" spans="1:8" ht="5.25" customHeight="1" x14ac:dyDescent="0.4">
      <c r="A20" s="6"/>
      <c r="B20" s="19"/>
      <c r="C20" s="40"/>
      <c r="D20" s="40"/>
      <c r="E20" s="40"/>
      <c r="F20" s="40"/>
      <c r="G20" s="27"/>
      <c r="H20" s="25"/>
    </row>
    <row r="21" spans="1:8" s="4" customFormat="1" ht="3" customHeight="1" x14ac:dyDescent="0.25">
      <c r="B21" s="5"/>
      <c r="C21" s="5"/>
      <c r="D21" s="5"/>
      <c r="E21" s="5"/>
      <c r="F21" s="5"/>
      <c r="G21" s="5"/>
      <c r="H21" s="5"/>
    </row>
    <row r="22" spans="1:8" s="4" customFormat="1" ht="3.75" customHeight="1" x14ac:dyDescent="0.25"/>
    <row r="23" spans="1:8" x14ac:dyDescent="0.4">
      <c r="B23" s="153" t="s">
        <v>271</v>
      </c>
      <c r="C23" s="153"/>
      <c r="D23" s="153"/>
      <c r="E23" s="153"/>
      <c r="F23" s="153"/>
      <c r="G23" s="153"/>
      <c r="H23" s="153"/>
    </row>
  </sheetData>
  <mergeCells count="9">
    <mergeCell ref="B23:H23"/>
    <mergeCell ref="B1:H1"/>
    <mergeCell ref="C4:C5"/>
    <mergeCell ref="D4:D5"/>
    <mergeCell ref="E4:E5"/>
    <mergeCell ref="F4:F5"/>
    <mergeCell ref="G4:G6"/>
    <mergeCell ref="H4:H6"/>
    <mergeCell ref="E6:F6"/>
  </mergeCells>
  <hyperlinks>
    <hyperlink ref="J2" location="Índice!A1" tooltip="(voltar ao índice)" display="(voltar ao índice)" xr:uid="{CCE152D8-C17A-4C40-8AD0-D51785D6207D}"/>
  </hyperlinks>
  <printOptions horizontalCentered="1"/>
  <pageMargins left="0.47244094488188981" right="0.47244094488188981" top="0.6692913385826772" bottom="0.47244094488188981" header="0" footer="0"/>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8">
    <pageSetUpPr fitToPage="1"/>
  </sheetPr>
  <dimension ref="A1:S33"/>
  <sheetViews>
    <sheetView showGridLines="0" showZeros="0" zoomScaleNormal="100" workbookViewId="0">
      <pane xSplit="2" ySplit="5" topLeftCell="C6" activePane="bottomRight" state="frozen"/>
      <selection activeCell="B1" sqref="B1:N1"/>
      <selection pane="topRight" activeCell="B1" sqref="B1:N1"/>
      <selection pane="bottomLeft" activeCell="B1" sqref="B1:N1"/>
      <selection pane="bottomRight" activeCell="S2" sqref="S2"/>
    </sheetView>
  </sheetViews>
  <sheetFormatPr defaultRowHeight="14.6" x14ac:dyDescent="0.4"/>
  <cols>
    <col min="1" max="1" width="6.69140625" customWidth="1"/>
    <col min="2" max="2" width="16.84375" customWidth="1"/>
    <col min="3" max="13" width="9.15234375" customWidth="1"/>
    <col min="18" max="18" width="6.69140625" customWidth="1"/>
    <col min="19" max="19" width="13.53515625" bestFit="1" customWidth="1"/>
  </cols>
  <sheetData>
    <row r="1" spans="1:19" x14ac:dyDescent="0.4">
      <c r="B1" s="147" t="s">
        <v>440</v>
      </c>
      <c r="C1" s="147"/>
      <c r="D1" s="147"/>
      <c r="E1" s="147"/>
      <c r="F1" s="147"/>
      <c r="G1" s="147"/>
      <c r="H1" s="147"/>
      <c r="I1" s="147"/>
      <c r="J1" s="147"/>
      <c r="K1" s="147"/>
      <c r="L1" s="147"/>
      <c r="M1" s="147"/>
      <c r="N1" s="147"/>
      <c r="O1" s="147"/>
      <c r="P1" s="147"/>
      <c r="Q1" s="147"/>
    </row>
    <row r="2" spans="1:19" x14ac:dyDescent="0.4">
      <c r="C2" s="47"/>
      <c r="D2" s="47"/>
      <c r="E2" s="47"/>
      <c r="F2" s="47"/>
      <c r="G2" s="47"/>
      <c r="H2" s="47"/>
      <c r="I2" s="47"/>
      <c r="J2" s="47"/>
      <c r="K2" s="47"/>
      <c r="S2" s="50" t="s">
        <v>272</v>
      </c>
    </row>
    <row r="3" spans="1:19" x14ac:dyDescent="0.4">
      <c r="C3" s="11"/>
      <c r="D3" s="11"/>
      <c r="E3" s="11"/>
      <c r="F3" s="11"/>
      <c r="G3" s="11"/>
      <c r="H3" s="11"/>
      <c r="I3" s="11"/>
    </row>
    <row r="4" spans="1:19" ht="38.25" customHeight="1" x14ac:dyDescent="0.4">
      <c r="B4" s="3"/>
      <c r="C4" s="148" t="s">
        <v>159</v>
      </c>
      <c r="D4" s="149"/>
      <c r="E4" s="159"/>
      <c r="F4" s="148" t="s">
        <v>160</v>
      </c>
      <c r="G4" s="149"/>
      <c r="H4" s="159"/>
      <c r="I4" s="148" t="s">
        <v>302</v>
      </c>
      <c r="J4" s="149"/>
      <c r="K4" s="159"/>
      <c r="L4" s="161" t="s">
        <v>161</v>
      </c>
      <c r="M4" s="162"/>
      <c r="N4" s="163"/>
      <c r="O4" s="161" t="s">
        <v>434</v>
      </c>
      <c r="P4" s="162"/>
      <c r="Q4" s="163"/>
    </row>
    <row r="5" spans="1:19" ht="24.75" customHeight="1" x14ac:dyDescent="0.4">
      <c r="B5" s="9"/>
      <c r="C5" s="59" t="s">
        <v>300</v>
      </c>
      <c r="D5" s="59" t="s">
        <v>162</v>
      </c>
      <c r="E5" s="59" t="s">
        <v>163</v>
      </c>
      <c r="F5" s="59" t="s">
        <v>279</v>
      </c>
      <c r="G5" s="59" t="s">
        <v>164</v>
      </c>
      <c r="H5" s="59" t="s">
        <v>165</v>
      </c>
      <c r="I5" s="59" t="s">
        <v>275</v>
      </c>
      <c r="J5" s="59" t="s">
        <v>22</v>
      </c>
      <c r="K5" s="59" t="s">
        <v>23</v>
      </c>
      <c r="L5" s="59" t="s">
        <v>285</v>
      </c>
      <c r="M5" s="59" t="s">
        <v>166</v>
      </c>
      <c r="N5" s="59" t="s">
        <v>167</v>
      </c>
      <c r="O5" s="59" t="s">
        <v>283</v>
      </c>
      <c r="P5" s="59" t="s">
        <v>22</v>
      </c>
      <c r="Q5" s="59" t="s">
        <v>23</v>
      </c>
    </row>
    <row r="6" spans="1:19" ht="5.25" customHeight="1" x14ac:dyDescent="0.4"/>
    <row r="7" spans="1:19" x14ac:dyDescent="0.4">
      <c r="A7" s="6"/>
      <c r="B7" s="2" t="s">
        <v>168</v>
      </c>
      <c r="C7" s="36" t="s">
        <v>1</v>
      </c>
      <c r="D7" s="38" t="s">
        <v>1</v>
      </c>
      <c r="E7" s="38" t="s">
        <v>1</v>
      </c>
      <c r="F7" s="36" t="s">
        <v>1</v>
      </c>
      <c r="G7" s="38" t="s">
        <v>1</v>
      </c>
      <c r="H7" s="38" t="s">
        <v>1</v>
      </c>
      <c r="I7" s="36" t="s">
        <v>1</v>
      </c>
      <c r="J7" s="38" t="s">
        <v>1</v>
      </c>
      <c r="K7" s="38" t="s">
        <v>1</v>
      </c>
      <c r="L7" s="36" t="s">
        <v>1</v>
      </c>
      <c r="M7" s="38" t="s">
        <v>1</v>
      </c>
      <c r="N7" s="38" t="s">
        <v>1</v>
      </c>
      <c r="O7" s="38" t="s">
        <v>1</v>
      </c>
      <c r="P7" s="38" t="s">
        <v>1</v>
      </c>
      <c r="Q7" s="38" t="s">
        <v>1</v>
      </c>
    </row>
    <row r="8" spans="1:19" x14ac:dyDescent="0.4">
      <c r="A8" s="6"/>
      <c r="B8" s="2" t="s">
        <v>169</v>
      </c>
      <c r="C8" s="36">
        <v>261500</v>
      </c>
      <c r="D8" s="38">
        <v>2023</v>
      </c>
      <c r="E8" s="38" t="s">
        <v>31</v>
      </c>
      <c r="F8" s="36">
        <v>3861150</v>
      </c>
      <c r="G8" s="38">
        <v>2023</v>
      </c>
      <c r="H8" s="38" t="s">
        <v>31</v>
      </c>
      <c r="I8" s="65">
        <v>41.928005212292319</v>
      </c>
      <c r="J8" s="38">
        <v>2023</v>
      </c>
      <c r="K8" s="38" t="s">
        <v>31</v>
      </c>
      <c r="L8" s="36">
        <v>310830</v>
      </c>
      <c r="M8" s="38">
        <v>2023</v>
      </c>
      <c r="N8" s="38" t="s">
        <v>31</v>
      </c>
      <c r="O8" s="145">
        <v>12533.36</v>
      </c>
      <c r="P8" s="136">
        <v>2024</v>
      </c>
      <c r="Q8" s="136" t="s">
        <v>31</v>
      </c>
    </row>
    <row r="9" spans="1:19" x14ac:dyDescent="0.4">
      <c r="A9" s="6"/>
      <c r="B9" s="19" t="s">
        <v>251</v>
      </c>
      <c r="C9" s="26">
        <v>12200</v>
      </c>
      <c r="D9" s="25">
        <v>2023</v>
      </c>
      <c r="E9" s="25" t="s">
        <v>31</v>
      </c>
      <c r="F9" s="26">
        <v>4700</v>
      </c>
      <c r="G9" s="25">
        <v>2023</v>
      </c>
      <c r="H9" s="25" t="s">
        <v>31</v>
      </c>
      <c r="I9" s="66">
        <v>5.8676654182272161</v>
      </c>
      <c r="J9" s="25">
        <v>2023</v>
      </c>
      <c r="K9" s="25" t="s">
        <v>31</v>
      </c>
      <c r="L9" s="26">
        <v>9850</v>
      </c>
      <c r="M9" s="25">
        <v>2023</v>
      </c>
      <c r="N9" s="25" t="s">
        <v>31</v>
      </c>
      <c r="O9" s="146">
        <v>157.65</v>
      </c>
      <c r="P9" s="137">
        <v>2024</v>
      </c>
      <c r="Q9" s="137" t="s">
        <v>31</v>
      </c>
    </row>
    <row r="10" spans="1:19" x14ac:dyDescent="0.4">
      <c r="A10" s="6"/>
      <c r="B10" s="19" t="s">
        <v>170</v>
      </c>
      <c r="C10" s="26">
        <v>9260</v>
      </c>
      <c r="D10" s="25">
        <v>2023</v>
      </c>
      <c r="E10" s="25" t="s">
        <v>31</v>
      </c>
      <c r="F10" s="26">
        <v>120590</v>
      </c>
      <c r="G10" s="25">
        <v>2023</v>
      </c>
      <c r="H10" s="25" t="s">
        <v>31</v>
      </c>
      <c r="I10" s="66">
        <v>51.933677863910425</v>
      </c>
      <c r="J10" s="25">
        <v>2023</v>
      </c>
      <c r="K10" s="25" t="s">
        <v>31</v>
      </c>
      <c r="L10" s="26">
        <v>10230</v>
      </c>
      <c r="M10" s="25">
        <v>2023</v>
      </c>
      <c r="N10" s="25" t="s">
        <v>31</v>
      </c>
      <c r="O10" s="146">
        <v>627.88</v>
      </c>
      <c r="P10" s="137">
        <v>2024</v>
      </c>
      <c r="Q10" s="137" t="s">
        <v>31</v>
      </c>
    </row>
    <row r="11" spans="1:19" x14ac:dyDescent="0.4">
      <c r="A11" s="6"/>
      <c r="B11" s="2" t="s">
        <v>171</v>
      </c>
      <c r="C11" s="36">
        <v>784141</v>
      </c>
      <c r="D11" s="38">
        <v>2023</v>
      </c>
      <c r="E11" s="38" t="s">
        <v>361</v>
      </c>
      <c r="F11" s="36">
        <v>23490157</v>
      </c>
      <c r="G11" s="38">
        <v>2023</v>
      </c>
      <c r="H11" s="38" t="s">
        <v>361</v>
      </c>
      <c r="I11" s="65">
        <v>46.424152651238167</v>
      </c>
      <c r="J11" s="38">
        <v>2023</v>
      </c>
      <c r="K11" s="38" t="s">
        <v>361</v>
      </c>
      <c r="L11" s="36">
        <v>817229</v>
      </c>
      <c r="M11" s="38">
        <v>2023</v>
      </c>
      <c r="N11" s="38" t="s">
        <v>361</v>
      </c>
      <c r="O11" s="145">
        <v>68747.149999999994</v>
      </c>
      <c r="P11" s="136">
        <v>2024</v>
      </c>
      <c r="Q11" s="136" t="s">
        <v>361</v>
      </c>
    </row>
    <row r="12" spans="1:19" x14ac:dyDescent="0.4">
      <c r="A12" s="6"/>
      <c r="B12" s="19" t="s">
        <v>172</v>
      </c>
      <c r="C12" s="26">
        <v>12266</v>
      </c>
      <c r="D12" s="25">
        <v>2023</v>
      </c>
      <c r="E12" s="25" t="s">
        <v>361</v>
      </c>
      <c r="F12" s="26">
        <v>43583</v>
      </c>
      <c r="G12" s="25">
        <v>2023</v>
      </c>
      <c r="H12" s="25" t="s">
        <v>361</v>
      </c>
      <c r="I12" s="66">
        <v>5.8524237948167048</v>
      </c>
      <c r="J12" s="25">
        <v>2023</v>
      </c>
      <c r="K12" s="25" t="s">
        <v>361</v>
      </c>
      <c r="L12" s="26">
        <v>16576</v>
      </c>
      <c r="M12" s="25">
        <v>2023</v>
      </c>
      <c r="N12" s="25" t="s">
        <v>361</v>
      </c>
      <c r="O12" s="146">
        <v>1121.25</v>
      </c>
      <c r="P12" s="137">
        <v>2023</v>
      </c>
      <c r="Q12" s="137" t="s">
        <v>31</v>
      </c>
    </row>
    <row r="13" spans="1:19" x14ac:dyDescent="0.4">
      <c r="A13" s="6"/>
      <c r="B13" s="2" t="s">
        <v>173</v>
      </c>
      <c r="C13" s="36">
        <v>360410</v>
      </c>
      <c r="D13" s="38">
        <v>2023</v>
      </c>
      <c r="E13" s="38" t="s">
        <v>31</v>
      </c>
      <c r="F13" s="36">
        <v>27201240</v>
      </c>
      <c r="G13" s="38">
        <v>2023</v>
      </c>
      <c r="H13" s="38" t="s">
        <v>31</v>
      </c>
      <c r="I13" s="65">
        <v>42.992182733735632</v>
      </c>
      <c r="J13" s="38">
        <v>2023</v>
      </c>
      <c r="K13" s="38" t="s">
        <v>31</v>
      </c>
      <c r="L13" s="36">
        <v>706630</v>
      </c>
      <c r="M13" s="38">
        <v>2023</v>
      </c>
      <c r="N13" s="38" t="s">
        <v>31</v>
      </c>
      <c r="O13" s="145">
        <v>88307.03</v>
      </c>
      <c r="P13" s="136">
        <v>2024</v>
      </c>
      <c r="Q13" s="136" t="s">
        <v>31</v>
      </c>
    </row>
    <row r="14" spans="1:19" x14ac:dyDescent="0.4">
      <c r="A14" s="6"/>
      <c r="B14" s="19" t="s">
        <v>174</v>
      </c>
      <c r="C14" s="26">
        <v>5150</v>
      </c>
      <c r="D14" s="25">
        <v>2023</v>
      </c>
      <c r="E14" s="25" t="s">
        <v>31</v>
      </c>
      <c r="F14" s="26">
        <v>27820</v>
      </c>
      <c r="G14" s="25">
        <v>2023</v>
      </c>
      <c r="H14" s="25" t="s">
        <v>31</v>
      </c>
      <c r="I14" s="66">
        <v>16.510385756676559</v>
      </c>
      <c r="J14" s="25">
        <v>2023</v>
      </c>
      <c r="K14" s="25" t="s">
        <v>31</v>
      </c>
      <c r="L14" s="26">
        <v>6010</v>
      </c>
      <c r="M14" s="25">
        <v>2023</v>
      </c>
      <c r="N14" s="25" t="s">
        <v>31</v>
      </c>
      <c r="O14" s="146">
        <v>259.07</v>
      </c>
      <c r="P14" s="137">
        <v>2024</v>
      </c>
      <c r="Q14" s="137" t="s">
        <v>31</v>
      </c>
    </row>
    <row r="15" spans="1:19" x14ac:dyDescent="0.4">
      <c r="A15" s="6"/>
      <c r="B15" s="19" t="s">
        <v>175</v>
      </c>
      <c r="C15" s="26">
        <v>5480</v>
      </c>
      <c r="D15" s="25">
        <v>2023</v>
      </c>
      <c r="E15" s="25" t="s">
        <v>31</v>
      </c>
      <c r="F15" s="26">
        <v>39820</v>
      </c>
      <c r="G15" s="25">
        <v>2023</v>
      </c>
      <c r="H15" s="25" t="s">
        <v>31</v>
      </c>
      <c r="I15" s="66">
        <v>0.47545700946854363</v>
      </c>
      <c r="J15" s="25">
        <v>2023</v>
      </c>
      <c r="K15" s="25" t="s">
        <v>31</v>
      </c>
      <c r="L15" s="26">
        <v>12850</v>
      </c>
      <c r="M15" s="25">
        <v>2023</v>
      </c>
      <c r="N15" s="25" t="s">
        <v>31</v>
      </c>
      <c r="O15" s="146">
        <v>207.35</v>
      </c>
      <c r="P15" s="137">
        <v>2024</v>
      </c>
      <c r="Q15" s="137" t="s">
        <v>31</v>
      </c>
    </row>
    <row r="16" spans="1:19" x14ac:dyDescent="0.4">
      <c r="A16" s="6"/>
      <c r="B16" s="19" t="s">
        <v>176</v>
      </c>
      <c r="C16" s="26">
        <v>2040</v>
      </c>
      <c r="D16" s="25">
        <v>2023</v>
      </c>
      <c r="E16" s="25" t="s">
        <v>31</v>
      </c>
      <c r="F16" s="26">
        <v>19780</v>
      </c>
      <c r="G16" s="25">
        <v>2023</v>
      </c>
      <c r="H16" s="25" t="s">
        <v>31</v>
      </c>
      <c r="I16" s="66">
        <v>17.851985559566788</v>
      </c>
      <c r="J16" s="25">
        <v>2023</v>
      </c>
      <c r="K16" s="25" t="s">
        <v>31</v>
      </c>
      <c r="L16" s="26">
        <v>5620</v>
      </c>
      <c r="M16" s="25">
        <v>2023</v>
      </c>
      <c r="N16" s="25" t="s">
        <v>31</v>
      </c>
      <c r="O16" s="146">
        <v>289.51</v>
      </c>
      <c r="P16" s="137">
        <v>2024</v>
      </c>
      <c r="Q16" s="137" t="s">
        <v>31</v>
      </c>
    </row>
    <row r="17" spans="1:17" x14ac:dyDescent="0.4">
      <c r="A17" s="6"/>
      <c r="B17" s="19" t="s">
        <v>177</v>
      </c>
      <c r="C17" s="26">
        <v>3140</v>
      </c>
      <c r="D17" s="25">
        <v>2020</v>
      </c>
      <c r="E17" s="25" t="s">
        <v>31</v>
      </c>
      <c r="F17" s="26">
        <v>5420</v>
      </c>
      <c r="G17" s="25">
        <v>2023</v>
      </c>
      <c r="H17" s="25" t="s">
        <v>31</v>
      </c>
      <c r="I17" s="66">
        <v>14.768392370572206</v>
      </c>
      <c r="J17" s="25">
        <v>2023</v>
      </c>
      <c r="K17" s="25" t="s">
        <v>31</v>
      </c>
      <c r="L17" s="26">
        <v>4450</v>
      </c>
      <c r="M17" s="25">
        <v>2023</v>
      </c>
      <c r="N17" s="25" t="s">
        <v>31</v>
      </c>
      <c r="O17" s="146">
        <v>129.52000000000001</v>
      </c>
      <c r="P17" s="137">
        <v>2024</v>
      </c>
      <c r="Q17" s="137" t="s">
        <v>31</v>
      </c>
    </row>
    <row r="18" spans="1:17" x14ac:dyDescent="0.4">
      <c r="A18" s="6"/>
      <c r="B18" s="19" t="s">
        <v>178</v>
      </c>
      <c r="C18" s="26">
        <v>5380</v>
      </c>
      <c r="D18" s="25">
        <v>2023</v>
      </c>
      <c r="E18" s="25" t="s">
        <v>31</v>
      </c>
      <c r="F18" s="26">
        <v>36610</v>
      </c>
      <c r="G18" s="25">
        <v>2023</v>
      </c>
      <c r="H18" s="25" t="s">
        <v>31</v>
      </c>
      <c r="I18" s="66">
        <v>14.620607028753994</v>
      </c>
      <c r="J18" s="25">
        <v>2023</v>
      </c>
      <c r="K18" s="25" t="s">
        <v>31</v>
      </c>
      <c r="L18" s="26">
        <v>9290</v>
      </c>
      <c r="M18" s="25">
        <v>2023</v>
      </c>
      <c r="N18" s="25" t="s">
        <v>31</v>
      </c>
      <c r="O18" s="146">
        <v>487.06</v>
      </c>
      <c r="P18" s="137">
        <v>2024</v>
      </c>
      <c r="Q18" s="137" t="s">
        <v>31</v>
      </c>
    </row>
    <row r="19" spans="1:17" ht="5.25" customHeight="1" x14ac:dyDescent="0.4"/>
    <row r="20" spans="1:17" s="4" customFormat="1" ht="3" customHeight="1" x14ac:dyDescent="0.25">
      <c r="B20" s="5"/>
      <c r="C20" s="5"/>
      <c r="D20" s="5"/>
      <c r="E20" s="5"/>
      <c r="F20" s="5"/>
      <c r="G20" s="5"/>
      <c r="H20" s="5"/>
      <c r="I20" s="5"/>
      <c r="J20" s="5"/>
      <c r="K20" s="5"/>
      <c r="L20" s="5" t="e">
        <f>SUMIFS(#REF!,#REF!,'T10- Agriculture'!$A20,#REF!,'T10- Agriculture'!#REF!)</f>
        <v>#REF!</v>
      </c>
      <c r="M20" s="5" t="e">
        <f>SUMIFS(#REF!,#REF!,'T10- Agriculture'!$A20,#REF!,'T10- Agriculture'!$M$4)</f>
        <v>#REF!</v>
      </c>
      <c r="N20" s="5"/>
      <c r="O20" s="5"/>
      <c r="P20" s="5"/>
      <c r="Q20" s="5"/>
    </row>
    <row r="21" spans="1:17" ht="6.75" customHeight="1" x14ac:dyDescent="0.4"/>
    <row r="22" spans="1:17" ht="15" customHeight="1" x14ac:dyDescent="0.4">
      <c r="B22" s="153" t="s">
        <v>278</v>
      </c>
      <c r="C22" s="153"/>
      <c r="D22" s="153"/>
      <c r="E22" s="153"/>
      <c r="F22" s="153"/>
      <c r="G22" s="153"/>
      <c r="H22" s="153"/>
      <c r="I22" s="153"/>
      <c r="J22" s="153"/>
      <c r="K22" s="153"/>
      <c r="L22" s="153"/>
      <c r="M22" s="153"/>
      <c r="N22" s="153"/>
      <c r="O22" s="153"/>
      <c r="P22" s="153"/>
      <c r="Q22" s="153"/>
    </row>
    <row r="23" spans="1:17" s="45" customFormat="1" ht="12.75" customHeight="1" x14ac:dyDescent="0.4">
      <c r="B23" s="180" t="s">
        <v>286</v>
      </c>
      <c r="C23" s="180"/>
      <c r="D23" s="180"/>
      <c r="E23" s="180"/>
      <c r="F23" s="180"/>
      <c r="G23" s="180"/>
      <c r="H23" s="180"/>
      <c r="I23" s="180"/>
      <c r="J23" s="180"/>
      <c r="K23" s="180"/>
      <c r="L23" s="180"/>
      <c r="M23" s="180"/>
      <c r="N23" s="180"/>
      <c r="O23" s="180"/>
      <c r="P23" s="180"/>
      <c r="Q23" s="180"/>
    </row>
    <row r="24" spans="1:17" s="45" customFormat="1" ht="15" customHeight="1" x14ac:dyDescent="0.4">
      <c r="B24" s="62"/>
      <c r="C24" s="62"/>
      <c r="D24" s="62"/>
      <c r="E24" s="62"/>
      <c r="F24" s="62"/>
      <c r="G24" s="62"/>
      <c r="H24" s="62"/>
      <c r="I24" s="62"/>
      <c r="J24" s="62"/>
      <c r="K24" s="62"/>
    </row>
    <row r="25" spans="1:17" x14ac:dyDescent="0.4">
      <c r="B25" s="46"/>
    </row>
    <row r="33" spans="3:3" x14ac:dyDescent="0.4">
      <c r="C33" s="10"/>
    </row>
  </sheetData>
  <mergeCells count="8">
    <mergeCell ref="B22:Q22"/>
    <mergeCell ref="B23:Q23"/>
    <mergeCell ref="O4:Q4"/>
    <mergeCell ref="B1:Q1"/>
    <mergeCell ref="F4:H4"/>
    <mergeCell ref="C4:E4"/>
    <mergeCell ref="L4:N4"/>
    <mergeCell ref="I4:K4"/>
  </mergeCells>
  <hyperlinks>
    <hyperlink ref="S2" location="Índice!A1" tooltip="(voltar ao índice)" display="(voltar ao índice)" xr:uid="{CEA08D1A-9974-4979-BE90-4A31B3171035}"/>
  </hyperlinks>
  <printOptions horizontalCentered="1"/>
  <pageMargins left="0.27559055118110237" right="0.27559055118110237" top="0.6692913385826772" bottom="0.47244094488188981" header="0" footer="0"/>
  <pageSetup paperSize="9" scale="91"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1">
    <pageSetUpPr fitToPage="1"/>
  </sheetPr>
  <dimension ref="A1:AD29"/>
  <sheetViews>
    <sheetView showGridLines="0" showZeros="0" zoomScaleNormal="100" workbookViewId="0">
      <pane xSplit="2" ySplit="5" topLeftCell="C6" activePane="bottomRight" state="frozen"/>
      <selection activeCell="B1" sqref="B1:N1"/>
      <selection pane="topRight" activeCell="B1" sqref="B1:N1"/>
      <selection pane="bottomLeft" activeCell="B1" sqref="B1:N1"/>
      <selection pane="bottomRight" activeCell="B24" sqref="B24"/>
    </sheetView>
  </sheetViews>
  <sheetFormatPr defaultRowHeight="14.6" x14ac:dyDescent="0.4"/>
  <cols>
    <col min="1" max="1" width="6.69140625" customWidth="1"/>
    <col min="2" max="2" width="16.84375" customWidth="1"/>
    <col min="3" max="3" width="12" customWidth="1"/>
    <col min="4" max="5" width="8.3046875" customWidth="1"/>
    <col min="6" max="6" width="10.15234375" customWidth="1"/>
    <col min="7" max="8" width="8.3046875" customWidth="1"/>
    <col min="9" max="23" width="9.15234375" customWidth="1"/>
    <col min="25" max="26" width="9.15234375" customWidth="1"/>
    <col min="29" max="29" width="6.69140625" customWidth="1"/>
    <col min="30" max="30" width="13.53515625" bestFit="1" customWidth="1"/>
  </cols>
  <sheetData>
    <row r="1" spans="1:30" x14ac:dyDescent="0.4">
      <c r="B1" s="147" t="s">
        <v>441</v>
      </c>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row>
    <row r="2" spans="1:30" x14ac:dyDescent="0.4">
      <c r="I2" s="47"/>
      <c r="J2" s="47"/>
      <c r="K2" s="47"/>
      <c r="L2" s="47"/>
      <c r="M2" s="47"/>
      <c r="N2" s="47"/>
      <c r="O2" s="47"/>
      <c r="P2" s="47"/>
      <c r="Q2" s="47"/>
      <c r="R2" s="47"/>
      <c r="S2" s="47"/>
      <c r="T2" s="47"/>
      <c r="U2" s="47"/>
      <c r="V2" s="47"/>
      <c r="W2" s="47"/>
      <c r="Y2" s="50"/>
      <c r="Z2" s="50"/>
      <c r="AD2" s="50"/>
    </row>
    <row r="3" spans="1:30" x14ac:dyDescent="0.4">
      <c r="I3" s="11"/>
      <c r="J3" s="11"/>
      <c r="K3" s="11"/>
      <c r="L3" s="11"/>
      <c r="M3" s="11"/>
      <c r="N3" s="11"/>
      <c r="O3" s="11"/>
      <c r="P3" s="11"/>
      <c r="Q3" s="11"/>
      <c r="R3" s="11"/>
      <c r="S3" s="11"/>
      <c r="T3" s="11"/>
      <c r="U3" s="11"/>
      <c r="V3" s="11"/>
      <c r="W3" s="11"/>
    </row>
    <row r="4" spans="1:30" ht="33.75" customHeight="1" x14ac:dyDescent="0.4">
      <c r="B4" s="3"/>
      <c r="C4" s="170" t="s">
        <v>360</v>
      </c>
      <c r="D4" s="171"/>
      <c r="E4" s="172"/>
      <c r="F4" s="173" t="s">
        <v>372</v>
      </c>
      <c r="G4" s="171"/>
      <c r="H4" s="172"/>
      <c r="I4" s="148" t="s">
        <v>179</v>
      </c>
      <c r="J4" s="149"/>
      <c r="K4" s="149"/>
      <c r="L4" s="149"/>
      <c r="M4" s="159"/>
      <c r="N4" s="148" t="s">
        <v>320</v>
      </c>
      <c r="O4" s="149"/>
      <c r="P4" s="149"/>
      <c r="Q4" s="149"/>
      <c r="R4" s="159"/>
      <c r="S4" s="148" t="s">
        <v>180</v>
      </c>
      <c r="T4" s="149"/>
      <c r="U4" s="149"/>
      <c r="V4" s="149"/>
      <c r="W4" s="159"/>
      <c r="X4" s="148" t="s">
        <v>321</v>
      </c>
      <c r="Y4" s="149"/>
      <c r="Z4" s="149"/>
      <c r="AA4" s="149"/>
      <c r="AB4" s="159"/>
    </row>
    <row r="5" spans="1:30" ht="30.9" x14ac:dyDescent="0.4">
      <c r="B5" s="9"/>
      <c r="C5" s="59" t="s">
        <v>351</v>
      </c>
      <c r="D5" s="59" t="s">
        <v>22</v>
      </c>
      <c r="E5" s="59" t="s">
        <v>23</v>
      </c>
      <c r="F5" s="59" t="s">
        <v>351</v>
      </c>
      <c r="G5" s="59" t="s">
        <v>22</v>
      </c>
      <c r="H5" s="59" t="s">
        <v>23</v>
      </c>
      <c r="I5" s="59" t="s">
        <v>280</v>
      </c>
      <c r="J5" s="59" t="s">
        <v>287</v>
      </c>
      <c r="K5" s="59" t="s">
        <v>317</v>
      </c>
      <c r="L5" s="59" t="s">
        <v>181</v>
      </c>
      <c r="M5" s="59" t="s">
        <v>182</v>
      </c>
      <c r="N5" s="59" t="s">
        <v>280</v>
      </c>
      <c r="O5" s="59" t="s">
        <v>287</v>
      </c>
      <c r="P5" s="59" t="s">
        <v>317</v>
      </c>
      <c r="Q5" s="59" t="s">
        <v>183</v>
      </c>
      <c r="R5" s="59" t="s">
        <v>184</v>
      </c>
      <c r="S5" s="59" t="s">
        <v>281</v>
      </c>
      <c r="T5" s="59" t="s">
        <v>287</v>
      </c>
      <c r="U5" s="59" t="s">
        <v>317</v>
      </c>
      <c r="V5" s="59" t="s">
        <v>185</v>
      </c>
      <c r="W5" s="59" t="s">
        <v>186</v>
      </c>
      <c r="X5" s="59" t="s">
        <v>281</v>
      </c>
      <c r="Y5" s="59" t="s">
        <v>287</v>
      </c>
      <c r="Z5" s="59" t="s">
        <v>317</v>
      </c>
      <c r="AA5" s="59" t="s">
        <v>187</v>
      </c>
      <c r="AB5" s="59" t="s">
        <v>188</v>
      </c>
    </row>
    <row r="6" spans="1:30" ht="5.25" customHeight="1" x14ac:dyDescent="0.4">
      <c r="A6" s="6"/>
      <c r="C6" s="51"/>
      <c r="D6" s="51"/>
      <c r="E6" s="51"/>
      <c r="F6" s="51"/>
      <c r="G6" s="51"/>
      <c r="H6" s="51"/>
      <c r="K6" s="52"/>
      <c r="M6">
        <v>0</v>
      </c>
      <c r="P6" s="52"/>
      <c r="R6">
        <v>0</v>
      </c>
      <c r="U6" s="52"/>
      <c r="W6">
        <v>0</v>
      </c>
      <c r="Z6" s="52"/>
      <c r="AB6">
        <v>0</v>
      </c>
    </row>
    <row r="7" spans="1:30" x14ac:dyDescent="0.4">
      <c r="A7" s="6"/>
      <c r="B7" s="2" t="s">
        <v>189</v>
      </c>
      <c r="C7" s="36" t="s">
        <v>1</v>
      </c>
      <c r="D7" s="38" t="s">
        <v>1</v>
      </c>
      <c r="E7" s="38" t="s">
        <v>1</v>
      </c>
      <c r="F7" s="36" t="s">
        <v>1</v>
      </c>
      <c r="G7" s="38" t="s">
        <v>1</v>
      </c>
      <c r="H7" s="38" t="s">
        <v>1</v>
      </c>
      <c r="I7" s="36" t="s">
        <v>1</v>
      </c>
      <c r="J7" s="38" t="s">
        <v>1</v>
      </c>
      <c r="K7" s="36" t="s">
        <v>1</v>
      </c>
      <c r="L7" s="38" t="s">
        <v>1</v>
      </c>
      <c r="M7" s="38" t="s">
        <v>1</v>
      </c>
      <c r="N7" s="36" t="s">
        <v>1</v>
      </c>
      <c r="O7" s="36" t="s">
        <v>1</v>
      </c>
      <c r="P7" s="36" t="s">
        <v>1</v>
      </c>
      <c r="Q7" s="38" t="s">
        <v>1</v>
      </c>
      <c r="R7" s="38" t="s">
        <v>1</v>
      </c>
      <c r="S7" s="36" t="s">
        <v>1</v>
      </c>
      <c r="T7" s="36" t="s">
        <v>1</v>
      </c>
      <c r="U7" s="36" t="s">
        <v>1</v>
      </c>
      <c r="V7" s="38" t="s">
        <v>1</v>
      </c>
      <c r="W7" s="38" t="s">
        <v>1</v>
      </c>
      <c r="X7" s="36" t="s">
        <v>1</v>
      </c>
      <c r="Y7" s="36" t="s">
        <v>1</v>
      </c>
      <c r="Z7" s="36" t="s">
        <v>1</v>
      </c>
      <c r="AA7" s="38" t="s">
        <v>1</v>
      </c>
      <c r="AB7" s="38" t="s">
        <v>1</v>
      </c>
    </row>
    <row r="8" spans="1:30" s="21" customFormat="1" x14ac:dyDescent="0.4">
      <c r="A8" s="20"/>
      <c r="B8" s="2" t="s">
        <v>190</v>
      </c>
      <c r="C8" s="25">
        <v>57</v>
      </c>
      <c r="D8" s="37">
        <v>2024</v>
      </c>
      <c r="E8" s="38" t="s">
        <v>31</v>
      </c>
      <c r="F8" s="88">
        <v>4394</v>
      </c>
      <c r="G8" s="37">
        <v>2024</v>
      </c>
      <c r="H8" s="38" t="s">
        <v>31</v>
      </c>
      <c r="I8" s="36">
        <v>63991</v>
      </c>
      <c r="J8" s="65">
        <v>4.7</v>
      </c>
      <c r="K8" s="36">
        <v>5952.85328292542</v>
      </c>
      <c r="L8" s="38">
        <v>2024</v>
      </c>
      <c r="M8" s="38" t="s">
        <v>31</v>
      </c>
      <c r="N8" s="36">
        <v>958.53</v>
      </c>
      <c r="O8" s="65">
        <v>-1.2</v>
      </c>
      <c r="P8" s="36">
        <v>89.168608980677021</v>
      </c>
      <c r="Q8" s="38">
        <v>2024</v>
      </c>
      <c r="R8" s="38" t="s">
        <v>31</v>
      </c>
      <c r="S8" s="36">
        <v>236.68</v>
      </c>
      <c r="T8" s="43">
        <v>14.8</v>
      </c>
      <c r="U8" s="36">
        <v>22.017491756696856</v>
      </c>
      <c r="V8" s="38">
        <v>2024</v>
      </c>
      <c r="W8" s="38" t="s">
        <v>31</v>
      </c>
      <c r="X8" s="36">
        <v>79421.490000000005</v>
      </c>
      <c r="Y8" s="65">
        <v>4.5</v>
      </c>
      <c r="Z8" s="36">
        <v>7388.2964398326085</v>
      </c>
      <c r="AA8" s="38">
        <v>2024</v>
      </c>
      <c r="AB8" s="38" t="s">
        <v>31</v>
      </c>
    </row>
    <row r="9" spans="1:30" x14ac:dyDescent="0.4">
      <c r="A9" s="6"/>
      <c r="B9" s="19" t="s">
        <v>251</v>
      </c>
      <c r="C9" s="25">
        <v>42</v>
      </c>
      <c r="D9" s="27">
        <v>2024</v>
      </c>
      <c r="E9" s="25" t="s">
        <v>31</v>
      </c>
      <c r="F9" s="89">
        <v>4749</v>
      </c>
      <c r="G9" s="27">
        <v>2024</v>
      </c>
      <c r="H9" s="25" t="s">
        <v>31</v>
      </c>
      <c r="I9" s="26">
        <v>4971</v>
      </c>
      <c r="J9" s="66">
        <v>4.5</v>
      </c>
      <c r="K9" s="26">
        <v>19160.499537465308</v>
      </c>
      <c r="L9" s="25">
        <v>2024</v>
      </c>
      <c r="M9" s="25" t="s">
        <v>31</v>
      </c>
      <c r="N9" s="26">
        <v>405.42</v>
      </c>
      <c r="O9" s="66">
        <v>-0.7</v>
      </c>
      <c r="P9" s="26">
        <v>1562.6734505087882</v>
      </c>
      <c r="Q9" s="25">
        <v>2024</v>
      </c>
      <c r="R9" s="25" t="s">
        <v>31</v>
      </c>
      <c r="S9" s="26">
        <v>6.35</v>
      </c>
      <c r="T9" s="44">
        <v>13.4</v>
      </c>
      <c r="U9" s="26">
        <v>24.475794017884674</v>
      </c>
      <c r="V9" s="25">
        <v>2024</v>
      </c>
      <c r="W9" s="25" t="s">
        <v>31</v>
      </c>
      <c r="X9" s="26">
        <v>1389.64</v>
      </c>
      <c r="Y9" s="66">
        <v>1.4</v>
      </c>
      <c r="Z9" s="26">
        <v>5356.3058896083876</v>
      </c>
      <c r="AA9" s="25">
        <v>2024</v>
      </c>
      <c r="AB9" s="25" t="s">
        <v>31</v>
      </c>
    </row>
    <row r="10" spans="1:30" x14ac:dyDescent="0.4">
      <c r="A10" s="6"/>
      <c r="B10" s="19" t="s">
        <v>191</v>
      </c>
      <c r="C10" s="25">
        <v>50</v>
      </c>
      <c r="D10" s="27">
        <v>2024</v>
      </c>
      <c r="E10" s="25" t="s">
        <v>31</v>
      </c>
      <c r="F10" s="89">
        <v>3616</v>
      </c>
      <c r="G10" s="27">
        <v>2024</v>
      </c>
      <c r="H10" s="25" t="s">
        <v>31</v>
      </c>
      <c r="I10" s="26">
        <v>3639</v>
      </c>
      <c r="J10" s="66">
        <v>14</v>
      </c>
      <c r="K10" s="26">
        <v>15054.733201499268</v>
      </c>
      <c r="L10" s="25">
        <v>2024</v>
      </c>
      <c r="M10" s="25" t="s">
        <v>31</v>
      </c>
      <c r="N10" s="26">
        <v>548.9</v>
      </c>
      <c r="O10" s="66">
        <v>-2.1</v>
      </c>
      <c r="P10" s="26">
        <v>2270.8279896408212</v>
      </c>
      <c r="Q10" s="25">
        <v>2024</v>
      </c>
      <c r="R10" s="25" t="s">
        <v>31</v>
      </c>
      <c r="S10" s="26">
        <v>11.21</v>
      </c>
      <c r="T10" s="114">
        <v>7.7</v>
      </c>
      <c r="U10" s="26">
        <v>46.376355918880684</v>
      </c>
      <c r="V10" s="25">
        <v>2024</v>
      </c>
      <c r="W10" s="25" t="s">
        <v>31</v>
      </c>
      <c r="X10" s="26">
        <v>2434.5300000000002</v>
      </c>
      <c r="Y10" s="66">
        <v>12.7</v>
      </c>
      <c r="Z10" s="26">
        <v>10071.777856841443</v>
      </c>
      <c r="AA10" s="25">
        <v>2024</v>
      </c>
      <c r="AB10" s="25" t="s">
        <v>31</v>
      </c>
    </row>
    <row r="11" spans="1:30" x14ac:dyDescent="0.4">
      <c r="A11" s="6"/>
      <c r="B11" s="2" t="s">
        <v>192</v>
      </c>
      <c r="C11" s="38">
        <v>36</v>
      </c>
      <c r="D11" s="37">
        <v>2024</v>
      </c>
      <c r="E11" s="38" t="s">
        <v>31</v>
      </c>
      <c r="F11" s="88">
        <v>2741</v>
      </c>
      <c r="G11" s="37">
        <v>2024</v>
      </c>
      <c r="H11" s="38" t="s">
        <v>31</v>
      </c>
      <c r="I11" s="36">
        <v>259740</v>
      </c>
      <c r="J11" s="65">
        <v>10</v>
      </c>
      <c r="K11" s="36">
        <v>5286.9734116775926</v>
      </c>
      <c r="L11" s="38">
        <v>2024</v>
      </c>
      <c r="M11" s="38" t="s">
        <v>31</v>
      </c>
      <c r="N11" s="36">
        <v>19529.84</v>
      </c>
      <c r="O11" s="65">
        <v>11.9</v>
      </c>
      <c r="P11" s="36">
        <v>397.52731506243742</v>
      </c>
      <c r="Q11" s="38">
        <v>2024</v>
      </c>
      <c r="R11" s="38" t="s">
        <v>31</v>
      </c>
      <c r="S11" s="36">
        <v>1235.06</v>
      </c>
      <c r="T11" s="43">
        <v>19.100000000000001</v>
      </c>
      <c r="U11" s="36">
        <v>25.139483259515387</v>
      </c>
      <c r="V11" s="38">
        <v>2024</v>
      </c>
      <c r="W11" s="38" t="s">
        <v>31</v>
      </c>
      <c r="X11" s="36">
        <v>448335.59</v>
      </c>
      <c r="Y11" s="65">
        <v>2.9</v>
      </c>
      <c r="Z11" s="36">
        <v>9125.8117495910756</v>
      </c>
      <c r="AA11" s="38">
        <v>2024</v>
      </c>
      <c r="AB11" s="38" t="s">
        <v>31</v>
      </c>
    </row>
    <row r="12" spans="1:30" x14ac:dyDescent="0.4">
      <c r="A12" s="6"/>
      <c r="B12" s="19" t="s">
        <v>193</v>
      </c>
      <c r="C12" s="25">
        <v>31</v>
      </c>
      <c r="D12" s="27">
        <v>2024</v>
      </c>
      <c r="E12" s="25" t="s">
        <v>31</v>
      </c>
      <c r="F12" s="89">
        <v>2391</v>
      </c>
      <c r="G12" s="27">
        <v>2024</v>
      </c>
      <c r="H12" s="25" t="s">
        <v>31</v>
      </c>
      <c r="I12" s="26">
        <v>47488</v>
      </c>
      <c r="J12" s="66">
        <v>9.6</v>
      </c>
      <c r="K12" s="26">
        <v>21022.938058300049</v>
      </c>
      <c r="L12" s="25">
        <v>2024</v>
      </c>
      <c r="M12" s="25" t="s">
        <v>31</v>
      </c>
      <c r="N12" s="26">
        <v>5596.2</v>
      </c>
      <c r="O12" s="66">
        <v>36.799999999999997</v>
      </c>
      <c r="P12" s="26">
        <v>2477.437794008144</v>
      </c>
      <c r="Q12" s="25">
        <v>2024</v>
      </c>
      <c r="R12" s="25" t="s">
        <v>31</v>
      </c>
      <c r="S12" s="26">
        <v>34.65</v>
      </c>
      <c r="T12" s="114">
        <v>6.1</v>
      </c>
      <c r="U12" s="26">
        <v>15.339555334402306</v>
      </c>
      <c r="V12" s="25">
        <v>2024</v>
      </c>
      <c r="W12" s="25" t="s">
        <v>31</v>
      </c>
      <c r="X12" s="26">
        <v>30977.34</v>
      </c>
      <c r="Y12" s="66">
        <v>12.3</v>
      </c>
      <c r="Z12" s="26">
        <v>13713.668716957978</v>
      </c>
      <c r="AA12" s="25">
        <v>2024</v>
      </c>
      <c r="AB12" s="25" t="s">
        <v>31</v>
      </c>
    </row>
    <row r="13" spans="1:30" x14ac:dyDescent="0.4">
      <c r="A13" s="6"/>
      <c r="B13" s="2" t="s">
        <v>194</v>
      </c>
      <c r="C13" s="38">
        <v>49</v>
      </c>
      <c r="D13" s="37">
        <v>2024</v>
      </c>
      <c r="E13" s="38" t="s">
        <v>31</v>
      </c>
      <c r="F13" s="88">
        <v>990</v>
      </c>
      <c r="G13" s="37">
        <v>2024</v>
      </c>
      <c r="H13" s="38" t="s">
        <v>31</v>
      </c>
      <c r="I13" s="36">
        <v>174765</v>
      </c>
      <c r="J13" s="65">
        <v>5.0999999999999996</v>
      </c>
      <c r="K13" s="36">
        <v>2537.1429069169862</v>
      </c>
      <c r="L13" s="38">
        <v>2024</v>
      </c>
      <c r="M13" s="38" t="s">
        <v>31</v>
      </c>
      <c r="N13" s="36">
        <v>19016.490000000002</v>
      </c>
      <c r="O13" s="65">
        <v>3.3</v>
      </c>
      <c r="P13" s="36">
        <v>276.07102519359029</v>
      </c>
      <c r="Q13" s="38">
        <v>2024</v>
      </c>
      <c r="R13" s="38" t="s">
        <v>31</v>
      </c>
      <c r="S13" s="36">
        <v>2234.5500000000002</v>
      </c>
      <c r="T13" s="43">
        <v>2.9</v>
      </c>
      <c r="U13" s="36">
        <v>32.439977585050499</v>
      </c>
      <c r="V13" s="38">
        <v>2024</v>
      </c>
      <c r="W13" s="38" t="s">
        <v>31</v>
      </c>
      <c r="X13" s="36">
        <v>261304.84</v>
      </c>
      <c r="Y13" s="65">
        <v>-1</v>
      </c>
      <c r="Z13" s="36">
        <v>3793.4810823052558</v>
      </c>
      <c r="AA13" s="38">
        <v>2024</v>
      </c>
      <c r="AB13" s="38" t="s">
        <v>31</v>
      </c>
    </row>
    <row r="14" spans="1:30" x14ac:dyDescent="0.4">
      <c r="A14" s="6"/>
      <c r="B14" s="19" t="s">
        <v>195</v>
      </c>
      <c r="C14" s="25">
        <v>131</v>
      </c>
      <c r="D14" s="27">
        <v>2024</v>
      </c>
      <c r="E14" s="25" t="s">
        <v>31</v>
      </c>
      <c r="F14" s="89">
        <v>1837</v>
      </c>
      <c r="G14" s="27">
        <v>2024</v>
      </c>
      <c r="H14" s="25" t="s">
        <v>31</v>
      </c>
      <c r="I14" s="26">
        <v>2156</v>
      </c>
      <c r="J14" s="66">
        <v>-0.1</v>
      </c>
      <c r="K14" s="26">
        <v>5210.3598193290818</v>
      </c>
      <c r="L14" s="25">
        <v>2024</v>
      </c>
      <c r="M14" s="25" t="s">
        <v>31</v>
      </c>
      <c r="N14" s="26">
        <v>807.09</v>
      </c>
      <c r="O14" s="66">
        <v>-4.8</v>
      </c>
      <c r="P14" s="26">
        <v>1950.4774149268592</v>
      </c>
      <c r="Q14" s="25">
        <v>2024</v>
      </c>
      <c r="R14" s="25" t="s">
        <v>31</v>
      </c>
      <c r="S14" s="26">
        <v>13.41</v>
      </c>
      <c r="T14" s="114">
        <v>-2</v>
      </c>
      <c r="U14" s="26">
        <v>32.407664738962424</v>
      </c>
      <c r="V14" s="25">
        <v>2024</v>
      </c>
      <c r="W14" s="25" t="s">
        <v>31</v>
      </c>
      <c r="X14" s="26">
        <v>2984.67</v>
      </c>
      <c r="Y14" s="66">
        <v>-4.0999999999999996</v>
      </c>
      <c r="Z14" s="26">
        <v>7212.989166028261</v>
      </c>
      <c r="AA14" s="25">
        <v>2024</v>
      </c>
      <c r="AB14" s="25" t="s">
        <v>31</v>
      </c>
    </row>
    <row r="15" spans="1:30" x14ac:dyDescent="0.4">
      <c r="A15" s="6"/>
      <c r="B15" s="19" t="s">
        <v>196</v>
      </c>
      <c r="C15" s="25">
        <v>114</v>
      </c>
      <c r="D15" s="27">
        <v>2024</v>
      </c>
      <c r="E15" s="25" t="s">
        <v>31</v>
      </c>
      <c r="F15" s="89">
        <v>2841</v>
      </c>
      <c r="G15" s="27">
        <v>2024</v>
      </c>
      <c r="H15" s="25" t="s">
        <v>31</v>
      </c>
      <c r="I15" s="26">
        <v>530</v>
      </c>
      <c r="J15" s="66">
        <v>8.8000000000000007</v>
      </c>
      <c r="K15" s="26">
        <v>1781.782118303609</v>
      </c>
      <c r="L15" s="25">
        <v>2024</v>
      </c>
      <c r="M15" s="25" t="s">
        <v>31</v>
      </c>
      <c r="N15" s="26" t="s">
        <v>1</v>
      </c>
      <c r="O15" s="66" t="s">
        <v>3</v>
      </c>
      <c r="P15" s="26" t="s">
        <v>1</v>
      </c>
      <c r="Q15" s="25" t="s">
        <v>1</v>
      </c>
      <c r="R15" s="25" t="s">
        <v>1</v>
      </c>
      <c r="S15" s="26">
        <v>3.09</v>
      </c>
      <c r="T15" s="114">
        <v>10.8</v>
      </c>
      <c r="U15" s="26">
        <v>10.388125935015381</v>
      </c>
      <c r="V15" s="25">
        <v>2024</v>
      </c>
      <c r="W15" s="25" t="s">
        <v>31</v>
      </c>
      <c r="X15" s="26">
        <v>836.83</v>
      </c>
      <c r="Y15" s="25" t="s">
        <v>1</v>
      </c>
      <c r="Z15" s="26" t="s">
        <v>1</v>
      </c>
      <c r="AA15" s="25">
        <v>2024</v>
      </c>
      <c r="AB15" s="25" t="s">
        <v>31</v>
      </c>
    </row>
    <row r="16" spans="1:30" x14ac:dyDescent="0.4">
      <c r="A16" s="6"/>
      <c r="B16" s="19" t="s">
        <v>197</v>
      </c>
      <c r="C16" s="25">
        <v>67</v>
      </c>
      <c r="D16" s="27">
        <v>2024</v>
      </c>
      <c r="E16" s="25" t="s">
        <v>31</v>
      </c>
      <c r="F16" s="89">
        <v>2081</v>
      </c>
      <c r="G16" s="27">
        <v>2024</v>
      </c>
      <c r="H16" s="25" t="s">
        <v>31</v>
      </c>
      <c r="I16" s="26">
        <v>1815</v>
      </c>
      <c r="J16" s="66">
        <v>1.3</v>
      </c>
      <c r="K16" s="26">
        <v>5049.8165094221504</v>
      </c>
      <c r="L16" s="25">
        <v>2024</v>
      </c>
      <c r="M16" s="25" t="s">
        <v>31</v>
      </c>
      <c r="N16" s="26">
        <v>173.73</v>
      </c>
      <c r="O16" s="66">
        <v>8</v>
      </c>
      <c r="P16" s="26">
        <v>483.36342819939961</v>
      </c>
      <c r="Q16" s="25">
        <v>2024</v>
      </c>
      <c r="R16" s="25" t="s">
        <v>31</v>
      </c>
      <c r="S16" s="26">
        <v>11.62</v>
      </c>
      <c r="T16" s="44">
        <v>13.8</v>
      </c>
      <c r="U16" s="26">
        <v>32.329954732498841</v>
      </c>
      <c r="V16" s="25">
        <v>2024</v>
      </c>
      <c r="W16" s="25" t="s">
        <v>31</v>
      </c>
      <c r="X16" s="26">
        <v>2699.57</v>
      </c>
      <c r="Y16" s="66">
        <v>-5.7</v>
      </c>
      <c r="Z16" s="26">
        <v>7510.9273577635022</v>
      </c>
      <c r="AA16" s="25">
        <v>2024</v>
      </c>
      <c r="AB16" s="25" t="s">
        <v>31</v>
      </c>
    </row>
    <row r="17" spans="1:28" x14ac:dyDescent="0.4">
      <c r="A17" s="6"/>
      <c r="B17" s="19" t="s">
        <v>198</v>
      </c>
      <c r="C17" s="25">
        <v>24</v>
      </c>
      <c r="D17" s="27">
        <v>2024</v>
      </c>
      <c r="E17" s="25" t="s">
        <v>31</v>
      </c>
      <c r="F17" s="89">
        <v>538</v>
      </c>
      <c r="G17" s="27">
        <v>2024</v>
      </c>
      <c r="H17" s="25" t="s">
        <v>31</v>
      </c>
      <c r="I17" s="26">
        <v>422</v>
      </c>
      <c r="J17" s="66">
        <v>-4.5</v>
      </c>
      <c r="K17" s="26">
        <v>1281.8643532356443</v>
      </c>
      <c r="L17" s="25">
        <v>2024</v>
      </c>
      <c r="M17" s="25" t="s">
        <v>31</v>
      </c>
      <c r="N17" s="26" t="s">
        <v>1</v>
      </c>
      <c r="O17" s="66" t="s">
        <v>1</v>
      </c>
      <c r="P17" s="26" t="s">
        <v>1</v>
      </c>
      <c r="Q17" s="25" t="s">
        <v>1</v>
      </c>
      <c r="R17" s="25" t="s">
        <v>1</v>
      </c>
      <c r="S17" s="26">
        <v>3.56</v>
      </c>
      <c r="T17" s="114">
        <v>-12.3</v>
      </c>
      <c r="U17" s="26">
        <v>10.813831984641928</v>
      </c>
      <c r="V17" s="25">
        <v>2024</v>
      </c>
      <c r="W17" s="25" t="s">
        <v>31</v>
      </c>
      <c r="X17" s="26" t="s">
        <v>1</v>
      </c>
      <c r="Y17" s="25" t="s">
        <v>1</v>
      </c>
      <c r="Z17" s="26" t="s">
        <v>1</v>
      </c>
      <c r="AA17" s="25" t="s">
        <v>1</v>
      </c>
      <c r="AB17" s="25" t="s">
        <v>1</v>
      </c>
    </row>
    <row r="18" spans="1:28" ht="15.75" customHeight="1" x14ac:dyDescent="0.4">
      <c r="A18" s="6"/>
      <c r="B18" s="19" t="s">
        <v>199</v>
      </c>
      <c r="C18" s="25">
        <v>44</v>
      </c>
      <c r="D18" s="27">
        <v>2024</v>
      </c>
      <c r="E18" s="25" t="s">
        <v>31</v>
      </c>
      <c r="F18" s="89">
        <v>1263</v>
      </c>
      <c r="G18" s="27">
        <v>2024</v>
      </c>
      <c r="H18" s="25" t="s">
        <v>31</v>
      </c>
      <c r="I18" s="26">
        <v>2659</v>
      </c>
      <c r="J18" s="66">
        <v>0.8</v>
      </c>
      <c r="K18" s="26">
        <v>2940.7861266561968</v>
      </c>
      <c r="L18" s="25">
        <v>2024</v>
      </c>
      <c r="M18" s="25" t="s">
        <v>31</v>
      </c>
      <c r="N18" s="26" t="s">
        <v>1</v>
      </c>
      <c r="O18" s="66" t="s">
        <v>1</v>
      </c>
      <c r="P18" s="26" t="s">
        <v>1</v>
      </c>
      <c r="Q18" s="25" t="s">
        <v>1</v>
      </c>
      <c r="R18" s="25" t="s">
        <v>1</v>
      </c>
      <c r="S18" s="26">
        <v>36.86</v>
      </c>
      <c r="T18" s="44">
        <v>14.8</v>
      </c>
      <c r="U18" s="26">
        <v>40.766219115662814</v>
      </c>
      <c r="V18" s="25">
        <v>2024</v>
      </c>
      <c r="W18" s="25" t="s">
        <v>31</v>
      </c>
      <c r="X18" s="26">
        <v>5060.49</v>
      </c>
      <c r="Y18" s="66">
        <v>13.6</v>
      </c>
      <c r="Z18" s="26">
        <v>5596.7727664845488</v>
      </c>
      <c r="AA18" s="25">
        <v>2024</v>
      </c>
      <c r="AB18" s="25" t="s">
        <v>31</v>
      </c>
    </row>
    <row r="19" spans="1:28" ht="5.25" customHeight="1" x14ac:dyDescent="0.4">
      <c r="A19" s="6"/>
      <c r="B19" s="19"/>
      <c r="C19" s="25"/>
      <c r="D19" s="27"/>
      <c r="E19" s="25"/>
      <c r="F19" s="89"/>
      <c r="G19" s="27"/>
      <c r="H19" s="25"/>
      <c r="I19" s="26"/>
      <c r="J19" s="66"/>
      <c r="K19" s="26"/>
      <c r="L19" s="25"/>
      <c r="M19" s="25"/>
      <c r="N19" s="26"/>
      <c r="O19" s="66"/>
      <c r="P19" s="26"/>
      <c r="Q19" s="25"/>
      <c r="R19" s="25"/>
      <c r="S19" s="26"/>
      <c r="T19" s="44"/>
      <c r="U19" s="26"/>
      <c r="V19" s="25"/>
      <c r="W19" s="25"/>
      <c r="X19" s="26"/>
      <c r="Y19" s="66"/>
      <c r="Z19" s="26"/>
      <c r="AA19" s="25"/>
      <c r="AB19" s="25"/>
    </row>
    <row r="20" spans="1:28" ht="3" customHeight="1" x14ac:dyDescent="0.4">
      <c r="A20" s="6"/>
      <c r="B20" s="104"/>
      <c r="C20" s="105"/>
      <c r="D20" s="106"/>
      <c r="E20" s="105"/>
      <c r="F20" s="107"/>
      <c r="G20" s="106"/>
      <c r="H20" s="105"/>
      <c r="I20" s="108"/>
      <c r="J20" s="109"/>
      <c r="K20" s="108"/>
      <c r="L20" s="105"/>
      <c r="M20" s="105"/>
      <c r="N20" s="108"/>
      <c r="O20" s="109"/>
      <c r="P20" s="108"/>
      <c r="Q20" s="105"/>
      <c r="R20" s="105"/>
      <c r="S20" s="108"/>
      <c r="T20" s="110"/>
      <c r="U20" s="108"/>
      <c r="V20" s="105"/>
      <c r="W20" s="105"/>
      <c r="X20" s="108"/>
      <c r="Y20" s="109"/>
      <c r="Z20" s="108"/>
      <c r="AA20" s="105"/>
      <c r="AB20" s="105"/>
    </row>
    <row r="21" spans="1:28" ht="5.25" customHeight="1" x14ac:dyDescent="0.4">
      <c r="A21" s="6"/>
      <c r="M21">
        <v>0</v>
      </c>
      <c r="R21">
        <v>0</v>
      </c>
      <c r="U21">
        <v>0</v>
      </c>
      <c r="W21">
        <v>0</v>
      </c>
      <c r="AB21">
        <v>0</v>
      </c>
    </row>
    <row r="22" spans="1:28" x14ac:dyDescent="0.4">
      <c r="B22" s="153" t="s">
        <v>271</v>
      </c>
      <c r="C22" s="153"/>
      <c r="D22" s="153"/>
      <c r="E22" s="153"/>
      <c r="F22" s="153"/>
      <c r="G22" s="153"/>
      <c r="H22" s="153"/>
      <c r="I22" s="153"/>
      <c r="J22" s="153"/>
      <c r="K22" s="153"/>
      <c r="L22" s="153"/>
      <c r="M22" s="153"/>
      <c r="N22" s="153"/>
      <c r="O22" s="153"/>
      <c r="P22" s="153"/>
      <c r="Q22" s="153"/>
      <c r="R22" s="153"/>
      <c r="S22" s="153"/>
      <c r="T22" s="153"/>
      <c r="U22" s="153"/>
      <c r="V22" s="153"/>
      <c r="W22" s="153"/>
      <c r="X22" s="153"/>
      <c r="Y22" s="153"/>
      <c r="Z22" s="153"/>
      <c r="AA22" s="153"/>
      <c r="AB22" s="153"/>
    </row>
    <row r="24" spans="1:28" x14ac:dyDescent="0.4">
      <c r="B24" s="50" t="s">
        <v>272</v>
      </c>
    </row>
    <row r="27" spans="1:28" ht="12" customHeight="1" x14ac:dyDescent="0.4"/>
    <row r="28" spans="1:28" hidden="1" x14ac:dyDescent="0.4"/>
    <row r="29" spans="1:28" ht="1.5" customHeight="1" x14ac:dyDescent="0.4"/>
  </sheetData>
  <mergeCells count="8">
    <mergeCell ref="B22:AB22"/>
    <mergeCell ref="B1:AB1"/>
    <mergeCell ref="X4:AB4"/>
    <mergeCell ref="I4:M4"/>
    <mergeCell ref="N4:R4"/>
    <mergeCell ref="S4:W4"/>
    <mergeCell ref="C4:E4"/>
    <mergeCell ref="F4:H4"/>
  </mergeCells>
  <hyperlinks>
    <hyperlink ref="B24" location="Índice!A1" tooltip="(voltar ao índice)" display="(voltar ao índice)" xr:uid="{79EF885A-3F11-4405-BC41-5EE82F0CE24F}"/>
  </hyperlinks>
  <printOptions horizontalCentered="1"/>
  <pageMargins left="0.27559055118110237" right="0.27559055118110237" top="0.6692913385826772" bottom="0.47244094488188981" header="0" footer="0"/>
  <pageSetup paperSize="9" scale="5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10">
    <pageSetUpPr fitToPage="1"/>
  </sheetPr>
  <dimension ref="A1:S39"/>
  <sheetViews>
    <sheetView showGridLines="0" showZeros="0" zoomScaleNormal="100" workbookViewId="0">
      <pane xSplit="2" ySplit="5" topLeftCell="C6" activePane="bottomRight" state="frozen"/>
      <selection activeCell="B1" sqref="B1:N1"/>
      <selection pane="topRight" activeCell="B1" sqref="B1:N1"/>
      <selection pane="bottomLeft" activeCell="B1" sqref="B1:N1"/>
      <selection pane="bottomRight" activeCell="S2" sqref="S2"/>
    </sheetView>
  </sheetViews>
  <sheetFormatPr defaultRowHeight="14.6" x14ac:dyDescent="0.4"/>
  <cols>
    <col min="1" max="1" width="6.69140625" customWidth="1"/>
    <col min="2" max="2" width="15.3828125" bestFit="1" customWidth="1"/>
    <col min="3" max="3" width="11.15234375" customWidth="1"/>
    <col min="4" max="14" width="9.15234375" customWidth="1"/>
    <col min="15" max="15" width="6.69140625" customWidth="1"/>
    <col min="16" max="16" width="13.53515625" bestFit="1" customWidth="1"/>
    <col min="18" max="18" width="6.69140625" customWidth="1"/>
    <col min="19" max="19" width="13.53515625" bestFit="1" customWidth="1"/>
  </cols>
  <sheetData>
    <row r="1" spans="1:19" x14ac:dyDescent="0.4">
      <c r="B1" s="147" t="s">
        <v>442</v>
      </c>
      <c r="C1" s="147"/>
      <c r="D1" s="147"/>
      <c r="E1" s="147"/>
      <c r="F1" s="147"/>
      <c r="G1" s="147"/>
      <c r="H1" s="147"/>
      <c r="I1" s="147"/>
      <c r="J1" s="147"/>
      <c r="K1" s="147"/>
      <c r="L1" s="147"/>
      <c r="M1" s="147"/>
      <c r="N1" s="147"/>
      <c r="O1" s="147"/>
      <c r="P1" s="147"/>
      <c r="Q1" s="147"/>
    </row>
    <row r="2" spans="1:19" x14ac:dyDescent="0.4">
      <c r="C2" s="47"/>
      <c r="D2" s="47"/>
      <c r="E2" s="47"/>
      <c r="F2" s="47"/>
      <c r="G2" s="47"/>
      <c r="H2" s="47"/>
      <c r="I2" s="47"/>
      <c r="J2" s="47"/>
      <c r="K2" s="47"/>
      <c r="L2" s="47"/>
      <c r="M2" s="47"/>
      <c r="N2" s="47"/>
      <c r="P2" s="50"/>
      <c r="S2" s="50" t="s">
        <v>272</v>
      </c>
    </row>
    <row r="3" spans="1:19" x14ac:dyDescent="0.4">
      <c r="C3" s="11"/>
      <c r="D3" s="11"/>
      <c r="E3" s="11"/>
      <c r="F3" s="11"/>
      <c r="G3" s="11"/>
      <c r="H3" s="11"/>
      <c r="I3" s="11"/>
      <c r="J3" s="11"/>
      <c r="K3" s="11"/>
      <c r="L3" s="11"/>
      <c r="M3" s="11"/>
      <c r="N3" s="11"/>
    </row>
    <row r="4" spans="1:19" ht="33.75" customHeight="1" x14ac:dyDescent="0.4">
      <c r="B4" s="3"/>
      <c r="C4" s="148" t="s">
        <v>296</v>
      </c>
      <c r="D4" s="149"/>
      <c r="E4" s="159"/>
      <c r="F4" s="148" t="s">
        <v>295</v>
      </c>
      <c r="G4" s="149"/>
      <c r="H4" s="159"/>
      <c r="I4" s="148" t="s">
        <v>313</v>
      </c>
      <c r="J4" s="149"/>
      <c r="K4" s="159"/>
      <c r="L4" s="148" t="s">
        <v>371</v>
      </c>
      <c r="M4" s="149"/>
      <c r="N4" s="159"/>
      <c r="O4" s="161" t="s">
        <v>362</v>
      </c>
      <c r="P4" s="162"/>
      <c r="Q4" s="163"/>
    </row>
    <row r="5" spans="1:19" ht="20.6" x14ac:dyDescent="0.4">
      <c r="B5" s="9"/>
      <c r="C5" s="59" t="s">
        <v>300</v>
      </c>
      <c r="D5" s="59" t="s">
        <v>22</v>
      </c>
      <c r="E5" s="59" t="s">
        <v>23</v>
      </c>
      <c r="F5" s="59" t="s">
        <v>300</v>
      </c>
      <c r="G5" s="59" t="s">
        <v>200</v>
      </c>
      <c r="H5" s="59" t="s">
        <v>201</v>
      </c>
      <c r="I5" s="59" t="s">
        <v>300</v>
      </c>
      <c r="J5" s="59" t="s">
        <v>22</v>
      </c>
      <c r="K5" s="59" t="s">
        <v>23</v>
      </c>
      <c r="L5" s="59" t="s">
        <v>275</v>
      </c>
      <c r="M5" s="59" t="s">
        <v>202</v>
      </c>
      <c r="N5" s="59" t="s">
        <v>203</v>
      </c>
      <c r="O5" s="59" t="s">
        <v>282</v>
      </c>
      <c r="P5" s="59" t="s">
        <v>204</v>
      </c>
      <c r="Q5" s="59" t="s">
        <v>205</v>
      </c>
    </row>
    <row r="6" spans="1:19" s="54" customFormat="1" ht="5.25" customHeight="1" x14ac:dyDescent="0.4">
      <c r="B6" s="55"/>
      <c r="C6" s="55"/>
      <c r="D6" s="55"/>
      <c r="E6" s="55"/>
      <c r="F6" s="56"/>
      <c r="G6" s="56"/>
      <c r="H6" s="56"/>
      <c r="I6" s="56"/>
      <c r="J6" s="56"/>
      <c r="K6" s="56"/>
      <c r="L6" s="56"/>
      <c r="M6" s="56"/>
      <c r="N6" s="56"/>
      <c r="O6" s="56"/>
      <c r="P6" s="56"/>
      <c r="Q6" s="56"/>
    </row>
    <row r="7" spans="1:19" x14ac:dyDescent="0.4">
      <c r="A7" s="6"/>
      <c r="B7" s="2" t="s">
        <v>206</v>
      </c>
      <c r="C7" s="64">
        <v>3021911702</v>
      </c>
      <c r="D7" s="38">
        <v>2024</v>
      </c>
      <c r="E7" s="38" t="s">
        <v>31</v>
      </c>
      <c r="F7" s="36">
        <v>6725.73</v>
      </c>
      <c r="G7" s="38">
        <v>2024</v>
      </c>
      <c r="H7" s="38" t="s">
        <v>31</v>
      </c>
      <c r="I7" s="36">
        <v>715.22</v>
      </c>
      <c r="J7" s="38">
        <v>2024</v>
      </c>
      <c r="K7" s="38" t="s">
        <v>31</v>
      </c>
      <c r="L7" s="65">
        <v>49.35</v>
      </c>
      <c r="M7" s="38">
        <v>2024</v>
      </c>
      <c r="N7" s="38" t="s">
        <v>31</v>
      </c>
      <c r="O7" s="36" t="s">
        <v>1</v>
      </c>
      <c r="P7" s="38" t="s">
        <v>1</v>
      </c>
      <c r="Q7" s="38" t="s">
        <v>1</v>
      </c>
    </row>
    <row r="8" spans="1:19" x14ac:dyDescent="0.4">
      <c r="A8" s="6"/>
      <c r="B8" s="2" t="s">
        <v>207</v>
      </c>
      <c r="C8" s="36">
        <v>88073583</v>
      </c>
      <c r="D8" s="38">
        <v>2024</v>
      </c>
      <c r="E8" s="38" t="s">
        <v>31</v>
      </c>
      <c r="F8" s="36">
        <v>8277.81</v>
      </c>
      <c r="G8" s="38">
        <v>2024</v>
      </c>
      <c r="H8" s="38" t="s">
        <v>31</v>
      </c>
      <c r="I8" s="36">
        <v>968.09</v>
      </c>
      <c r="J8" s="38">
        <v>2024</v>
      </c>
      <c r="K8" s="38" t="s">
        <v>31</v>
      </c>
      <c r="L8" s="65">
        <v>52.5</v>
      </c>
      <c r="M8" s="38">
        <v>2024</v>
      </c>
      <c r="N8" s="38" t="s">
        <v>31</v>
      </c>
      <c r="O8" s="80">
        <v>81.44</v>
      </c>
      <c r="P8" s="38">
        <v>2025</v>
      </c>
      <c r="Q8" s="38" t="s">
        <v>289</v>
      </c>
    </row>
    <row r="9" spans="1:19" x14ac:dyDescent="0.4">
      <c r="A9" s="6"/>
      <c r="B9" s="19" t="s">
        <v>251</v>
      </c>
      <c r="C9" s="26">
        <v>9577181</v>
      </c>
      <c r="D9" s="25">
        <v>2024</v>
      </c>
      <c r="E9" s="25" t="s">
        <v>31</v>
      </c>
      <c r="F9" s="26">
        <v>37320.19</v>
      </c>
      <c r="G9" s="25">
        <v>2024</v>
      </c>
      <c r="H9" s="25" t="s">
        <v>31</v>
      </c>
      <c r="I9" s="26">
        <v>11986.46</v>
      </c>
      <c r="J9" s="25">
        <v>2024</v>
      </c>
      <c r="K9" s="25" t="s">
        <v>31</v>
      </c>
      <c r="L9" s="66">
        <v>70.03</v>
      </c>
      <c r="M9" s="25">
        <v>2024</v>
      </c>
      <c r="N9" s="25" t="s">
        <v>31</v>
      </c>
      <c r="O9" s="81">
        <v>104.86</v>
      </c>
      <c r="P9" s="25">
        <v>2025</v>
      </c>
      <c r="Q9" s="25" t="s">
        <v>15</v>
      </c>
    </row>
    <row r="10" spans="1:19" x14ac:dyDescent="0.4">
      <c r="A10" s="6"/>
      <c r="B10" s="19" t="s">
        <v>208</v>
      </c>
      <c r="C10" s="26">
        <v>3061819</v>
      </c>
      <c r="D10" s="25">
        <v>2024</v>
      </c>
      <c r="E10" s="25" t="s">
        <v>31</v>
      </c>
      <c r="F10" s="26">
        <v>12703.33</v>
      </c>
      <c r="G10" s="25">
        <v>2024</v>
      </c>
      <c r="H10" s="25" t="s">
        <v>31</v>
      </c>
      <c r="I10" s="26">
        <v>1328.91</v>
      </c>
      <c r="J10" s="25">
        <v>2024</v>
      </c>
      <c r="K10" s="25" t="s">
        <v>31</v>
      </c>
      <c r="L10" s="66">
        <v>51.38</v>
      </c>
      <c r="M10" s="25">
        <v>2024</v>
      </c>
      <c r="N10" s="25" t="s">
        <v>31</v>
      </c>
      <c r="O10" s="81">
        <v>74.099999999999994</v>
      </c>
      <c r="P10" s="25">
        <v>2025</v>
      </c>
      <c r="Q10" s="25" t="s">
        <v>359</v>
      </c>
    </row>
    <row r="11" spans="1:19" x14ac:dyDescent="0.4">
      <c r="A11" s="6"/>
      <c r="B11" s="2" t="s">
        <v>209</v>
      </c>
      <c r="C11" s="36">
        <v>505166012</v>
      </c>
      <c r="D11" s="38">
        <v>2024</v>
      </c>
      <c r="E11" s="38" t="s">
        <v>31</v>
      </c>
      <c r="F11" s="36">
        <v>10390.15</v>
      </c>
      <c r="G11" s="38">
        <v>2024</v>
      </c>
      <c r="H11" s="38" t="s">
        <v>31</v>
      </c>
      <c r="I11" s="36">
        <v>1005</v>
      </c>
      <c r="J11" s="38">
        <v>2024</v>
      </c>
      <c r="K11" s="38" t="s">
        <v>31</v>
      </c>
      <c r="L11" s="65">
        <v>62.47</v>
      </c>
      <c r="M11" s="38">
        <v>2024</v>
      </c>
      <c r="N11" s="38" t="s">
        <v>31</v>
      </c>
      <c r="O11" s="80">
        <v>89.65</v>
      </c>
      <c r="P11" s="38">
        <v>2025</v>
      </c>
      <c r="Q11" s="38" t="s">
        <v>361</v>
      </c>
    </row>
    <row r="12" spans="1:19" x14ac:dyDescent="0.4">
      <c r="A12" s="6"/>
      <c r="B12" s="19" t="s">
        <v>210</v>
      </c>
      <c r="C12" s="26">
        <v>99488821</v>
      </c>
      <c r="D12" s="25">
        <v>2024</v>
      </c>
      <c r="E12" s="25" t="s">
        <v>31</v>
      </c>
      <c r="F12" s="26">
        <v>44439.37</v>
      </c>
      <c r="G12" s="25">
        <v>2024</v>
      </c>
      <c r="H12" s="25" t="s">
        <v>31</v>
      </c>
      <c r="I12" s="26">
        <v>13404.58</v>
      </c>
      <c r="J12" s="25">
        <v>2024</v>
      </c>
      <c r="K12" s="25" t="s">
        <v>31</v>
      </c>
      <c r="L12" s="66">
        <v>75.36</v>
      </c>
      <c r="M12" s="25">
        <v>2024</v>
      </c>
      <c r="N12" s="25" t="s">
        <v>31</v>
      </c>
      <c r="O12" s="81">
        <v>120.01</v>
      </c>
      <c r="P12" s="25">
        <v>2025</v>
      </c>
      <c r="Q12" s="25" t="s">
        <v>361</v>
      </c>
    </row>
    <row r="13" spans="1:19" x14ac:dyDescent="0.4">
      <c r="A13" s="6"/>
      <c r="B13" s="2" t="s">
        <v>211</v>
      </c>
      <c r="C13" s="36">
        <v>457644262</v>
      </c>
      <c r="D13" s="38">
        <v>2024</v>
      </c>
      <c r="E13" s="38" t="s">
        <v>31</v>
      </c>
      <c r="F13" s="36">
        <v>6664.47</v>
      </c>
      <c r="G13" s="38">
        <v>2024</v>
      </c>
      <c r="H13" s="38" t="s">
        <v>31</v>
      </c>
      <c r="I13" s="36">
        <v>721.97</v>
      </c>
      <c r="J13" s="38">
        <v>2024</v>
      </c>
      <c r="K13" s="38" t="s">
        <v>31</v>
      </c>
      <c r="L13" s="65">
        <v>48.7</v>
      </c>
      <c r="M13" s="38">
        <v>2024</v>
      </c>
      <c r="N13" s="38" t="s">
        <v>31</v>
      </c>
      <c r="O13" s="36" t="s">
        <v>1</v>
      </c>
      <c r="P13" s="38" t="s">
        <v>1</v>
      </c>
      <c r="Q13" s="38" t="s">
        <v>1</v>
      </c>
    </row>
    <row r="14" spans="1:19" x14ac:dyDescent="0.4">
      <c r="A14" s="6"/>
      <c r="B14" s="19" t="s">
        <v>212</v>
      </c>
      <c r="C14" s="26">
        <v>1280655</v>
      </c>
      <c r="D14" s="25">
        <v>2024</v>
      </c>
      <c r="E14" s="25" t="s">
        <v>31</v>
      </c>
      <c r="F14" s="26">
        <v>3087.29</v>
      </c>
      <c r="G14" s="25">
        <v>2024</v>
      </c>
      <c r="H14" s="25" t="s">
        <v>31</v>
      </c>
      <c r="I14" s="26">
        <v>762.29</v>
      </c>
      <c r="J14" s="25">
        <v>2024</v>
      </c>
      <c r="K14" s="25" t="s">
        <v>31</v>
      </c>
      <c r="L14" s="66">
        <v>57.7</v>
      </c>
      <c r="M14" s="25">
        <v>2024</v>
      </c>
      <c r="N14" s="25" t="s">
        <v>31</v>
      </c>
      <c r="O14" s="26" t="s">
        <v>1</v>
      </c>
      <c r="P14" s="25" t="s">
        <v>1</v>
      </c>
      <c r="Q14" s="25" t="s">
        <v>1</v>
      </c>
    </row>
    <row r="15" spans="1:19" x14ac:dyDescent="0.4">
      <c r="A15" s="6"/>
      <c r="B15" s="19" t="s">
        <v>213</v>
      </c>
      <c r="C15" s="26">
        <v>415009</v>
      </c>
      <c r="D15" s="25">
        <v>2024</v>
      </c>
      <c r="E15" s="25" t="s">
        <v>31</v>
      </c>
      <c r="F15" s="26">
        <v>1401.34</v>
      </c>
      <c r="G15" s="25">
        <v>2024</v>
      </c>
      <c r="H15" s="25" t="s">
        <v>31</v>
      </c>
      <c r="I15" s="26">
        <v>4.9800000000000004</v>
      </c>
      <c r="J15" s="25">
        <v>2024</v>
      </c>
      <c r="K15" s="25" t="s">
        <v>31</v>
      </c>
      <c r="L15" s="66">
        <v>36.1</v>
      </c>
      <c r="M15" s="25">
        <v>2024</v>
      </c>
      <c r="N15" s="25" t="s">
        <v>31</v>
      </c>
      <c r="O15" s="26" t="s">
        <v>1</v>
      </c>
      <c r="P15" s="25" t="s">
        <v>1</v>
      </c>
      <c r="Q15" s="25" t="s">
        <v>1</v>
      </c>
    </row>
    <row r="16" spans="1:19" x14ac:dyDescent="0.4">
      <c r="A16" s="6"/>
      <c r="B16" s="19" t="s">
        <v>214</v>
      </c>
      <c r="C16" s="26">
        <v>1209985</v>
      </c>
      <c r="D16" s="25">
        <v>2024</v>
      </c>
      <c r="E16" s="25" t="s">
        <v>31</v>
      </c>
      <c r="F16" s="26">
        <v>3358.95</v>
      </c>
      <c r="G16" s="25">
        <v>2024</v>
      </c>
      <c r="H16" s="25" t="s">
        <v>31</v>
      </c>
      <c r="I16" s="26">
        <v>1097.99</v>
      </c>
      <c r="J16" s="25">
        <v>2024</v>
      </c>
      <c r="K16" s="25" t="s">
        <v>31</v>
      </c>
      <c r="L16" s="66">
        <v>56.6</v>
      </c>
      <c r="M16" s="25">
        <v>2024</v>
      </c>
      <c r="N16" s="25" t="s">
        <v>31</v>
      </c>
      <c r="O16" s="26" t="s">
        <v>1</v>
      </c>
      <c r="P16" s="25" t="s">
        <v>1</v>
      </c>
      <c r="Q16" s="25" t="s">
        <v>1</v>
      </c>
    </row>
    <row r="17" spans="1:17" x14ac:dyDescent="0.4">
      <c r="A17" s="6"/>
      <c r="B17" s="19" t="s">
        <v>215</v>
      </c>
      <c r="C17" s="26">
        <v>166875</v>
      </c>
      <c r="D17" s="25">
        <v>2024</v>
      </c>
      <c r="E17" s="25" t="s">
        <v>31</v>
      </c>
      <c r="F17" s="26">
        <v>520.42999999999995</v>
      </c>
      <c r="G17" s="25">
        <v>2024</v>
      </c>
      <c r="H17" s="25" t="s">
        <v>31</v>
      </c>
      <c r="I17" s="26">
        <v>457.19</v>
      </c>
      <c r="J17" s="25">
        <v>2024</v>
      </c>
      <c r="K17" s="25" t="s">
        <v>31</v>
      </c>
      <c r="L17" s="66">
        <v>55.8</v>
      </c>
      <c r="M17" s="25">
        <v>2024</v>
      </c>
      <c r="N17" s="25" t="s">
        <v>31</v>
      </c>
      <c r="O17" s="26" t="s">
        <v>1</v>
      </c>
      <c r="P17" s="25" t="s">
        <v>1</v>
      </c>
      <c r="Q17" s="25" t="s">
        <v>1</v>
      </c>
    </row>
    <row r="18" spans="1:17" x14ac:dyDescent="0.4">
      <c r="A18" s="6"/>
      <c r="B18" s="19" t="s">
        <v>216</v>
      </c>
      <c r="C18" s="26">
        <v>1548870</v>
      </c>
      <c r="D18" s="25">
        <v>2024</v>
      </c>
      <c r="E18" s="25" t="s">
        <v>31</v>
      </c>
      <c r="F18" s="26">
        <v>1725.54</v>
      </c>
      <c r="G18" s="25">
        <v>2024</v>
      </c>
      <c r="H18" s="25" t="s">
        <v>31</v>
      </c>
      <c r="I18" s="26">
        <v>625.04999999999995</v>
      </c>
      <c r="J18" s="25">
        <v>2024</v>
      </c>
      <c r="K18" s="25" t="s">
        <v>31</v>
      </c>
      <c r="L18" s="66">
        <v>60.3</v>
      </c>
      <c r="M18" s="25">
        <v>2024</v>
      </c>
      <c r="N18" s="25" t="s">
        <v>31</v>
      </c>
      <c r="O18" s="26" t="s">
        <v>1</v>
      </c>
      <c r="P18" s="25" t="s">
        <v>1</v>
      </c>
      <c r="Q18" s="25" t="s">
        <v>1</v>
      </c>
    </row>
    <row r="19" spans="1:17" s="54" customFormat="1" ht="5.25" customHeight="1" x14ac:dyDescent="0.4">
      <c r="B19" s="55"/>
      <c r="C19" s="55"/>
      <c r="D19" s="55"/>
      <c r="E19" s="55"/>
      <c r="F19" s="56"/>
      <c r="G19" s="56"/>
      <c r="H19" s="56"/>
      <c r="I19" s="56"/>
      <c r="J19" s="56"/>
      <c r="K19" s="56"/>
      <c r="L19" s="56"/>
      <c r="M19" s="56"/>
      <c r="N19" s="56"/>
      <c r="O19" s="56"/>
      <c r="P19" s="56"/>
      <c r="Q19" s="56"/>
    </row>
    <row r="20" spans="1:17" s="4" customFormat="1" ht="3" customHeight="1" x14ac:dyDescent="0.25">
      <c r="B20" s="5"/>
      <c r="C20" s="5"/>
      <c r="D20" s="5"/>
      <c r="E20" s="5"/>
      <c r="F20" s="5"/>
      <c r="G20" s="5"/>
      <c r="H20" s="5"/>
      <c r="I20" s="5"/>
      <c r="J20" s="5"/>
      <c r="K20" s="5"/>
      <c r="L20" s="5"/>
      <c r="M20" s="5"/>
      <c r="N20" s="5"/>
      <c r="O20" s="5" t="e">
        <f>SUMIFS(#REF!,#REF!,'T12-  Tourisme'!$A20,#REF!,'T12-  Tourisme'!#REF!)</f>
        <v>#REF!</v>
      </c>
      <c r="P20" s="5"/>
      <c r="Q20" s="5"/>
    </row>
    <row r="21" spans="1:17" s="54" customFormat="1" ht="6.75" customHeight="1" x14ac:dyDescent="0.4">
      <c r="B21" s="55"/>
      <c r="C21" s="56"/>
      <c r="D21" s="56"/>
      <c r="E21" s="56"/>
      <c r="F21" s="56"/>
      <c r="G21" s="56"/>
      <c r="H21" s="56"/>
      <c r="I21" s="56"/>
      <c r="J21" s="56"/>
      <c r="K21" s="56"/>
      <c r="L21" s="56"/>
      <c r="M21" s="56"/>
      <c r="N21" s="56"/>
    </row>
    <row r="22" spans="1:17" x14ac:dyDescent="0.4">
      <c r="B22" s="153" t="s">
        <v>278</v>
      </c>
      <c r="C22" s="153"/>
      <c r="D22" s="153"/>
      <c r="E22" s="153"/>
      <c r="F22" s="153"/>
      <c r="G22" s="153"/>
      <c r="H22" s="153"/>
      <c r="I22" s="153"/>
      <c r="J22" s="153"/>
      <c r="K22" s="153"/>
      <c r="L22" s="153"/>
      <c r="M22" s="153"/>
      <c r="N22" s="153"/>
      <c r="O22" s="153"/>
      <c r="P22" s="153"/>
      <c r="Q22" s="153"/>
    </row>
    <row r="23" spans="1:17" x14ac:dyDescent="0.4">
      <c r="B23" s="181" t="s">
        <v>435</v>
      </c>
      <c r="C23" s="180"/>
      <c r="D23" s="180"/>
      <c r="E23" s="180"/>
      <c r="F23" s="180"/>
      <c r="G23" s="180"/>
      <c r="H23" s="180"/>
      <c r="I23" s="180"/>
      <c r="J23" s="180"/>
      <c r="K23" s="180"/>
      <c r="L23" s="180"/>
      <c r="M23" s="180"/>
      <c r="N23" s="180"/>
      <c r="O23" s="180"/>
      <c r="P23" s="180"/>
      <c r="Q23" s="180"/>
    </row>
    <row r="32" spans="1:17" x14ac:dyDescent="0.4">
      <c r="P32" s="10"/>
    </row>
    <row r="33" spans="16:16" x14ac:dyDescent="0.4">
      <c r="P33" s="10"/>
    </row>
    <row r="34" spans="16:16" x14ac:dyDescent="0.4">
      <c r="P34" s="10"/>
    </row>
    <row r="35" spans="16:16" x14ac:dyDescent="0.4">
      <c r="P35" s="10"/>
    </row>
    <row r="36" spans="16:16" x14ac:dyDescent="0.4">
      <c r="P36" s="10"/>
    </row>
    <row r="37" spans="16:16" x14ac:dyDescent="0.4">
      <c r="P37" s="10"/>
    </row>
    <row r="38" spans="16:16" x14ac:dyDescent="0.4">
      <c r="P38" s="10"/>
    </row>
    <row r="39" spans="16:16" x14ac:dyDescent="0.4">
      <c r="P39" s="10"/>
    </row>
  </sheetData>
  <mergeCells count="8">
    <mergeCell ref="B22:Q22"/>
    <mergeCell ref="B23:Q23"/>
    <mergeCell ref="B1:Q1"/>
    <mergeCell ref="O4:Q4"/>
    <mergeCell ref="C4:E4"/>
    <mergeCell ref="F4:H4"/>
    <mergeCell ref="L4:N4"/>
    <mergeCell ref="I4:K4"/>
  </mergeCells>
  <hyperlinks>
    <hyperlink ref="S2" location="Índice!A1" tooltip="(voltar ao índice)" display="(voltar ao índice)" xr:uid="{20957E9D-AC56-44BC-99B7-744FB1410081}"/>
  </hyperlinks>
  <printOptions horizontalCentered="1"/>
  <pageMargins left="0.27559055118110237" right="0.27559055118110237" top="0.6692913385826772" bottom="0.47244094488188981" header="0" footer="0"/>
  <pageSetup paperSize="9" scale="9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75268-606A-46C5-9B0D-0B5C6DF7EEB7}">
  <sheetPr codeName="Folha14">
    <pageSetUpPr fitToPage="1"/>
  </sheetPr>
  <dimension ref="A1:O26"/>
  <sheetViews>
    <sheetView showGridLines="0" showZeros="0" zoomScaleNormal="100" workbookViewId="0">
      <selection activeCell="J2" sqref="J2"/>
    </sheetView>
  </sheetViews>
  <sheetFormatPr defaultRowHeight="14.6" x14ac:dyDescent="0.4"/>
  <cols>
    <col min="1" max="1" width="6.69140625" customWidth="1"/>
    <col min="2" max="2" width="16.84375" customWidth="1"/>
    <col min="3" max="3" width="11.3828125" customWidth="1"/>
    <col min="4" max="4" width="11.15234375" customWidth="1"/>
    <col min="5" max="5" width="12.15234375" customWidth="1"/>
    <col min="6" max="6" width="11.15234375" customWidth="1"/>
    <col min="7" max="7" width="11.69140625" customWidth="1"/>
    <col min="8" max="8" width="9.15234375" customWidth="1"/>
    <col min="9" max="9" width="6.69140625" customWidth="1"/>
    <col min="10" max="10" width="13.53515625" bestFit="1" customWidth="1"/>
  </cols>
  <sheetData>
    <row r="1" spans="1:15" x14ac:dyDescent="0.4">
      <c r="B1" s="147" t="s">
        <v>443</v>
      </c>
      <c r="C1" s="147"/>
      <c r="D1" s="147"/>
      <c r="E1" s="147"/>
      <c r="F1" s="147"/>
      <c r="G1" s="147"/>
      <c r="H1" s="147"/>
    </row>
    <row r="2" spans="1:15" x14ac:dyDescent="0.4">
      <c r="C2" s="47"/>
      <c r="D2" s="47"/>
      <c r="E2" s="47"/>
      <c r="F2" s="47"/>
      <c r="G2" s="47"/>
      <c r="H2" s="47"/>
      <c r="J2" s="50" t="s">
        <v>272</v>
      </c>
    </row>
    <row r="3" spans="1:15" x14ac:dyDescent="0.4">
      <c r="C3" s="11"/>
      <c r="D3" s="11"/>
      <c r="E3" s="11"/>
      <c r="F3" s="11"/>
      <c r="G3" s="11"/>
      <c r="H3" s="11"/>
      <c r="I3" s="11"/>
      <c r="J3" s="11"/>
      <c r="K3" s="11"/>
      <c r="L3" s="11"/>
      <c r="M3" s="11"/>
      <c r="N3" s="11"/>
      <c r="O3" s="11"/>
    </row>
    <row r="4" spans="1:15" ht="33.75" customHeight="1" x14ac:dyDescent="0.4">
      <c r="B4" s="3"/>
      <c r="C4" s="149" t="s">
        <v>370</v>
      </c>
      <c r="D4" s="149"/>
      <c r="E4" s="159"/>
      <c r="F4" s="148" t="s">
        <v>369</v>
      </c>
      <c r="G4" s="149"/>
      <c r="H4" s="159"/>
    </row>
    <row r="5" spans="1:15" ht="24.75" customHeight="1" x14ac:dyDescent="0.4">
      <c r="B5" s="9"/>
      <c r="C5" s="59" t="s">
        <v>275</v>
      </c>
      <c r="D5" s="59" t="s">
        <v>217</v>
      </c>
      <c r="E5" s="59" t="s">
        <v>218</v>
      </c>
      <c r="F5" s="59" t="s">
        <v>275</v>
      </c>
      <c r="G5" s="59" t="s">
        <v>219</v>
      </c>
      <c r="H5" s="59" t="s">
        <v>220</v>
      </c>
    </row>
    <row r="6" spans="1:15" ht="5.25" customHeight="1" x14ac:dyDescent="0.4"/>
    <row r="7" spans="1:15" x14ac:dyDescent="0.4">
      <c r="A7" s="6"/>
      <c r="B7" s="2" t="s">
        <v>221</v>
      </c>
      <c r="C7" s="65">
        <v>36.9</v>
      </c>
      <c r="D7" s="38">
        <v>2025</v>
      </c>
      <c r="E7" s="38" t="s">
        <v>31</v>
      </c>
      <c r="F7" s="67">
        <v>2.2400000000000002</v>
      </c>
      <c r="G7" s="38">
        <v>2024</v>
      </c>
      <c r="H7" s="38" t="s">
        <v>31</v>
      </c>
    </row>
    <row r="8" spans="1:15" x14ac:dyDescent="0.4">
      <c r="A8" s="6"/>
      <c r="B8" s="2" t="s">
        <v>222</v>
      </c>
      <c r="C8" s="65">
        <v>33.200000000000003</v>
      </c>
      <c r="D8" s="38">
        <v>2025</v>
      </c>
      <c r="E8" s="38" t="s">
        <v>31</v>
      </c>
      <c r="F8" s="67">
        <v>1.73</v>
      </c>
      <c r="G8" s="38">
        <v>2024</v>
      </c>
      <c r="H8" s="38" t="s">
        <v>31</v>
      </c>
    </row>
    <row r="9" spans="1:15" x14ac:dyDescent="0.4">
      <c r="A9" s="6"/>
      <c r="B9" s="19" t="s">
        <v>251</v>
      </c>
      <c r="C9" s="66">
        <v>25</v>
      </c>
      <c r="D9" s="25">
        <v>2025</v>
      </c>
      <c r="E9" s="25" t="s">
        <v>31</v>
      </c>
      <c r="F9" s="68">
        <v>0.41</v>
      </c>
      <c r="G9" s="25">
        <v>2024</v>
      </c>
      <c r="H9" s="25" t="s">
        <v>31</v>
      </c>
    </row>
    <row r="10" spans="1:15" x14ac:dyDescent="0.4">
      <c r="A10" s="6"/>
      <c r="B10" s="19" t="s">
        <v>223</v>
      </c>
      <c r="C10" s="66">
        <v>25.8</v>
      </c>
      <c r="D10" s="25">
        <v>2025</v>
      </c>
      <c r="E10" s="25" t="s">
        <v>31</v>
      </c>
      <c r="F10" s="68">
        <v>0.41</v>
      </c>
      <c r="G10" s="25">
        <v>2024</v>
      </c>
      <c r="H10" s="25" t="s">
        <v>31</v>
      </c>
    </row>
    <row r="11" spans="1:15" x14ac:dyDescent="0.4">
      <c r="A11" s="6"/>
      <c r="B11" s="2" t="s">
        <v>224</v>
      </c>
      <c r="C11" s="65">
        <v>29.2</v>
      </c>
      <c r="D11" s="38">
        <v>2025</v>
      </c>
      <c r="E11" s="38" t="s">
        <v>31</v>
      </c>
      <c r="F11" s="67">
        <v>1.5</v>
      </c>
      <c r="G11" s="38">
        <v>2024</v>
      </c>
      <c r="H11" s="38" t="s">
        <v>31</v>
      </c>
    </row>
    <row r="12" spans="1:15" x14ac:dyDescent="0.4">
      <c r="A12" s="6"/>
      <c r="B12" s="19" t="s">
        <v>225</v>
      </c>
      <c r="C12" s="66">
        <v>21.1</v>
      </c>
      <c r="D12" s="25">
        <v>2025</v>
      </c>
      <c r="E12" s="25" t="s">
        <v>31</v>
      </c>
      <c r="F12" s="68">
        <v>0.53</v>
      </c>
      <c r="G12" s="25">
        <v>2024</v>
      </c>
      <c r="H12" s="25" t="s">
        <v>31</v>
      </c>
    </row>
    <row r="13" spans="1:15" x14ac:dyDescent="0.4">
      <c r="A13" s="6"/>
      <c r="B13" s="2" t="s">
        <v>226</v>
      </c>
      <c r="C13" s="65">
        <v>39.799999999999997</v>
      </c>
      <c r="D13" s="38">
        <v>2025</v>
      </c>
      <c r="E13" s="38" t="s">
        <v>31</v>
      </c>
      <c r="F13" s="67">
        <v>2.1800000000000002</v>
      </c>
      <c r="G13" s="38">
        <v>2024</v>
      </c>
      <c r="H13" s="38" t="s">
        <v>31</v>
      </c>
    </row>
    <row r="14" spans="1:15" x14ac:dyDescent="0.4">
      <c r="A14" s="6"/>
      <c r="B14" s="19" t="s">
        <v>227</v>
      </c>
      <c r="C14" s="66">
        <v>29.9</v>
      </c>
      <c r="D14" s="25">
        <v>2025</v>
      </c>
      <c r="E14" s="25" t="s">
        <v>31</v>
      </c>
      <c r="F14" s="68" t="s">
        <v>1</v>
      </c>
      <c r="G14" s="25" t="s">
        <v>1</v>
      </c>
      <c r="H14" s="25" t="s">
        <v>1</v>
      </c>
    </row>
    <row r="15" spans="1:15" x14ac:dyDescent="0.4">
      <c r="A15" s="6"/>
      <c r="B15" s="19" t="s">
        <v>228</v>
      </c>
      <c r="C15" s="66">
        <v>30.8</v>
      </c>
      <c r="D15" s="25">
        <v>2025</v>
      </c>
      <c r="E15" s="25" t="s">
        <v>31</v>
      </c>
      <c r="F15" s="68" t="s">
        <v>1</v>
      </c>
      <c r="G15" s="25" t="s">
        <v>1</v>
      </c>
      <c r="H15" s="25" t="s">
        <v>1</v>
      </c>
    </row>
    <row r="16" spans="1:15" x14ac:dyDescent="0.4">
      <c r="A16" s="6"/>
      <c r="B16" s="19" t="s">
        <v>229</v>
      </c>
      <c r="C16" s="66">
        <v>29.1</v>
      </c>
      <c r="D16" s="25">
        <v>2025</v>
      </c>
      <c r="E16" s="25" t="s">
        <v>31</v>
      </c>
      <c r="F16" s="68" t="s">
        <v>1</v>
      </c>
      <c r="G16" s="25" t="s">
        <v>1</v>
      </c>
      <c r="H16" s="25" t="s">
        <v>1</v>
      </c>
    </row>
    <row r="17" spans="1:11" x14ac:dyDescent="0.4">
      <c r="A17" s="6"/>
      <c r="B17" s="19" t="s">
        <v>230</v>
      </c>
      <c r="C17" s="66" t="s">
        <v>1</v>
      </c>
      <c r="D17" s="25" t="s">
        <v>1</v>
      </c>
      <c r="E17" s="25" t="s">
        <v>1</v>
      </c>
      <c r="F17" s="68" t="s">
        <v>1</v>
      </c>
      <c r="G17" s="25" t="s">
        <v>1</v>
      </c>
      <c r="H17" s="25" t="s">
        <v>1</v>
      </c>
    </row>
    <row r="18" spans="1:11" x14ac:dyDescent="0.4">
      <c r="A18" s="6"/>
      <c r="B18" s="19" t="s">
        <v>231</v>
      </c>
      <c r="C18" s="66">
        <v>29.2</v>
      </c>
      <c r="D18" s="25">
        <v>2025</v>
      </c>
      <c r="E18" s="25" t="s">
        <v>31</v>
      </c>
      <c r="F18" s="68" t="s">
        <v>1</v>
      </c>
      <c r="G18" s="25" t="s">
        <v>1</v>
      </c>
      <c r="H18" s="25" t="s">
        <v>1</v>
      </c>
    </row>
    <row r="19" spans="1:11" ht="5.25" customHeight="1" x14ac:dyDescent="0.4"/>
    <row r="20" spans="1:11" s="4" customFormat="1" ht="3" customHeight="1" x14ac:dyDescent="0.25">
      <c r="B20" s="5"/>
      <c r="C20" s="5"/>
      <c r="D20" s="5"/>
      <c r="E20" s="5"/>
      <c r="F20" s="5"/>
      <c r="G20" s="5"/>
      <c r="H20" s="5"/>
    </row>
    <row r="21" spans="1:11" s="53" customFormat="1" ht="6.75" customHeight="1" x14ac:dyDescent="0.25"/>
    <row r="22" spans="1:11" ht="15" customHeight="1" x14ac:dyDescent="0.4">
      <c r="B22" s="157" t="s">
        <v>271</v>
      </c>
      <c r="C22" s="157"/>
      <c r="D22" s="157"/>
      <c r="E22" s="157"/>
      <c r="F22" s="157"/>
      <c r="G22" s="157"/>
      <c r="H22" s="157"/>
    </row>
    <row r="23" spans="1:11" ht="12.75" customHeight="1" x14ac:dyDescent="0.4">
      <c r="B23" s="185" t="s">
        <v>306</v>
      </c>
      <c r="C23" s="185"/>
      <c r="D23" s="185"/>
      <c r="E23" s="185"/>
      <c r="F23" s="185"/>
      <c r="G23" s="185"/>
      <c r="H23" s="185"/>
    </row>
    <row r="24" spans="1:11" x14ac:dyDescent="0.4">
      <c r="B24" s="184" t="s">
        <v>297</v>
      </c>
      <c r="C24" s="180"/>
      <c r="D24" s="180"/>
      <c r="E24" s="180"/>
      <c r="F24" s="180"/>
      <c r="G24" s="180"/>
      <c r="H24" s="180"/>
      <c r="I24" s="63"/>
      <c r="J24" s="63"/>
      <c r="K24" s="63"/>
    </row>
    <row r="25" spans="1:11" ht="21" customHeight="1" x14ac:dyDescent="0.4">
      <c r="B25" s="182" t="s">
        <v>305</v>
      </c>
      <c r="C25" s="183"/>
      <c r="D25" s="183"/>
      <c r="E25" s="183"/>
      <c r="F25" s="183"/>
      <c r="G25" s="183"/>
      <c r="H25" s="183"/>
    </row>
    <row r="26" spans="1:11" x14ac:dyDescent="0.4">
      <c r="B26" s="184"/>
      <c r="C26" s="180"/>
      <c r="D26" s="180"/>
      <c r="E26" s="180"/>
      <c r="F26" s="180"/>
      <c r="G26" s="180"/>
      <c r="H26" s="180"/>
    </row>
  </sheetData>
  <mergeCells count="8">
    <mergeCell ref="B25:H25"/>
    <mergeCell ref="B26:H26"/>
    <mergeCell ref="C4:E4"/>
    <mergeCell ref="F4:H4"/>
    <mergeCell ref="B1:H1"/>
    <mergeCell ref="B22:H22"/>
    <mergeCell ref="B24:H24"/>
    <mergeCell ref="B23:H23"/>
  </mergeCells>
  <hyperlinks>
    <hyperlink ref="J2" location="Índice!A1" tooltip="(voltar ao índice)" display="(voltar ao índice)" xr:uid="{908DAB12-BE0E-4292-921E-335A20D85F7F}"/>
  </hyperlinks>
  <printOptions horizontalCentered="1"/>
  <pageMargins left="0.27559055118110237" right="0.27559055118110237" top="0.6692913385826772" bottom="0.47244094488188981" header="0" footer="0"/>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7">
    <pageSetUpPr fitToPage="1"/>
  </sheetPr>
  <dimension ref="A1:U23"/>
  <sheetViews>
    <sheetView showGridLines="0" showZeros="0" zoomScaleNormal="100" workbookViewId="0">
      <selection activeCell="P2" sqref="P2"/>
    </sheetView>
  </sheetViews>
  <sheetFormatPr defaultRowHeight="14.6" x14ac:dyDescent="0.4"/>
  <cols>
    <col min="1" max="1" width="6.69140625" customWidth="1"/>
    <col min="2" max="2" width="16.84375" customWidth="1"/>
    <col min="3" max="13" width="9.15234375" customWidth="1"/>
    <col min="14" max="14" width="8.4609375" customWidth="1"/>
    <col min="15" max="15" width="6.69140625" customWidth="1"/>
    <col min="16" max="16" width="13.53515625" bestFit="1" customWidth="1"/>
  </cols>
  <sheetData>
    <row r="1" spans="1:21" x14ac:dyDescent="0.4">
      <c r="B1" s="147" t="s">
        <v>444</v>
      </c>
      <c r="C1" s="147"/>
      <c r="D1" s="147"/>
      <c r="E1" s="147"/>
      <c r="F1" s="147"/>
      <c r="G1" s="147"/>
      <c r="H1" s="147"/>
      <c r="I1" s="147"/>
      <c r="J1" s="147"/>
      <c r="K1" s="147"/>
      <c r="L1" s="147"/>
      <c r="M1" s="147"/>
      <c r="N1" s="147"/>
    </row>
    <row r="2" spans="1:21" x14ac:dyDescent="0.4">
      <c r="C2" s="47"/>
      <c r="D2" s="47"/>
      <c r="E2" s="47"/>
      <c r="F2" s="47"/>
      <c r="G2" s="47"/>
      <c r="H2" s="47"/>
      <c r="I2" s="47"/>
      <c r="J2" s="47"/>
      <c r="K2" s="47"/>
      <c r="L2" s="47"/>
      <c r="M2" s="47"/>
      <c r="N2" s="47"/>
      <c r="P2" s="50" t="s">
        <v>272</v>
      </c>
    </row>
    <row r="3" spans="1:21" x14ac:dyDescent="0.4">
      <c r="C3" s="11"/>
      <c r="D3" s="11"/>
      <c r="E3" s="11"/>
      <c r="F3" s="11"/>
      <c r="G3" s="11"/>
      <c r="H3" s="11"/>
      <c r="I3" s="11"/>
      <c r="J3" s="11"/>
      <c r="K3" s="11"/>
      <c r="L3" s="11"/>
      <c r="M3" s="11"/>
      <c r="N3" s="11"/>
      <c r="O3" s="11"/>
      <c r="P3" s="11"/>
      <c r="Q3" s="11"/>
      <c r="R3" s="11"/>
      <c r="S3" s="11"/>
      <c r="T3" s="11"/>
      <c r="U3" s="11"/>
    </row>
    <row r="4" spans="1:21" ht="51.9" customHeight="1" x14ac:dyDescent="0.4">
      <c r="B4" s="3"/>
      <c r="C4" s="148" t="s">
        <v>232</v>
      </c>
      <c r="D4" s="149"/>
      <c r="E4" s="159"/>
      <c r="F4" s="148" t="s">
        <v>233</v>
      </c>
      <c r="G4" s="149"/>
      <c r="H4" s="159"/>
      <c r="I4" s="148" t="s">
        <v>355</v>
      </c>
      <c r="J4" s="149"/>
      <c r="K4" s="159"/>
      <c r="L4" s="148" t="s">
        <v>465</v>
      </c>
      <c r="M4" s="149"/>
      <c r="N4" s="159"/>
    </row>
    <row r="5" spans="1:21" ht="24.75" customHeight="1" x14ac:dyDescent="0.4">
      <c r="B5" s="9"/>
      <c r="C5" s="59" t="s">
        <v>275</v>
      </c>
      <c r="D5" s="59" t="s">
        <v>234</v>
      </c>
      <c r="E5" s="59" t="s">
        <v>235</v>
      </c>
      <c r="F5" s="59" t="s">
        <v>275</v>
      </c>
      <c r="G5" s="59" t="s">
        <v>236</v>
      </c>
      <c r="H5" s="59" t="s">
        <v>237</v>
      </c>
      <c r="I5" s="59" t="s">
        <v>275</v>
      </c>
      <c r="J5" s="59" t="s">
        <v>238</v>
      </c>
      <c r="K5" s="59" t="s">
        <v>239</v>
      </c>
      <c r="L5" s="59" t="s">
        <v>275</v>
      </c>
      <c r="M5" s="59" t="s">
        <v>22</v>
      </c>
      <c r="N5" s="59" t="s">
        <v>23</v>
      </c>
    </row>
    <row r="6" spans="1:21" ht="4.5" customHeight="1" x14ac:dyDescent="0.4"/>
    <row r="7" spans="1:21" s="21" customFormat="1" x14ac:dyDescent="0.4">
      <c r="A7" s="20"/>
      <c r="B7" s="2" t="s">
        <v>240</v>
      </c>
      <c r="C7" s="65" t="s">
        <v>1</v>
      </c>
      <c r="D7" s="38" t="s">
        <v>1</v>
      </c>
      <c r="E7" s="38" t="s">
        <v>1</v>
      </c>
      <c r="F7" s="65" t="s">
        <v>1</v>
      </c>
      <c r="G7" s="38" t="s">
        <v>1</v>
      </c>
      <c r="H7" s="38" t="s">
        <v>1</v>
      </c>
      <c r="I7" s="65" t="s">
        <v>1</v>
      </c>
      <c r="J7" s="38" t="s">
        <v>1</v>
      </c>
      <c r="K7" s="38" t="s">
        <v>1</v>
      </c>
      <c r="L7" s="65" t="s">
        <v>1</v>
      </c>
      <c r="M7" s="38" t="s">
        <v>1</v>
      </c>
      <c r="N7" s="38" t="s">
        <v>1</v>
      </c>
    </row>
    <row r="8" spans="1:21" s="21" customFormat="1" x14ac:dyDescent="0.4">
      <c r="A8" s="20"/>
      <c r="B8" s="2" t="s">
        <v>241</v>
      </c>
      <c r="C8" s="65">
        <v>91.08</v>
      </c>
      <c r="D8" s="38">
        <v>2025</v>
      </c>
      <c r="E8" s="38" t="s">
        <v>31</v>
      </c>
      <c r="F8" s="65">
        <v>84.1</v>
      </c>
      <c r="G8" s="38">
        <v>2021</v>
      </c>
      <c r="H8" s="38" t="s">
        <v>31</v>
      </c>
      <c r="I8" s="65">
        <v>88.4</v>
      </c>
      <c r="J8" s="38">
        <v>2025</v>
      </c>
      <c r="K8" s="38" t="s">
        <v>31</v>
      </c>
      <c r="L8" s="65">
        <v>60.88</v>
      </c>
      <c r="M8" s="38">
        <v>2025</v>
      </c>
      <c r="N8" s="38" t="s">
        <v>31</v>
      </c>
    </row>
    <row r="9" spans="1:21" x14ac:dyDescent="0.4">
      <c r="A9" s="6"/>
      <c r="B9" s="19" t="s">
        <v>251</v>
      </c>
      <c r="C9" s="66">
        <v>93.43</v>
      </c>
      <c r="D9" s="25">
        <v>2025</v>
      </c>
      <c r="E9" s="25" t="s">
        <v>31</v>
      </c>
      <c r="F9" s="66">
        <v>87.14</v>
      </c>
      <c r="G9" s="25">
        <v>2021</v>
      </c>
      <c r="H9" s="25" t="s">
        <v>31</v>
      </c>
      <c r="I9" s="66">
        <v>87.38</v>
      </c>
      <c r="J9" s="25">
        <v>2025</v>
      </c>
      <c r="K9" s="25" t="s">
        <v>31</v>
      </c>
      <c r="L9" s="66">
        <v>52.62</v>
      </c>
      <c r="M9" s="25">
        <v>2025</v>
      </c>
      <c r="N9" s="25" t="s">
        <v>31</v>
      </c>
    </row>
    <row r="10" spans="1:21" x14ac:dyDescent="0.4">
      <c r="A10" s="6"/>
      <c r="B10" s="19" t="s">
        <v>242</v>
      </c>
      <c r="C10" s="66">
        <v>94.58</v>
      </c>
      <c r="D10" s="25">
        <v>2025</v>
      </c>
      <c r="E10" s="25" t="s">
        <v>31</v>
      </c>
      <c r="F10" s="66">
        <v>88.23</v>
      </c>
      <c r="G10" s="25">
        <v>2021</v>
      </c>
      <c r="H10" s="25" t="s">
        <v>31</v>
      </c>
      <c r="I10" s="66">
        <v>87.87</v>
      </c>
      <c r="J10" s="25">
        <v>2025</v>
      </c>
      <c r="K10" s="25" t="s">
        <v>31</v>
      </c>
      <c r="L10" s="66">
        <v>49.97</v>
      </c>
      <c r="M10" s="25">
        <v>2025</v>
      </c>
      <c r="N10" s="25" t="s">
        <v>31</v>
      </c>
    </row>
    <row r="11" spans="1:21" s="21" customFormat="1" x14ac:dyDescent="0.4">
      <c r="A11" s="20"/>
      <c r="B11" s="2" t="s">
        <v>243</v>
      </c>
      <c r="C11" s="65">
        <v>97.43</v>
      </c>
      <c r="D11" s="38">
        <v>2025</v>
      </c>
      <c r="E11" s="38" t="s">
        <v>31</v>
      </c>
      <c r="F11" s="65">
        <v>95.91</v>
      </c>
      <c r="G11" s="38">
        <v>2021</v>
      </c>
      <c r="H11" s="38" t="s">
        <v>31</v>
      </c>
      <c r="I11" s="65">
        <v>95.44</v>
      </c>
      <c r="J11" s="38">
        <v>2025</v>
      </c>
      <c r="K11" s="38" t="s">
        <v>31</v>
      </c>
      <c r="L11" s="65">
        <v>62.63</v>
      </c>
      <c r="M11" s="38">
        <v>2025</v>
      </c>
      <c r="N11" s="38" t="s">
        <v>31</v>
      </c>
    </row>
    <row r="12" spans="1:21" x14ac:dyDescent="0.4">
      <c r="A12" s="6"/>
      <c r="B12" s="19" t="s">
        <v>244</v>
      </c>
      <c r="C12" s="66">
        <v>97.34</v>
      </c>
      <c r="D12" s="25">
        <v>2025</v>
      </c>
      <c r="E12" s="25" t="s">
        <v>31</v>
      </c>
      <c r="F12" s="66">
        <v>96.7</v>
      </c>
      <c r="G12" s="25">
        <v>2021</v>
      </c>
      <c r="H12" s="25" t="s">
        <v>31</v>
      </c>
      <c r="I12" s="66">
        <v>95.56</v>
      </c>
      <c r="J12" s="25">
        <v>2025</v>
      </c>
      <c r="K12" s="25" t="s">
        <v>31</v>
      </c>
      <c r="L12" s="66">
        <v>65.53</v>
      </c>
      <c r="M12" s="25">
        <v>2025</v>
      </c>
      <c r="N12" s="25" t="s">
        <v>31</v>
      </c>
    </row>
    <row r="13" spans="1:21" s="21" customFormat="1" x14ac:dyDescent="0.4">
      <c r="A13" s="20"/>
      <c r="B13" s="2" t="s">
        <v>245</v>
      </c>
      <c r="C13" s="65">
        <v>94.43</v>
      </c>
      <c r="D13" s="38">
        <v>2025</v>
      </c>
      <c r="E13" s="38" t="s">
        <v>31</v>
      </c>
      <c r="F13" s="65">
        <v>88.11</v>
      </c>
      <c r="G13" s="38">
        <v>2021</v>
      </c>
      <c r="H13" s="38" t="s">
        <v>31</v>
      </c>
      <c r="I13" s="65">
        <v>93.44</v>
      </c>
      <c r="J13" s="38">
        <v>2025</v>
      </c>
      <c r="K13" s="38" t="s">
        <v>31</v>
      </c>
      <c r="L13" s="65">
        <v>68.53</v>
      </c>
      <c r="M13" s="38">
        <v>2025</v>
      </c>
      <c r="N13" s="38" t="s">
        <v>31</v>
      </c>
    </row>
    <row r="14" spans="1:21" x14ac:dyDescent="0.4">
      <c r="A14" s="6"/>
      <c r="B14" s="19" t="s">
        <v>246</v>
      </c>
      <c r="C14" s="66">
        <v>85.05</v>
      </c>
      <c r="D14" s="25">
        <v>2025</v>
      </c>
      <c r="E14" s="25" t="s">
        <v>31</v>
      </c>
      <c r="F14" s="66">
        <v>75.37</v>
      </c>
      <c r="G14" s="25">
        <v>2021</v>
      </c>
      <c r="H14" s="25" t="s">
        <v>31</v>
      </c>
      <c r="I14" s="66">
        <v>86.59</v>
      </c>
      <c r="J14" s="25">
        <v>2025</v>
      </c>
      <c r="K14" s="25" t="s">
        <v>31</v>
      </c>
      <c r="L14" s="66">
        <v>48.97</v>
      </c>
      <c r="M14" s="25">
        <v>2025</v>
      </c>
      <c r="N14" s="25" t="s">
        <v>31</v>
      </c>
    </row>
    <row r="15" spans="1:21" x14ac:dyDescent="0.4">
      <c r="A15" s="6"/>
      <c r="B15" s="19" t="s">
        <v>247</v>
      </c>
      <c r="C15" s="66">
        <v>87.93</v>
      </c>
      <c r="D15" s="25">
        <v>2025</v>
      </c>
      <c r="E15" s="25" t="s">
        <v>31</v>
      </c>
      <c r="F15" s="66">
        <v>79.16</v>
      </c>
      <c r="G15" s="25">
        <v>2021</v>
      </c>
      <c r="H15" s="25" t="s">
        <v>31</v>
      </c>
      <c r="I15" s="66">
        <v>89.89</v>
      </c>
      <c r="J15" s="25">
        <v>2025</v>
      </c>
      <c r="K15" s="25" t="s">
        <v>31</v>
      </c>
      <c r="L15" s="66">
        <v>39.090000000000003</v>
      </c>
      <c r="M15" s="25">
        <v>2025</v>
      </c>
      <c r="N15" s="25" t="s">
        <v>31</v>
      </c>
    </row>
    <row r="16" spans="1:21" x14ac:dyDescent="0.4">
      <c r="A16" s="6"/>
      <c r="B16" s="19" t="s">
        <v>248</v>
      </c>
      <c r="C16" s="66">
        <v>91.33</v>
      </c>
      <c r="D16" s="25">
        <v>2025</v>
      </c>
      <c r="E16" s="25" t="s">
        <v>31</v>
      </c>
      <c r="F16" s="66">
        <v>85.81</v>
      </c>
      <c r="G16" s="25">
        <v>2021</v>
      </c>
      <c r="H16" s="25" t="s">
        <v>31</v>
      </c>
      <c r="I16" s="66">
        <v>87.74</v>
      </c>
      <c r="J16" s="25">
        <v>2025</v>
      </c>
      <c r="K16" s="25" t="s">
        <v>31</v>
      </c>
      <c r="L16" s="66">
        <v>45.71</v>
      </c>
      <c r="M16" s="25">
        <v>2025</v>
      </c>
      <c r="N16" s="25" t="s">
        <v>31</v>
      </c>
    </row>
    <row r="17" spans="1:14" x14ac:dyDescent="0.4">
      <c r="A17" s="6"/>
      <c r="B17" s="19" t="s">
        <v>249</v>
      </c>
      <c r="C17" s="66" t="s">
        <v>1</v>
      </c>
      <c r="D17" s="25" t="s">
        <v>1</v>
      </c>
      <c r="E17" s="25" t="s">
        <v>1</v>
      </c>
      <c r="F17" s="66" t="s">
        <v>1</v>
      </c>
      <c r="G17" s="25" t="s">
        <v>1</v>
      </c>
      <c r="H17" s="25" t="s">
        <v>1</v>
      </c>
      <c r="I17" s="66" t="s">
        <v>1</v>
      </c>
      <c r="J17" s="25" t="s">
        <v>1</v>
      </c>
      <c r="K17" s="25" t="s">
        <v>1</v>
      </c>
      <c r="L17" s="66" t="s">
        <v>1</v>
      </c>
      <c r="M17" s="25" t="s">
        <v>1</v>
      </c>
      <c r="N17" s="25" t="s">
        <v>1</v>
      </c>
    </row>
    <row r="18" spans="1:14" x14ac:dyDescent="0.4">
      <c r="A18" s="6"/>
      <c r="B18" s="19" t="s">
        <v>250</v>
      </c>
      <c r="C18" s="66">
        <v>87.26</v>
      </c>
      <c r="D18" s="25">
        <v>2025</v>
      </c>
      <c r="E18" s="25" t="s">
        <v>31</v>
      </c>
      <c r="F18" s="66">
        <v>87.4</v>
      </c>
      <c r="G18" s="25">
        <v>2021</v>
      </c>
      <c r="H18" s="25" t="s">
        <v>31</v>
      </c>
      <c r="I18" s="66">
        <v>87.59</v>
      </c>
      <c r="J18" s="25">
        <v>2025</v>
      </c>
      <c r="K18" s="25" t="s">
        <v>31</v>
      </c>
      <c r="L18" s="66">
        <v>50.06</v>
      </c>
      <c r="M18" s="25">
        <v>2025</v>
      </c>
      <c r="N18" s="25" t="s">
        <v>31</v>
      </c>
    </row>
    <row r="19" spans="1:14" ht="5.25" customHeight="1" x14ac:dyDescent="0.4"/>
    <row r="20" spans="1:14" s="4" customFormat="1" ht="3" customHeight="1" x14ac:dyDescent="0.25">
      <c r="B20" s="5"/>
      <c r="C20" s="5"/>
      <c r="D20" s="5"/>
      <c r="E20" s="5"/>
      <c r="F20" s="5"/>
      <c r="G20" s="5"/>
      <c r="H20" s="5"/>
      <c r="I20" s="5"/>
      <c r="J20" s="5"/>
      <c r="K20" s="5"/>
      <c r="L20" s="5"/>
      <c r="M20" s="5"/>
      <c r="N20" s="5"/>
    </row>
    <row r="21" spans="1:14" ht="6.75" customHeight="1" x14ac:dyDescent="0.4"/>
    <row r="22" spans="1:14" x14ac:dyDescent="0.4">
      <c r="B22" s="153" t="s">
        <v>271</v>
      </c>
      <c r="C22" s="153"/>
      <c r="D22" s="153"/>
      <c r="E22" s="153"/>
      <c r="F22" s="153"/>
      <c r="G22" s="153"/>
      <c r="H22" s="153"/>
      <c r="I22" s="153"/>
      <c r="J22" s="153"/>
      <c r="K22" s="153"/>
      <c r="L22" s="153"/>
      <c r="M22" s="153"/>
      <c r="N22" s="153"/>
    </row>
    <row r="23" spans="1:14" x14ac:dyDescent="0.4">
      <c r="B23" s="153" t="s">
        <v>464</v>
      </c>
      <c r="C23" s="153"/>
      <c r="D23" s="153"/>
      <c r="E23" s="153"/>
      <c r="F23" s="153"/>
      <c r="G23" s="153"/>
      <c r="H23" s="153"/>
      <c r="I23" s="153"/>
      <c r="J23" s="153"/>
      <c r="K23" s="153"/>
      <c r="L23" s="153"/>
      <c r="M23" s="153"/>
      <c r="N23" s="153"/>
    </row>
  </sheetData>
  <mergeCells count="7">
    <mergeCell ref="B1:N1"/>
    <mergeCell ref="B22:N22"/>
    <mergeCell ref="B23:N23"/>
    <mergeCell ref="L4:N4"/>
    <mergeCell ref="C4:E4"/>
    <mergeCell ref="F4:H4"/>
    <mergeCell ref="I4:K4"/>
  </mergeCells>
  <hyperlinks>
    <hyperlink ref="P2" location="Índice!A1" tooltip="(voltar ao índice)" display="(voltar ao índice)" xr:uid="{C16E299E-E092-4B49-9E3B-45CF0211230C}"/>
  </hyperlinks>
  <printOptions horizontalCentered="1"/>
  <pageMargins left="0.27559055118110237" right="0.27559055118110237" top="0.6692913385826772" bottom="0.47244094488188981" header="0" footer="0"/>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1D02B-DBB0-4A2C-BD21-C91DAADCB82D}">
  <sheetPr>
    <pageSetUpPr fitToPage="1"/>
  </sheetPr>
  <dimension ref="A1:R22"/>
  <sheetViews>
    <sheetView showGridLines="0" zoomScaleNormal="100" workbookViewId="0">
      <pane xSplit="2" ySplit="5" topLeftCell="C6" activePane="bottomRight" state="frozen"/>
      <selection activeCell="B1" sqref="B1:N1"/>
      <selection pane="topRight" activeCell="B1" sqref="B1:N1"/>
      <selection pane="bottomLeft" activeCell="B1" sqref="B1:N1"/>
      <selection pane="bottomRight" activeCell="M2" sqref="M2"/>
    </sheetView>
  </sheetViews>
  <sheetFormatPr defaultRowHeight="14.6" x14ac:dyDescent="0.4"/>
  <cols>
    <col min="1" max="1" width="6.69140625" customWidth="1"/>
    <col min="2" max="2" width="16.84375" customWidth="1"/>
    <col min="3" max="4" width="16.3828125" customWidth="1"/>
    <col min="5" max="5" width="13.3828125" customWidth="1"/>
    <col min="6" max="6" width="16.3828125" customWidth="1"/>
    <col min="7" max="7" width="18.3046875" customWidth="1"/>
    <col min="8" max="8" width="12.15234375" customWidth="1"/>
    <col min="9" max="9" width="16.3828125" customWidth="1"/>
    <col min="10" max="10" width="7.3046875" customWidth="1"/>
    <col min="11" max="11" width="9" customWidth="1"/>
    <col min="12" max="12" width="6.69140625" customWidth="1"/>
    <col min="13" max="13" width="14" bestFit="1" customWidth="1"/>
  </cols>
  <sheetData>
    <row r="1" spans="1:18" x14ac:dyDescent="0.4">
      <c r="B1" s="147" t="s">
        <v>431</v>
      </c>
      <c r="C1" s="147"/>
      <c r="D1" s="147"/>
      <c r="E1" s="147"/>
      <c r="F1" s="147"/>
      <c r="G1" s="147"/>
      <c r="H1" s="147"/>
      <c r="I1" s="147"/>
      <c r="J1" s="147"/>
      <c r="K1" s="147"/>
    </row>
    <row r="2" spans="1:18" x14ac:dyDescent="0.4">
      <c r="C2" s="147"/>
      <c r="D2" s="147"/>
      <c r="E2" s="147"/>
      <c r="F2" s="147"/>
      <c r="G2" s="147"/>
      <c r="H2" s="147"/>
      <c r="I2" s="147"/>
      <c r="J2" s="147"/>
      <c r="K2" s="147"/>
      <c r="M2" s="50" t="s">
        <v>272</v>
      </c>
    </row>
    <row r="3" spans="1:18" ht="10.5" customHeight="1" x14ac:dyDescent="0.4">
      <c r="C3" s="11"/>
      <c r="D3" s="11"/>
      <c r="E3" s="11"/>
      <c r="F3" s="11"/>
      <c r="G3" s="11"/>
      <c r="H3" s="11"/>
      <c r="I3" s="11"/>
      <c r="J3" s="11"/>
      <c r="K3" s="11"/>
      <c r="L3" s="11"/>
      <c r="M3" s="11"/>
      <c r="N3" s="11"/>
      <c r="O3" s="11"/>
      <c r="P3" s="11"/>
      <c r="Q3" s="11"/>
      <c r="R3" s="11"/>
    </row>
    <row r="4" spans="1:18" ht="33.75" customHeight="1" x14ac:dyDescent="0.4">
      <c r="B4" s="3"/>
      <c r="C4" s="79" t="s">
        <v>330</v>
      </c>
      <c r="D4" s="79" t="s">
        <v>329</v>
      </c>
      <c r="E4" s="79" t="s">
        <v>331</v>
      </c>
      <c r="F4" s="79" t="s">
        <v>332</v>
      </c>
      <c r="G4" s="79" t="s">
        <v>333</v>
      </c>
      <c r="H4" s="79" t="s">
        <v>334</v>
      </c>
      <c r="I4" s="79" t="s">
        <v>335</v>
      </c>
      <c r="J4" s="163" t="s">
        <v>22</v>
      </c>
      <c r="K4" s="168" t="s">
        <v>23</v>
      </c>
    </row>
    <row r="5" spans="1:18" ht="24.75" customHeight="1" x14ac:dyDescent="0.4">
      <c r="B5" s="9"/>
      <c r="C5" s="177" t="s">
        <v>327</v>
      </c>
      <c r="D5" s="186"/>
      <c r="E5" s="186"/>
      <c r="F5" s="186"/>
      <c r="G5" s="186"/>
      <c r="H5" s="186"/>
      <c r="I5" s="178"/>
      <c r="J5" s="163"/>
      <c r="K5" s="168"/>
    </row>
    <row r="6" spans="1:18" ht="5.25" customHeight="1" x14ac:dyDescent="0.4">
      <c r="B6" s="51"/>
      <c r="C6" s="52"/>
      <c r="D6" s="52"/>
      <c r="E6" s="52"/>
      <c r="F6" s="52"/>
      <c r="G6" s="52"/>
      <c r="H6" s="52"/>
      <c r="I6" s="52"/>
      <c r="J6" s="52"/>
      <c r="K6" s="52"/>
    </row>
    <row r="7" spans="1:18" x14ac:dyDescent="0.4">
      <c r="A7" s="6"/>
      <c r="B7" s="2" t="s">
        <v>53</v>
      </c>
      <c r="C7" s="65" t="s">
        <v>1</v>
      </c>
      <c r="D7" s="65" t="s">
        <v>1</v>
      </c>
      <c r="E7" s="65" t="s">
        <v>1</v>
      </c>
      <c r="F7" s="65" t="s">
        <v>1</v>
      </c>
      <c r="G7" s="65" t="s">
        <v>1</v>
      </c>
      <c r="H7" s="121" t="s">
        <v>1</v>
      </c>
      <c r="I7" s="121" t="s">
        <v>1</v>
      </c>
      <c r="J7" s="121" t="s">
        <v>1</v>
      </c>
      <c r="K7" s="122" t="s">
        <v>1</v>
      </c>
    </row>
    <row r="8" spans="1:18" x14ac:dyDescent="0.4">
      <c r="A8" s="6"/>
      <c r="B8" s="2" t="s">
        <v>54</v>
      </c>
      <c r="C8" s="43">
        <v>0.68</v>
      </c>
      <c r="D8" s="43">
        <v>235.88</v>
      </c>
      <c r="E8" s="43">
        <v>88.37</v>
      </c>
      <c r="F8" s="43">
        <v>146.54</v>
      </c>
      <c r="G8" s="43">
        <v>74.069999999999993</v>
      </c>
      <c r="H8" s="123">
        <v>722.39</v>
      </c>
      <c r="I8" s="123">
        <v>78.52</v>
      </c>
      <c r="J8" s="122">
        <v>2024</v>
      </c>
      <c r="K8" s="122" t="s">
        <v>31</v>
      </c>
    </row>
    <row r="9" spans="1:18" x14ac:dyDescent="0.4">
      <c r="A9" s="6"/>
      <c r="B9" s="19" t="s">
        <v>251</v>
      </c>
      <c r="C9" s="44">
        <v>0.39</v>
      </c>
      <c r="D9" s="44">
        <v>295.38</v>
      </c>
      <c r="E9" s="44">
        <v>58.06</v>
      </c>
      <c r="F9" s="44">
        <v>110.28</v>
      </c>
      <c r="G9" s="44">
        <v>52.22</v>
      </c>
      <c r="H9" s="124">
        <v>362.4</v>
      </c>
      <c r="I9" s="124">
        <v>46.37</v>
      </c>
      <c r="J9" s="125">
        <v>2024</v>
      </c>
      <c r="K9" s="125" t="s">
        <v>31</v>
      </c>
    </row>
    <row r="10" spans="1:18" x14ac:dyDescent="0.4">
      <c r="A10" s="6"/>
      <c r="B10" s="19" t="s">
        <v>32</v>
      </c>
      <c r="C10" s="44">
        <v>1.24</v>
      </c>
      <c r="D10" s="44">
        <v>460.95</v>
      </c>
      <c r="E10" s="44">
        <v>52.69</v>
      </c>
      <c r="F10" s="44">
        <v>360.54</v>
      </c>
      <c r="G10" s="44">
        <v>168.86</v>
      </c>
      <c r="H10" s="124">
        <v>753.03</v>
      </c>
      <c r="I10" s="124">
        <v>56.01</v>
      </c>
      <c r="J10" s="125">
        <v>2024</v>
      </c>
      <c r="K10" s="125" t="s">
        <v>31</v>
      </c>
    </row>
    <row r="11" spans="1:18" x14ac:dyDescent="0.4">
      <c r="A11" s="6"/>
      <c r="B11" s="2" t="s">
        <v>56</v>
      </c>
      <c r="C11" s="43">
        <v>0.72</v>
      </c>
      <c r="D11" s="43">
        <v>253.05</v>
      </c>
      <c r="E11" s="43">
        <v>129.53</v>
      </c>
      <c r="F11" s="43">
        <v>293.27</v>
      </c>
      <c r="G11" s="43">
        <v>166.79</v>
      </c>
      <c r="H11" s="123">
        <v>450.87</v>
      </c>
      <c r="I11" s="123">
        <v>48.28</v>
      </c>
      <c r="J11" s="122">
        <v>2024</v>
      </c>
      <c r="K11" s="122" t="s">
        <v>31</v>
      </c>
    </row>
    <row r="12" spans="1:18" x14ac:dyDescent="0.4">
      <c r="A12" s="6"/>
      <c r="B12" s="19" t="s">
        <v>33</v>
      </c>
      <c r="C12" s="44">
        <v>0.63</v>
      </c>
      <c r="D12" s="44">
        <v>350.82</v>
      </c>
      <c r="E12" s="44">
        <v>78.260000000000005</v>
      </c>
      <c r="F12" s="44">
        <v>182.56</v>
      </c>
      <c r="G12" s="44">
        <v>83.62</v>
      </c>
      <c r="H12" s="124">
        <v>396.56</v>
      </c>
      <c r="I12" s="124">
        <v>46.1</v>
      </c>
      <c r="J12" s="125">
        <v>2024</v>
      </c>
      <c r="K12" s="125" t="s">
        <v>31</v>
      </c>
    </row>
    <row r="13" spans="1:18" x14ac:dyDescent="0.4">
      <c r="A13" s="6"/>
      <c r="B13" s="2" t="s">
        <v>58</v>
      </c>
      <c r="C13" s="43">
        <v>1.19</v>
      </c>
      <c r="D13" s="38">
        <v>613.21</v>
      </c>
      <c r="E13" s="43">
        <v>82.81</v>
      </c>
      <c r="F13" s="43">
        <v>443.98</v>
      </c>
      <c r="G13" s="43">
        <v>295.47000000000003</v>
      </c>
      <c r="H13" s="126">
        <v>1911.46</v>
      </c>
      <c r="I13" s="123">
        <v>198.41</v>
      </c>
      <c r="J13" s="122">
        <v>2024</v>
      </c>
      <c r="K13" s="122" t="s">
        <v>31</v>
      </c>
    </row>
    <row r="14" spans="1:18" x14ac:dyDescent="0.4">
      <c r="A14" s="6"/>
      <c r="B14" s="19" t="s">
        <v>34</v>
      </c>
      <c r="C14" s="44">
        <v>6.03</v>
      </c>
      <c r="D14" s="25">
        <v>1030.82</v>
      </c>
      <c r="E14" s="44">
        <v>259.14999999999998</v>
      </c>
      <c r="F14" s="44">
        <v>392.22</v>
      </c>
      <c r="G14" s="44">
        <v>245.41</v>
      </c>
      <c r="H14" s="127">
        <v>1902.05</v>
      </c>
      <c r="I14" s="124">
        <v>240.11</v>
      </c>
      <c r="J14" s="125">
        <v>2024</v>
      </c>
      <c r="K14" s="125" t="s">
        <v>31</v>
      </c>
    </row>
    <row r="15" spans="1:18" x14ac:dyDescent="0.4">
      <c r="A15" s="6"/>
      <c r="B15" s="19" t="s">
        <v>35</v>
      </c>
      <c r="C15" s="44">
        <v>15.19</v>
      </c>
      <c r="D15" s="25">
        <v>1184.19</v>
      </c>
      <c r="E15" s="44">
        <v>434.58</v>
      </c>
      <c r="F15" s="44">
        <v>487.59</v>
      </c>
      <c r="G15" s="44">
        <v>327.87</v>
      </c>
      <c r="H15" s="127">
        <v>1638.69</v>
      </c>
      <c r="I15" s="124">
        <v>234.34</v>
      </c>
      <c r="J15" s="125">
        <v>2024</v>
      </c>
      <c r="K15" s="125" t="s">
        <v>31</v>
      </c>
    </row>
    <row r="16" spans="1:18" x14ac:dyDescent="0.4">
      <c r="A16" s="6"/>
      <c r="B16" s="19" t="s">
        <v>36</v>
      </c>
      <c r="C16" s="44">
        <v>8.0500000000000007</v>
      </c>
      <c r="D16" s="25">
        <v>1008.25</v>
      </c>
      <c r="E16" s="44">
        <v>137.97</v>
      </c>
      <c r="F16" s="44">
        <v>430.01</v>
      </c>
      <c r="G16" s="44">
        <v>273.72000000000003</v>
      </c>
      <c r="H16" s="127">
        <v>1359.14</v>
      </c>
      <c r="I16" s="124">
        <v>222.08</v>
      </c>
      <c r="J16" s="125">
        <v>2024</v>
      </c>
      <c r="K16" s="125" t="s">
        <v>31</v>
      </c>
    </row>
    <row r="17" spans="1:11" x14ac:dyDescent="0.4">
      <c r="A17" s="6"/>
      <c r="B17" s="19" t="s">
        <v>37</v>
      </c>
      <c r="C17" s="44">
        <v>5.61</v>
      </c>
      <c r="D17" s="25">
        <v>774.69</v>
      </c>
      <c r="E17" s="44">
        <v>344.62</v>
      </c>
      <c r="F17" s="44">
        <v>201.78</v>
      </c>
      <c r="G17" s="44">
        <v>116.33</v>
      </c>
      <c r="H17" s="127">
        <v>903.18</v>
      </c>
      <c r="I17" s="124">
        <v>110.09</v>
      </c>
      <c r="J17" s="125">
        <v>2024</v>
      </c>
      <c r="K17" s="125" t="s">
        <v>31</v>
      </c>
    </row>
    <row r="18" spans="1:11" x14ac:dyDescent="0.4">
      <c r="A18" s="6"/>
      <c r="B18" s="19" t="s">
        <v>38</v>
      </c>
      <c r="C18" s="44">
        <v>1.56</v>
      </c>
      <c r="D18" s="25">
        <v>909.3</v>
      </c>
      <c r="E18" s="44">
        <v>62.94</v>
      </c>
      <c r="F18" s="44">
        <v>150.84</v>
      </c>
      <c r="G18" s="44">
        <v>85.78</v>
      </c>
      <c r="H18" s="127">
        <v>1014.13</v>
      </c>
      <c r="I18" s="124">
        <v>93.02</v>
      </c>
      <c r="J18" s="125">
        <v>2024</v>
      </c>
      <c r="K18" s="125" t="s">
        <v>31</v>
      </c>
    </row>
    <row r="19" spans="1:11" ht="5.25" customHeight="1" x14ac:dyDescent="0.4"/>
    <row r="20" spans="1:11" s="4" customFormat="1" ht="3" customHeight="1" x14ac:dyDescent="0.25">
      <c r="B20" s="5"/>
      <c r="C20" s="5"/>
      <c r="D20" s="5"/>
      <c r="E20" s="5"/>
      <c r="F20" s="5"/>
      <c r="G20" s="5"/>
      <c r="H20" s="5"/>
      <c r="I20" s="5"/>
      <c r="J20" s="5"/>
      <c r="K20" s="5"/>
    </row>
    <row r="21" spans="1:11" s="4" customFormat="1" ht="6.75" customHeight="1" x14ac:dyDescent="0.25"/>
    <row r="22" spans="1:11" x14ac:dyDescent="0.4">
      <c r="B22" s="153" t="s">
        <v>328</v>
      </c>
      <c r="C22" s="153"/>
      <c r="D22" s="153"/>
      <c r="E22" s="153"/>
      <c r="F22" s="153"/>
      <c r="G22" s="153"/>
      <c r="H22" s="153"/>
      <c r="I22" s="153"/>
      <c r="J22" s="153"/>
      <c r="K22" s="153"/>
    </row>
  </sheetData>
  <mergeCells count="6">
    <mergeCell ref="B22:K22"/>
    <mergeCell ref="B1:K1"/>
    <mergeCell ref="C2:K2"/>
    <mergeCell ref="K4:K5"/>
    <mergeCell ref="C5:I5"/>
    <mergeCell ref="J4:J5"/>
  </mergeCells>
  <hyperlinks>
    <hyperlink ref="M2" location="Índice!A1" tooltip="(voltar ao índice)" display="(voltar ao índice)" xr:uid="{46E3A032-6508-4813-B978-66E7C0288465}"/>
  </hyperlinks>
  <printOptions horizontalCentered="1"/>
  <pageMargins left="0.27559055118110237" right="0.27559055118110237" top="0.6692913385826772" bottom="0.47244094488188981" header="0" footer="0"/>
  <pageSetup paperSize="9" scale="99" orientation="landscape" verticalDpi="0" r:id="rId1"/>
  <colBreaks count="1" manualBreakCount="1">
    <brk id="11"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F5B83-4B09-4041-B276-A7EBB5565D13}">
  <sheetPr>
    <pageSetUpPr fitToPage="1"/>
  </sheetPr>
  <dimension ref="A1:Y29"/>
  <sheetViews>
    <sheetView showGridLines="0" zoomScaleNormal="100" workbookViewId="0">
      <pane xSplit="2" ySplit="5" topLeftCell="C6" activePane="bottomRight" state="frozen"/>
      <selection activeCell="B1" sqref="B1:N1"/>
      <selection pane="topRight" activeCell="B1" sqref="B1:N1"/>
      <selection pane="bottomLeft" activeCell="B1" sqref="B1:N1"/>
      <selection pane="bottomRight" activeCell="T2" sqref="T2"/>
    </sheetView>
  </sheetViews>
  <sheetFormatPr defaultColWidth="9.15234375" defaultRowHeight="14.6" x14ac:dyDescent="0.4"/>
  <cols>
    <col min="1" max="1" width="6.69140625" style="90" customWidth="1"/>
    <col min="2" max="2" width="16.84375" style="90" customWidth="1"/>
    <col min="3" max="3" width="10.53515625" style="90" customWidth="1"/>
    <col min="4" max="4" width="9.3828125" style="90" customWidth="1"/>
    <col min="5" max="5" width="12.3828125" style="90" customWidth="1"/>
    <col min="6" max="6" width="11.69140625" style="90" customWidth="1"/>
    <col min="7" max="7" width="16" style="90" customWidth="1"/>
    <col min="8" max="8" width="13.53515625" style="90" customWidth="1"/>
    <col min="9" max="9" width="8.3046875" style="90" customWidth="1"/>
    <col min="10" max="10" width="12.3046875" style="90" customWidth="1"/>
    <col min="11" max="11" width="9.84375" style="90" customWidth="1"/>
    <col min="12" max="12" width="15.3828125" style="90" customWidth="1"/>
    <col min="13" max="13" width="16.69140625" style="90" customWidth="1"/>
    <col min="14" max="14" width="12.84375" style="90" customWidth="1"/>
    <col min="15" max="15" width="11.15234375" style="90" customWidth="1"/>
    <col min="16" max="16" width="13.3046875" style="90" customWidth="1"/>
    <col min="17" max="17" width="14.84375" style="90" customWidth="1"/>
    <col min="18" max="18" width="9.69140625" style="90" customWidth="1"/>
    <col min="19" max="19" width="6.69140625" style="90" customWidth="1"/>
    <col min="20" max="20" width="14" style="90" bestFit="1" customWidth="1"/>
    <col min="21" max="16384" width="9.15234375" style="90"/>
  </cols>
  <sheetData>
    <row r="1" spans="1:25" x14ac:dyDescent="0.4">
      <c r="B1" s="187" t="s">
        <v>430</v>
      </c>
      <c r="C1" s="188"/>
      <c r="D1" s="188"/>
      <c r="E1" s="188"/>
      <c r="F1" s="188"/>
      <c r="G1" s="188"/>
      <c r="H1" s="188"/>
      <c r="I1" s="188"/>
      <c r="J1" s="188"/>
      <c r="K1" s="188"/>
      <c r="L1" s="188"/>
      <c r="M1" s="188"/>
      <c r="N1" s="188"/>
      <c r="O1" s="188"/>
      <c r="P1" s="188"/>
      <c r="Q1" s="188"/>
      <c r="R1" s="188"/>
    </row>
    <row r="2" spans="1:25" x14ac:dyDescent="0.4">
      <c r="C2" s="188"/>
      <c r="D2" s="188"/>
      <c r="E2" s="188"/>
      <c r="F2" s="188"/>
      <c r="G2" s="188"/>
      <c r="H2" s="188"/>
      <c r="I2" s="188"/>
      <c r="J2" s="188"/>
      <c r="K2" s="188"/>
      <c r="L2" s="188"/>
      <c r="M2" s="188"/>
      <c r="N2" s="188"/>
      <c r="O2" s="188"/>
      <c r="P2" s="188"/>
      <c r="Q2" s="188"/>
      <c r="R2" s="188"/>
      <c r="T2" s="50" t="s">
        <v>272</v>
      </c>
    </row>
    <row r="3" spans="1:25" x14ac:dyDescent="0.4">
      <c r="D3" s="91"/>
      <c r="E3" s="91"/>
      <c r="F3" s="91"/>
      <c r="G3" s="91"/>
      <c r="H3" s="91"/>
      <c r="I3" s="91"/>
      <c r="J3" s="91"/>
      <c r="K3" s="91"/>
      <c r="L3" s="91"/>
      <c r="M3" s="91"/>
      <c r="N3" s="91"/>
      <c r="O3" s="91"/>
      <c r="P3" s="91"/>
      <c r="Q3" s="91"/>
      <c r="R3" s="91"/>
      <c r="S3" s="91"/>
      <c r="T3" s="91"/>
      <c r="U3" s="91"/>
      <c r="V3" s="91"/>
      <c r="W3" s="91"/>
      <c r="X3" s="91"/>
      <c r="Y3" s="91"/>
    </row>
    <row r="4" spans="1:25" s="100" customFormat="1" ht="45" customHeight="1" x14ac:dyDescent="0.4">
      <c r="B4" s="3"/>
      <c r="C4" s="74" t="s">
        <v>380</v>
      </c>
      <c r="D4" s="74" t="s">
        <v>314</v>
      </c>
      <c r="E4" s="74" t="s">
        <v>382</v>
      </c>
      <c r="F4" s="74" t="s">
        <v>383</v>
      </c>
      <c r="G4" s="74" t="s">
        <v>384</v>
      </c>
      <c r="H4" s="74" t="s">
        <v>385</v>
      </c>
      <c r="I4" s="74" t="s">
        <v>386</v>
      </c>
      <c r="J4" s="74" t="s">
        <v>315</v>
      </c>
      <c r="K4" s="74" t="s">
        <v>387</v>
      </c>
      <c r="L4" s="74" t="s">
        <v>388</v>
      </c>
      <c r="M4" s="74" t="s">
        <v>389</v>
      </c>
      <c r="N4" s="74" t="s">
        <v>390</v>
      </c>
      <c r="O4" s="74" t="s">
        <v>391</v>
      </c>
      <c r="P4" s="74" t="s">
        <v>392</v>
      </c>
      <c r="Q4" s="74" t="s">
        <v>393</v>
      </c>
      <c r="R4" s="74" t="s">
        <v>394</v>
      </c>
    </row>
    <row r="5" spans="1:25" hidden="1" x14ac:dyDescent="0.4">
      <c r="B5" s="92"/>
      <c r="C5" s="92"/>
      <c r="D5" s="93"/>
      <c r="E5" s="93"/>
      <c r="F5" s="93"/>
      <c r="G5" s="93"/>
      <c r="H5" s="93"/>
      <c r="I5" s="93"/>
      <c r="J5" s="93"/>
      <c r="K5" s="93"/>
      <c r="L5" s="93"/>
      <c r="M5" s="93"/>
      <c r="N5" s="93"/>
      <c r="O5" s="93"/>
      <c r="P5" s="93"/>
      <c r="Q5" s="93"/>
      <c r="R5" s="93"/>
    </row>
    <row r="6" spans="1:25" ht="5.25" customHeight="1" x14ac:dyDescent="0.4">
      <c r="B6" s="94"/>
      <c r="C6" s="94"/>
      <c r="D6" s="95"/>
      <c r="E6" s="95"/>
      <c r="F6" s="95"/>
      <c r="G6" s="95"/>
      <c r="H6" s="95"/>
      <c r="I6" s="95"/>
      <c r="J6" s="95"/>
      <c r="K6" s="95"/>
      <c r="L6" s="95"/>
      <c r="M6" s="95"/>
      <c r="N6" s="95"/>
      <c r="O6" s="95"/>
      <c r="P6" s="95"/>
      <c r="Q6" s="95"/>
      <c r="R6" s="95"/>
    </row>
    <row r="7" spans="1:25" x14ac:dyDescent="0.4">
      <c r="A7" s="96"/>
      <c r="B7" s="2" t="s">
        <v>53</v>
      </c>
      <c r="C7" s="37" t="s">
        <v>1</v>
      </c>
      <c r="D7" s="65" t="s">
        <v>1</v>
      </c>
      <c r="E7" s="65" t="s">
        <v>1</v>
      </c>
      <c r="F7" s="65" t="s">
        <v>1</v>
      </c>
      <c r="G7" s="65" t="s">
        <v>1</v>
      </c>
      <c r="H7" s="65" t="s">
        <v>1</v>
      </c>
      <c r="I7" s="65" t="s">
        <v>1</v>
      </c>
      <c r="J7" s="65" t="s">
        <v>1</v>
      </c>
      <c r="K7" s="65" t="s">
        <v>1</v>
      </c>
      <c r="L7" s="65" t="s">
        <v>1</v>
      </c>
      <c r="M7" s="65" t="s">
        <v>1</v>
      </c>
      <c r="N7" s="65" t="s">
        <v>1</v>
      </c>
      <c r="O7" s="65" t="s">
        <v>1</v>
      </c>
      <c r="P7" s="65" t="s">
        <v>1</v>
      </c>
      <c r="Q7" s="65" t="s">
        <v>1</v>
      </c>
      <c r="R7" s="65" t="s">
        <v>1</v>
      </c>
    </row>
    <row r="8" spans="1:25" x14ac:dyDescent="0.4">
      <c r="A8" s="96"/>
      <c r="B8" s="2" t="s">
        <v>54</v>
      </c>
      <c r="C8" s="37" t="s">
        <v>1</v>
      </c>
      <c r="D8" s="65">
        <v>94.1</v>
      </c>
      <c r="E8" s="65">
        <v>95.8</v>
      </c>
      <c r="F8" s="65">
        <v>94.6</v>
      </c>
      <c r="G8" s="65">
        <v>83.3</v>
      </c>
      <c r="H8" s="65">
        <v>96.6</v>
      </c>
      <c r="I8" s="65">
        <v>94.9</v>
      </c>
      <c r="J8" s="65">
        <v>108.2</v>
      </c>
      <c r="K8" s="65">
        <v>86.7</v>
      </c>
      <c r="L8" s="65">
        <v>87.6</v>
      </c>
      <c r="M8" s="65">
        <v>98.6</v>
      </c>
      <c r="N8" s="65">
        <v>59.8</v>
      </c>
      <c r="O8" s="65">
        <v>105.7</v>
      </c>
      <c r="P8" s="65">
        <v>99.8</v>
      </c>
      <c r="Q8" s="65">
        <v>121.3</v>
      </c>
      <c r="R8" s="65">
        <v>96.9</v>
      </c>
    </row>
    <row r="9" spans="1:25" x14ac:dyDescent="0.4">
      <c r="A9" s="96"/>
      <c r="B9" s="19" t="s">
        <v>251</v>
      </c>
      <c r="C9" s="27">
        <v>182</v>
      </c>
      <c r="D9" s="66">
        <v>77.900000000000006</v>
      </c>
      <c r="E9" s="66">
        <v>85.7</v>
      </c>
      <c r="F9" s="66">
        <v>87.7</v>
      </c>
      <c r="G9" s="66">
        <v>83.3</v>
      </c>
      <c r="H9" s="66">
        <v>57.6</v>
      </c>
      <c r="I9" s="66">
        <v>84.2</v>
      </c>
      <c r="J9" s="66">
        <v>108.2</v>
      </c>
      <c r="K9" s="66">
        <v>68.3</v>
      </c>
      <c r="L9" s="66">
        <v>68.900000000000006</v>
      </c>
      <c r="M9" s="66">
        <v>87.7</v>
      </c>
      <c r="N9" s="66">
        <v>25.9</v>
      </c>
      <c r="O9" s="66">
        <v>85.4</v>
      </c>
      <c r="P9" s="66">
        <v>96.6</v>
      </c>
      <c r="Q9" s="66">
        <v>91.5</v>
      </c>
      <c r="R9" s="66">
        <v>64.099999999999994</v>
      </c>
    </row>
    <row r="10" spans="1:25" x14ac:dyDescent="0.4">
      <c r="A10" s="96"/>
      <c r="B10" s="19" t="s">
        <v>32</v>
      </c>
      <c r="C10" s="27">
        <v>206</v>
      </c>
      <c r="D10" s="66">
        <v>66.2</v>
      </c>
      <c r="E10" s="66">
        <v>82.9</v>
      </c>
      <c r="F10" s="66">
        <v>89.9</v>
      </c>
      <c r="G10" s="66">
        <v>83.3</v>
      </c>
      <c r="H10" s="66">
        <v>53.3</v>
      </c>
      <c r="I10" s="66">
        <v>74.2</v>
      </c>
      <c r="J10" s="66">
        <v>108.2</v>
      </c>
      <c r="K10" s="66">
        <v>49.8</v>
      </c>
      <c r="L10" s="66">
        <v>27.7</v>
      </c>
      <c r="M10" s="66">
        <v>79.900000000000006</v>
      </c>
      <c r="N10" s="66">
        <v>25.4</v>
      </c>
      <c r="O10" s="66">
        <v>77.099999999999994</v>
      </c>
      <c r="P10" s="66">
        <v>98.1</v>
      </c>
      <c r="Q10" s="66">
        <v>88.4</v>
      </c>
      <c r="R10" s="66">
        <v>37.4</v>
      </c>
    </row>
    <row r="11" spans="1:25" x14ac:dyDescent="0.4">
      <c r="A11" s="96"/>
      <c r="B11" s="2" t="s">
        <v>56</v>
      </c>
      <c r="C11" s="37" t="s">
        <v>1</v>
      </c>
      <c r="D11" s="65">
        <v>91.8</v>
      </c>
      <c r="E11" s="65">
        <v>100</v>
      </c>
      <c r="F11" s="65">
        <v>97.1</v>
      </c>
      <c r="G11" s="65">
        <v>78.099999999999994</v>
      </c>
      <c r="H11" s="65">
        <v>115.4</v>
      </c>
      <c r="I11" s="65">
        <v>116.2</v>
      </c>
      <c r="J11" s="65">
        <v>92.6</v>
      </c>
      <c r="K11" s="65">
        <v>81.7</v>
      </c>
      <c r="L11" s="65">
        <v>91.2</v>
      </c>
      <c r="M11" s="65">
        <v>75.3</v>
      </c>
      <c r="N11" s="65">
        <v>78.099999999999994</v>
      </c>
      <c r="O11" s="65">
        <v>103.3</v>
      </c>
      <c r="P11" s="65">
        <v>130.5</v>
      </c>
      <c r="Q11" s="65">
        <v>81.400000000000006</v>
      </c>
      <c r="R11" s="65">
        <v>90.8</v>
      </c>
    </row>
    <row r="12" spans="1:25" x14ac:dyDescent="0.4">
      <c r="A12" s="96"/>
      <c r="B12" s="19" t="s">
        <v>33</v>
      </c>
      <c r="C12" s="27">
        <v>190</v>
      </c>
      <c r="D12" s="66">
        <v>74.900000000000006</v>
      </c>
      <c r="E12" s="66">
        <v>89.5</v>
      </c>
      <c r="F12" s="66">
        <v>91.9</v>
      </c>
      <c r="G12" s="66">
        <v>78.099999999999994</v>
      </c>
      <c r="H12" s="66">
        <v>62.4</v>
      </c>
      <c r="I12" s="66">
        <v>112.3</v>
      </c>
      <c r="J12" s="66">
        <v>92.5</v>
      </c>
      <c r="K12" s="66">
        <v>60.9</v>
      </c>
      <c r="L12" s="66">
        <v>82</v>
      </c>
      <c r="M12" s="66">
        <v>54</v>
      </c>
      <c r="N12" s="66">
        <v>37.6</v>
      </c>
      <c r="O12" s="66">
        <v>82.2</v>
      </c>
      <c r="P12" s="66">
        <v>116.5</v>
      </c>
      <c r="Q12" s="66">
        <v>65.099999999999994</v>
      </c>
      <c r="R12" s="66">
        <v>55.3</v>
      </c>
    </row>
    <row r="13" spans="1:25" x14ac:dyDescent="0.4">
      <c r="A13" s="96"/>
      <c r="B13" s="2" t="s">
        <v>58</v>
      </c>
      <c r="C13" s="37" t="s">
        <v>1</v>
      </c>
      <c r="D13" s="65">
        <v>108.6</v>
      </c>
      <c r="E13" s="65">
        <v>106</v>
      </c>
      <c r="F13" s="65">
        <v>122.2</v>
      </c>
      <c r="G13" s="65">
        <v>91.3</v>
      </c>
      <c r="H13" s="65">
        <v>109.3</v>
      </c>
      <c r="I13" s="65">
        <v>102.7</v>
      </c>
      <c r="J13" s="65">
        <v>108.2</v>
      </c>
      <c r="K13" s="65">
        <v>108.3</v>
      </c>
      <c r="L13" s="65">
        <v>113</v>
      </c>
      <c r="M13" s="65">
        <v>104.3</v>
      </c>
      <c r="N13" s="65">
        <v>108.4</v>
      </c>
      <c r="O13" s="65">
        <v>112.5</v>
      </c>
      <c r="P13" s="65">
        <v>105.2</v>
      </c>
      <c r="Q13" s="65">
        <v>133.80000000000001</v>
      </c>
      <c r="R13" s="65">
        <v>99.5</v>
      </c>
    </row>
    <row r="14" spans="1:25" x14ac:dyDescent="0.4">
      <c r="A14" s="96"/>
      <c r="B14" s="19" t="s">
        <v>34</v>
      </c>
      <c r="C14" s="27">
        <v>188</v>
      </c>
      <c r="D14" s="66">
        <v>75.8</v>
      </c>
      <c r="E14" s="66">
        <v>89.7</v>
      </c>
      <c r="F14" s="66">
        <v>104.7</v>
      </c>
      <c r="G14" s="66">
        <v>91.3</v>
      </c>
      <c r="H14" s="66">
        <v>48.5</v>
      </c>
      <c r="I14" s="66">
        <v>88.7</v>
      </c>
      <c r="J14" s="66">
        <v>108.2</v>
      </c>
      <c r="K14" s="66">
        <v>66</v>
      </c>
      <c r="L14" s="66">
        <v>44.5</v>
      </c>
      <c r="M14" s="66">
        <v>71.7</v>
      </c>
      <c r="N14" s="66">
        <v>92.5</v>
      </c>
      <c r="O14" s="66">
        <v>72.3</v>
      </c>
      <c r="P14" s="66">
        <v>82</v>
      </c>
      <c r="Q14" s="66">
        <v>95.9</v>
      </c>
      <c r="R14" s="66">
        <v>34.5</v>
      </c>
    </row>
    <row r="15" spans="1:25" x14ac:dyDescent="0.4">
      <c r="A15" s="96"/>
      <c r="B15" s="19" t="s">
        <v>35</v>
      </c>
      <c r="C15" s="27">
        <v>210</v>
      </c>
      <c r="D15" s="66">
        <v>62.8</v>
      </c>
      <c r="E15" s="66">
        <v>82</v>
      </c>
      <c r="F15" s="66">
        <v>102.2</v>
      </c>
      <c r="G15" s="66">
        <v>91.3</v>
      </c>
      <c r="H15" s="66">
        <v>27</v>
      </c>
      <c r="I15" s="66">
        <v>73.2</v>
      </c>
      <c r="J15" s="66">
        <v>108.2</v>
      </c>
      <c r="K15" s="66">
        <v>45.6</v>
      </c>
      <c r="L15" s="66">
        <v>33.1</v>
      </c>
      <c r="M15" s="66">
        <v>57.8</v>
      </c>
      <c r="N15" s="66">
        <v>42.3</v>
      </c>
      <c r="O15" s="66">
        <v>71.599999999999994</v>
      </c>
      <c r="P15" s="66">
        <v>83.8</v>
      </c>
      <c r="Q15" s="66">
        <v>96.7</v>
      </c>
      <c r="R15" s="66">
        <v>29</v>
      </c>
    </row>
    <row r="16" spans="1:25" x14ac:dyDescent="0.4">
      <c r="A16" s="96"/>
      <c r="B16" s="19" t="s">
        <v>36</v>
      </c>
      <c r="C16" s="27">
        <v>149</v>
      </c>
      <c r="D16" s="66">
        <v>88.7</v>
      </c>
      <c r="E16" s="66">
        <v>90.8</v>
      </c>
      <c r="F16" s="66">
        <v>109.1</v>
      </c>
      <c r="G16" s="66">
        <v>91.3</v>
      </c>
      <c r="H16" s="66">
        <v>51.2</v>
      </c>
      <c r="I16" s="66">
        <v>88.4</v>
      </c>
      <c r="J16" s="66">
        <v>108.2</v>
      </c>
      <c r="K16" s="66">
        <v>89.4</v>
      </c>
      <c r="L16" s="66">
        <v>87</v>
      </c>
      <c r="M16" s="66">
        <v>80.3</v>
      </c>
      <c r="N16" s="66">
        <v>113.1</v>
      </c>
      <c r="O16" s="66">
        <v>76.400000000000006</v>
      </c>
      <c r="P16" s="66">
        <v>81.099999999999994</v>
      </c>
      <c r="Q16" s="66">
        <v>102.7</v>
      </c>
      <c r="R16" s="66">
        <v>42.4</v>
      </c>
    </row>
    <row r="17" spans="1:18" x14ac:dyDescent="0.4">
      <c r="A17" s="96"/>
      <c r="B17" s="19" t="s">
        <v>37</v>
      </c>
      <c r="C17" s="27">
        <v>205</v>
      </c>
      <c r="D17" s="66">
        <v>66.8</v>
      </c>
      <c r="E17" s="66">
        <v>85.2</v>
      </c>
      <c r="F17" s="66">
        <v>93.6</v>
      </c>
      <c r="G17" s="66">
        <v>91.3</v>
      </c>
      <c r="H17" s="66">
        <v>41.1</v>
      </c>
      <c r="I17" s="66">
        <v>82.7</v>
      </c>
      <c r="J17" s="66">
        <v>108.2</v>
      </c>
      <c r="K17" s="66">
        <v>56.7</v>
      </c>
      <c r="L17" s="66">
        <v>139</v>
      </c>
      <c r="M17" s="66">
        <v>12</v>
      </c>
      <c r="N17" s="66">
        <v>3.9</v>
      </c>
      <c r="O17" s="66">
        <v>56.3</v>
      </c>
      <c r="P17" s="66">
        <v>80.099999999999994</v>
      </c>
      <c r="Q17" s="66">
        <v>67.7</v>
      </c>
      <c r="R17" s="66">
        <v>12.9</v>
      </c>
    </row>
    <row r="18" spans="1:18" x14ac:dyDescent="0.4">
      <c r="A18" s="96"/>
      <c r="B18" s="19" t="s">
        <v>38</v>
      </c>
      <c r="C18" s="27">
        <v>183</v>
      </c>
      <c r="D18" s="66">
        <v>77.8</v>
      </c>
      <c r="E18" s="66">
        <v>93.5</v>
      </c>
      <c r="F18" s="66">
        <v>115.7</v>
      </c>
      <c r="G18" s="66">
        <v>91.3</v>
      </c>
      <c r="H18" s="66">
        <v>53.3</v>
      </c>
      <c r="I18" s="66">
        <v>93.3</v>
      </c>
      <c r="J18" s="66">
        <v>108.2</v>
      </c>
      <c r="K18" s="66">
        <v>67.400000000000006</v>
      </c>
      <c r="L18" s="66">
        <v>58.5</v>
      </c>
      <c r="M18" s="66">
        <v>66.400000000000006</v>
      </c>
      <c r="N18" s="66">
        <v>85.6</v>
      </c>
      <c r="O18" s="66">
        <v>72.2</v>
      </c>
      <c r="P18" s="66">
        <v>77.400000000000006</v>
      </c>
      <c r="Q18" s="66">
        <v>100.5</v>
      </c>
      <c r="R18" s="66">
        <v>35.299999999999997</v>
      </c>
    </row>
    <row r="19" spans="1:18" ht="5.25" customHeight="1" x14ac:dyDescent="0.4"/>
    <row r="20" spans="1:18" s="4" customFormat="1" ht="3" customHeight="1" x14ac:dyDescent="0.25">
      <c r="B20" s="5"/>
      <c r="C20" s="5"/>
      <c r="D20" s="5"/>
      <c r="E20" s="5"/>
      <c r="F20" s="5"/>
      <c r="G20" s="5"/>
      <c r="H20" s="5"/>
      <c r="I20" s="5"/>
      <c r="J20" s="5"/>
      <c r="K20" s="5"/>
      <c r="L20" s="5"/>
      <c r="M20" s="5"/>
      <c r="N20" s="5"/>
      <c r="O20" s="5"/>
      <c r="P20" s="5"/>
      <c r="Q20" s="5"/>
      <c r="R20" s="5"/>
    </row>
    <row r="21" spans="1:18" s="4" customFormat="1" ht="3.75" customHeight="1" x14ac:dyDescent="0.25"/>
    <row r="22" spans="1:18" x14ac:dyDescent="0.4">
      <c r="B22" s="156" t="s">
        <v>316</v>
      </c>
      <c r="C22" s="156"/>
      <c r="D22" s="156"/>
      <c r="E22" s="156"/>
      <c r="F22" s="156"/>
      <c r="G22" s="156"/>
      <c r="H22" s="156"/>
      <c r="I22" s="156"/>
      <c r="J22" s="156"/>
      <c r="K22" s="156"/>
      <c r="L22" s="156"/>
      <c r="M22" s="156"/>
      <c r="N22" s="156"/>
      <c r="O22" s="156"/>
      <c r="P22" s="156"/>
      <c r="Q22" s="156"/>
      <c r="R22" s="156"/>
    </row>
    <row r="23" spans="1:18" ht="21.75" customHeight="1" x14ac:dyDescent="0.4">
      <c r="B23" s="189" t="s">
        <v>381</v>
      </c>
      <c r="C23" s="190"/>
      <c r="D23" s="190"/>
      <c r="E23" s="190"/>
      <c r="F23" s="190"/>
      <c r="G23" s="190"/>
      <c r="H23" s="190"/>
      <c r="I23" s="190"/>
      <c r="J23" s="190"/>
      <c r="K23" s="190"/>
      <c r="L23" s="190"/>
      <c r="M23" s="190"/>
      <c r="N23" s="190"/>
      <c r="O23" s="190"/>
      <c r="P23" s="190"/>
      <c r="Q23" s="190"/>
      <c r="R23" s="190"/>
    </row>
    <row r="24" spans="1:18" ht="21.75" customHeight="1" x14ac:dyDescent="0.4">
      <c r="B24" s="191" t="s">
        <v>379</v>
      </c>
      <c r="C24" s="191"/>
      <c r="D24" s="191"/>
      <c r="E24" s="191"/>
      <c r="F24" s="191"/>
      <c r="G24" s="191"/>
      <c r="H24" s="191"/>
      <c r="I24" s="191"/>
      <c r="J24" s="191"/>
      <c r="K24" s="191"/>
      <c r="L24" s="191"/>
      <c r="M24" s="191"/>
      <c r="N24" s="191"/>
      <c r="O24" s="191"/>
      <c r="P24" s="191"/>
      <c r="Q24" s="191"/>
      <c r="R24" s="191"/>
    </row>
    <row r="25" spans="1:18" x14ac:dyDescent="0.4">
      <c r="B25" s="97"/>
    </row>
    <row r="26" spans="1:18" x14ac:dyDescent="0.4">
      <c r="B26" s="91"/>
    </row>
    <row r="27" spans="1:18" x14ac:dyDescent="0.4">
      <c r="B27" s="98"/>
    </row>
    <row r="28" spans="1:18" ht="12" customHeight="1" x14ac:dyDescent="0.4">
      <c r="B28" s="91"/>
    </row>
    <row r="29" spans="1:18" x14ac:dyDescent="0.4">
      <c r="B29" s="99"/>
    </row>
  </sheetData>
  <mergeCells count="5">
    <mergeCell ref="B1:R1"/>
    <mergeCell ref="C2:R2"/>
    <mergeCell ref="B22:R22"/>
    <mergeCell ref="B23:R23"/>
    <mergeCell ref="B24:R24"/>
  </mergeCells>
  <hyperlinks>
    <hyperlink ref="T2" location="Índice!A1" tooltip="(voltar ao índice)" display="(voltar ao índice)" xr:uid="{0B643EF9-EAE7-4FA1-99FA-C3ECD9FF3C30}"/>
  </hyperlinks>
  <printOptions horizontalCentered="1"/>
  <pageMargins left="0.27559055118110237" right="0.27559055118110237" top="0.6692913385826772" bottom="0.47244094488188981" header="0" footer="0"/>
  <pageSetup paperSize="9" scale="66"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1748D-C31B-4080-A5AF-7B9E08D088D7}">
  <sheetPr>
    <pageSetUpPr fitToPage="1"/>
  </sheetPr>
  <dimension ref="A1:Z25"/>
  <sheetViews>
    <sheetView showGridLines="0" showZeros="0" zoomScaleNormal="100" workbookViewId="0">
      <pane xSplit="2" ySplit="6" topLeftCell="C7" activePane="bottomRight" state="frozen"/>
      <selection activeCell="B1" sqref="B1:N1"/>
      <selection pane="topRight" activeCell="B1" sqref="B1:N1"/>
      <selection pane="bottomLeft" activeCell="B1" sqref="B1:N1"/>
      <selection pane="bottomRight" activeCell="U2" sqref="U2"/>
    </sheetView>
  </sheetViews>
  <sheetFormatPr defaultRowHeight="14.6" x14ac:dyDescent="0.4"/>
  <cols>
    <col min="1" max="1" width="6.69140625" customWidth="1"/>
    <col min="2" max="2" width="16.84375" customWidth="1"/>
    <col min="3" max="3" width="11.3828125" customWidth="1"/>
    <col min="4" max="4" width="13.69140625" customWidth="1"/>
    <col min="5" max="5" width="12" customWidth="1"/>
    <col min="6" max="6" width="12.3046875" customWidth="1"/>
    <col min="7" max="7" width="14.3828125" customWidth="1"/>
    <col min="8" max="8" width="12" customWidth="1"/>
    <col min="9" max="9" width="13.84375" customWidth="1"/>
    <col min="10" max="12" width="10.53515625" customWidth="1"/>
    <col min="13" max="13" width="14.3046875" customWidth="1"/>
    <col min="14" max="14" width="15.3046875" customWidth="1"/>
    <col min="15" max="15" width="14.3046875" customWidth="1"/>
    <col min="16" max="16" width="12.69140625" customWidth="1"/>
    <col min="17" max="17" width="14.3828125" customWidth="1"/>
    <col min="18" max="18" width="10.53515625" customWidth="1"/>
    <col min="19" max="19" width="12.69140625" customWidth="1"/>
    <col min="20" max="20" width="6.69140625" customWidth="1"/>
    <col min="21" max="21" width="14" bestFit="1" customWidth="1"/>
  </cols>
  <sheetData>
    <row r="1" spans="1:26" x14ac:dyDescent="0.4">
      <c r="B1" s="187" t="s">
        <v>429</v>
      </c>
      <c r="C1" s="187"/>
      <c r="D1" s="188"/>
      <c r="E1" s="188"/>
      <c r="F1" s="188"/>
      <c r="G1" s="188"/>
      <c r="H1" s="188"/>
      <c r="I1" s="188"/>
      <c r="J1" s="188"/>
      <c r="K1" s="188"/>
      <c r="L1" s="188"/>
      <c r="M1" s="188"/>
      <c r="N1" s="188"/>
      <c r="O1" s="188"/>
      <c r="P1" s="188"/>
      <c r="Q1" s="188"/>
      <c r="R1" s="188"/>
      <c r="S1" s="188"/>
    </row>
    <row r="2" spans="1:26" x14ac:dyDescent="0.4">
      <c r="D2" s="147"/>
      <c r="E2" s="147"/>
      <c r="F2" s="147"/>
      <c r="G2" s="147"/>
      <c r="H2" s="147"/>
      <c r="I2" s="147"/>
      <c r="J2" s="147"/>
      <c r="K2" s="147"/>
      <c r="L2" s="147"/>
      <c r="M2" s="147"/>
      <c r="N2" s="147"/>
      <c r="O2" s="147"/>
      <c r="P2" s="147"/>
      <c r="Q2" s="147"/>
      <c r="R2" s="147"/>
      <c r="S2" s="147"/>
      <c r="U2" s="50" t="s">
        <v>407</v>
      </c>
    </row>
    <row r="3" spans="1:26" x14ac:dyDescent="0.4">
      <c r="D3" s="47"/>
      <c r="E3" s="47"/>
      <c r="F3" s="47"/>
      <c r="G3" s="47"/>
      <c r="H3" s="47"/>
      <c r="I3" s="47"/>
      <c r="J3" s="47"/>
      <c r="K3" s="47"/>
      <c r="L3" s="47"/>
      <c r="M3" s="47"/>
      <c r="N3" s="47"/>
      <c r="O3" s="47"/>
      <c r="P3" s="47"/>
      <c r="Q3" s="47"/>
      <c r="R3" s="47"/>
      <c r="S3" s="47"/>
      <c r="U3" s="112"/>
    </row>
    <row r="4" spans="1:26" ht="22.5" customHeight="1" x14ac:dyDescent="0.4">
      <c r="B4" s="196"/>
      <c r="C4" s="192" t="s">
        <v>380</v>
      </c>
      <c r="D4" s="193" t="s">
        <v>395</v>
      </c>
      <c r="E4" s="193" t="s">
        <v>346</v>
      </c>
      <c r="F4" s="193" t="s">
        <v>347</v>
      </c>
      <c r="G4" s="193" t="s">
        <v>348</v>
      </c>
      <c r="H4" s="195" t="s">
        <v>346</v>
      </c>
      <c r="I4" s="195"/>
      <c r="J4" s="195"/>
      <c r="K4" s="195"/>
      <c r="L4" s="195" t="s">
        <v>347</v>
      </c>
      <c r="M4" s="195"/>
      <c r="N4" s="195"/>
      <c r="O4" s="195"/>
      <c r="P4" s="195" t="s">
        <v>348</v>
      </c>
      <c r="Q4" s="195"/>
      <c r="R4" s="195"/>
      <c r="S4" s="195"/>
      <c r="T4" s="11"/>
      <c r="U4" s="11"/>
      <c r="V4" s="11"/>
      <c r="W4" s="11"/>
      <c r="X4" s="11"/>
      <c r="Y4" s="11"/>
      <c r="Z4" s="11"/>
    </row>
    <row r="5" spans="1:26" ht="48" customHeight="1" x14ac:dyDescent="0.4">
      <c r="B5" s="196"/>
      <c r="C5" s="192"/>
      <c r="D5" s="193"/>
      <c r="E5" s="193"/>
      <c r="F5" s="194"/>
      <c r="G5" s="194"/>
      <c r="H5" s="111" t="s">
        <v>336</v>
      </c>
      <c r="I5" s="111" t="s">
        <v>337</v>
      </c>
      <c r="J5" s="111" t="s">
        <v>338</v>
      </c>
      <c r="K5" s="111" t="s">
        <v>339</v>
      </c>
      <c r="L5" s="111" t="s">
        <v>315</v>
      </c>
      <c r="M5" s="111" t="s">
        <v>340</v>
      </c>
      <c r="N5" s="111" t="s">
        <v>341</v>
      </c>
      <c r="O5" s="111" t="s">
        <v>322</v>
      </c>
      <c r="P5" s="111" t="s">
        <v>342</v>
      </c>
      <c r="Q5" s="111" t="s">
        <v>343</v>
      </c>
      <c r="R5" s="111" t="s">
        <v>344</v>
      </c>
      <c r="S5" s="111" t="s">
        <v>345</v>
      </c>
    </row>
    <row r="6" spans="1:26" ht="24.75" hidden="1" customHeight="1" x14ac:dyDescent="0.4">
      <c r="B6" s="9"/>
      <c r="C6" s="9"/>
      <c r="D6" s="9"/>
      <c r="E6" s="69"/>
      <c r="F6" s="69"/>
      <c r="G6" s="69"/>
      <c r="H6" s="69"/>
      <c r="I6" s="69"/>
      <c r="J6" s="59"/>
      <c r="K6" s="59"/>
      <c r="L6" s="59"/>
      <c r="M6" s="59"/>
      <c r="N6" s="59"/>
      <c r="O6" s="59"/>
      <c r="P6" s="59"/>
      <c r="Q6" s="59"/>
      <c r="R6" s="59"/>
      <c r="S6" s="59"/>
    </row>
    <row r="7" spans="1:26" ht="5.25" customHeight="1" x14ac:dyDescent="0.4">
      <c r="B7" s="51"/>
      <c r="C7" s="51"/>
      <c r="D7" s="51"/>
      <c r="E7" s="52"/>
      <c r="F7" s="52"/>
      <c r="G7" s="52"/>
      <c r="H7" s="52"/>
      <c r="I7" s="52"/>
      <c r="J7" s="52"/>
      <c r="K7" s="52"/>
      <c r="L7" s="52"/>
      <c r="M7" s="52"/>
      <c r="N7" s="52"/>
      <c r="O7" s="52"/>
      <c r="P7" s="52"/>
      <c r="Q7" s="52"/>
      <c r="R7" s="52"/>
      <c r="S7" s="52"/>
    </row>
    <row r="8" spans="1:26" x14ac:dyDescent="0.4">
      <c r="A8" s="6"/>
      <c r="B8" s="2" t="s">
        <v>53</v>
      </c>
      <c r="C8" s="37">
        <v>138</v>
      </c>
      <c r="D8" s="43">
        <v>100</v>
      </c>
      <c r="E8" s="43">
        <v>100</v>
      </c>
      <c r="F8" s="43">
        <v>100</v>
      </c>
      <c r="G8" s="43">
        <v>100</v>
      </c>
      <c r="H8" s="43">
        <v>100</v>
      </c>
      <c r="I8" s="43">
        <v>100</v>
      </c>
      <c r="J8" s="43">
        <v>100</v>
      </c>
      <c r="K8" s="43">
        <v>100</v>
      </c>
      <c r="L8" s="43">
        <v>100</v>
      </c>
      <c r="M8" s="43">
        <v>100</v>
      </c>
      <c r="N8" s="43">
        <v>100</v>
      </c>
      <c r="O8" s="43">
        <v>100</v>
      </c>
      <c r="P8" s="43">
        <v>100</v>
      </c>
      <c r="Q8" s="43">
        <v>100</v>
      </c>
      <c r="R8" s="43">
        <v>100</v>
      </c>
      <c r="S8" s="43">
        <v>100</v>
      </c>
    </row>
    <row r="9" spans="1:26" x14ac:dyDescent="0.4">
      <c r="A9" s="6"/>
      <c r="B9" s="2" t="s">
        <v>54</v>
      </c>
      <c r="C9" s="37">
        <v>14</v>
      </c>
      <c r="D9" s="43">
        <v>104.6</v>
      </c>
      <c r="E9" s="43">
        <v>101.1</v>
      </c>
      <c r="F9" s="43">
        <v>102.6</v>
      </c>
      <c r="G9" s="43">
        <v>110.6</v>
      </c>
      <c r="H9" s="43">
        <v>104.2</v>
      </c>
      <c r="I9" s="43">
        <v>98.9</v>
      </c>
      <c r="J9" s="43">
        <v>90.6</v>
      </c>
      <c r="K9" s="43">
        <v>110.7</v>
      </c>
      <c r="L9" s="43">
        <v>90</v>
      </c>
      <c r="M9" s="43">
        <v>96.3</v>
      </c>
      <c r="N9" s="43">
        <v>98.9</v>
      </c>
      <c r="O9" s="43">
        <v>114.9</v>
      </c>
      <c r="P9" s="43">
        <v>110.7</v>
      </c>
      <c r="Q9" s="43">
        <v>108.8</v>
      </c>
      <c r="R9" s="43">
        <v>112.8</v>
      </c>
      <c r="S9" s="43">
        <v>108.1</v>
      </c>
    </row>
    <row r="10" spans="1:26" x14ac:dyDescent="0.4">
      <c r="A10" s="6"/>
      <c r="B10" s="19" t="s">
        <v>251</v>
      </c>
      <c r="C10" s="27">
        <v>164</v>
      </c>
      <c r="D10" s="44">
        <v>92.2</v>
      </c>
      <c r="E10" s="44">
        <v>88.4</v>
      </c>
      <c r="F10" s="44">
        <v>92.4</v>
      </c>
      <c r="G10" s="44">
        <v>96</v>
      </c>
      <c r="H10" s="44">
        <v>96.5</v>
      </c>
      <c r="I10" s="44">
        <v>69.099999999999994</v>
      </c>
      <c r="J10" s="44">
        <v>71.5</v>
      </c>
      <c r="K10" s="44">
        <v>124.8</v>
      </c>
      <c r="L10" s="44">
        <v>79.099999999999994</v>
      </c>
      <c r="M10" s="44">
        <v>99.5</v>
      </c>
      <c r="N10" s="44">
        <v>79.400000000000006</v>
      </c>
      <c r="O10" s="44">
        <v>108.9</v>
      </c>
      <c r="P10" s="44">
        <v>104</v>
      </c>
      <c r="Q10" s="44">
        <v>104.9</v>
      </c>
      <c r="R10" s="44">
        <v>114.4</v>
      </c>
      <c r="S10" s="44">
        <v>58.7</v>
      </c>
    </row>
    <row r="11" spans="1:26" x14ac:dyDescent="0.4">
      <c r="A11" s="6"/>
      <c r="B11" s="19" t="s">
        <v>32</v>
      </c>
      <c r="C11" s="27">
        <v>174</v>
      </c>
      <c r="D11" s="44">
        <v>88.3</v>
      </c>
      <c r="E11" s="44">
        <v>93.4</v>
      </c>
      <c r="F11" s="44">
        <v>82.8</v>
      </c>
      <c r="G11" s="44">
        <v>88.3</v>
      </c>
      <c r="H11" s="44">
        <v>100.6</v>
      </c>
      <c r="I11" s="44">
        <v>96.1</v>
      </c>
      <c r="J11" s="44">
        <v>69</v>
      </c>
      <c r="K11" s="44">
        <v>109.9</v>
      </c>
      <c r="L11" s="44">
        <v>61.4</v>
      </c>
      <c r="M11" s="44">
        <v>89.5</v>
      </c>
      <c r="N11" s="44">
        <v>64.5</v>
      </c>
      <c r="O11" s="44">
        <v>115.9</v>
      </c>
      <c r="P11" s="44">
        <v>99.4</v>
      </c>
      <c r="Q11" s="44">
        <v>89</v>
      </c>
      <c r="R11" s="44">
        <v>117.5</v>
      </c>
      <c r="S11" s="44">
        <v>47.6</v>
      </c>
    </row>
    <row r="12" spans="1:26" x14ac:dyDescent="0.4">
      <c r="A12" s="6"/>
      <c r="B12" s="2" t="s">
        <v>56</v>
      </c>
      <c r="C12" s="37">
        <v>15</v>
      </c>
      <c r="D12" s="43">
        <v>103.3</v>
      </c>
      <c r="E12" s="43">
        <v>100.5</v>
      </c>
      <c r="F12" s="43">
        <v>98.2</v>
      </c>
      <c r="G12" s="43">
        <v>112.1</v>
      </c>
      <c r="H12" s="43">
        <v>101.9</v>
      </c>
      <c r="I12" s="43">
        <v>98.2</v>
      </c>
      <c r="J12" s="43">
        <v>89.4</v>
      </c>
      <c r="K12" s="43">
        <v>113.5</v>
      </c>
      <c r="L12" s="43">
        <v>71.099999999999994</v>
      </c>
      <c r="M12" s="43">
        <v>113.6</v>
      </c>
      <c r="N12" s="43">
        <v>111.7</v>
      </c>
      <c r="O12" s="43">
        <v>99</v>
      </c>
      <c r="P12" s="43">
        <v>105.2</v>
      </c>
      <c r="Q12" s="43">
        <v>91.3</v>
      </c>
      <c r="R12" s="43">
        <v>120.9</v>
      </c>
      <c r="S12" s="43">
        <v>132.9</v>
      </c>
    </row>
    <row r="13" spans="1:26" x14ac:dyDescent="0.4">
      <c r="A13" s="6"/>
      <c r="B13" s="19" t="s">
        <v>33</v>
      </c>
      <c r="C13" s="27">
        <v>131</v>
      </c>
      <c r="D13" s="44">
        <v>101.5</v>
      </c>
      <c r="E13" s="44">
        <v>93.3</v>
      </c>
      <c r="F13" s="44">
        <v>104.5</v>
      </c>
      <c r="G13" s="44">
        <v>107.8</v>
      </c>
      <c r="H13" s="44">
        <v>94.2</v>
      </c>
      <c r="I13" s="44">
        <v>102.2</v>
      </c>
      <c r="J13" s="44">
        <v>68.5</v>
      </c>
      <c r="K13" s="44">
        <v>110.9</v>
      </c>
      <c r="L13" s="44">
        <v>71.400000000000006</v>
      </c>
      <c r="M13" s="44">
        <v>114.6</v>
      </c>
      <c r="N13" s="44">
        <v>103</v>
      </c>
      <c r="O13" s="44">
        <v>129.1</v>
      </c>
      <c r="P13" s="44">
        <v>99.7</v>
      </c>
      <c r="Q13" s="44">
        <v>88.5</v>
      </c>
      <c r="R13" s="44">
        <v>125.2</v>
      </c>
      <c r="S13" s="44">
        <v>117.2</v>
      </c>
    </row>
    <row r="14" spans="1:26" x14ac:dyDescent="0.4">
      <c r="A14" s="6"/>
      <c r="B14" s="2" t="s">
        <v>58</v>
      </c>
      <c r="C14" s="37">
        <v>12</v>
      </c>
      <c r="D14" s="43">
        <v>105.1</v>
      </c>
      <c r="E14" s="43">
        <v>96.6</v>
      </c>
      <c r="F14" s="43">
        <v>108.4</v>
      </c>
      <c r="G14" s="43">
        <v>111.4</v>
      </c>
      <c r="H14" s="43">
        <v>98.5</v>
      </c>
      <c r="I14" s="43">
        <v>104.2</v>
      </c>
      <c r="J14" s="43">
        <v>103.8</v>
      </c>
      <c r="K14" s="43">
        <v>77.2</v>
      </c>
      <c r="L14" s="43">
        <v>108</v>
      </c>
      <c r="M14" s="43">
        <v>110.6</v>
      </c>
      <c r="N14" s="43">
        <v>109.9</v>
      </c>
      <c r="O14" s="43">
        <v>101.8</v>
      </c>
      <c r="P14" s="43">
        <v>117.1</v>
      </c>
      <c r="Q14" s="43">
        <v>100.8</v>
      </c>
      <c r="R14" s="43">
        <v>105.3</v>
      </c>
      <c r="S14" s="43">
        <v>123.1</v>
      </c>
    </row>
    <row r="15" spans="1:26" x14ac:dyDescent="0.4">
      <c r="A15" s="6"/>
      <c r="B15" s="19" t="s">
        <v>34</v>
      </c>
      <c r="C15" s="27" t="s">
        <v>1</v>
      </c>
      <c r="D15" s="44" t="s">
        <v>1</v>
      </c>
      <c r="E15" s="44" t="s">
        <v>1</v>
      </c>
      <c r="F15" s="44" t="s">
        <v>1</v>
      </c>
      <c r="G15" s="44" t="s">
        <v>1</v>
      </c>
      <c r="H15" s="44" t="s">
        <v>1</v>
      </c>
      <c r="I15" s="44" t="s">
        <v>1</v>
      </c>
      <c r="J15" s="44" t="s">
        <v>1</v>
      </c>
      <c r="K15" s="44" t="s">
        <v>1</v>
      </c>
      <c r="L15" s="44" t="s">
        <v>1</v>
      </c>
      <c r="M15" s="44" t="s">
        <v>1</v>
      </c>
      <c r="N15" s="44" t="s">
        <v>1</v>
      </c>
      <c r="O15" s="44" t="s">
        <v>1</v>
      </c>
      <c r="P15" s="44" t="s">
        <v>1</v>
      </c>
      <c r="Q15" s="44" t="s">
        <v>1</v>
      </c>
      <c r="R15" s="44" t="s">
        <v>1</v>
      </c>
      <c r="S15" s="44" t="s">
        <v>1</v>
      </c>
    </row>
    <row r="16" spans="1:26" x14ac:dyDescent="0.4">
      <c r="A16" s="6"/>
      <c r="B16" s="19" t="s">
        <v>35</v>
      </c>
      <c r="C16" s="27" t="s">
        <v>1</v>
      </c>
      <c r="D16" s="44" t="s">
        <v>1</v>
      </c>
      <c r="E16" s="44" t="s">
        <v>1</v>
      </c>
      <c r="F16" s="44" t="s">
        <v>1</v>
      </c>
      <c r="G16" s="44" t="s">
        <v>1</v>
      </c>
      <c r="H16" s="44" t="s">
        <v>1</v>
      </c>
      <c r="I16" s="44" t="s">
        <v>1</v>
      </c>
      <c r="J16" s="44" t="s">
        <v>1</v>
      </c>
      <c r="K16" s="44" t="s">
        <v>1</v>
      </c>
      <c r="L16" s="44" t="s">
        <v>1</v>
      </c>
      <c r="M16" s="44" t="s">
        <v>1</v>
      </c>
      <c r="N16" s="44" t="s">
        <v>1</v>
      </c>
      <c r="O16" s="44" t="s">
        <v>1</v>
      </c>
      <c r="P16" s="44" t="s">
        <v>1</v>
      </c>
      <c r="Q16" s="44" t="s">
        <v>1</v>
      </c>
      <c r="R16" s="44" t="s">
        <v>1</v>
      </c>
      <c r="S16" s="44" t="s">
        <v>1</v>
      </c>
    </row>
    <row r="17" spans="1:19" x14ac:dyDescent="0.4">
      <c r="A17" s="6"/>
      <c r="B17" s="19" t="s">
        <v>36</v>
      </c>
      <c r="C17" s="27" t="s">
        <v>1</v>
      </c>
      <c r="D17" s="44" t="s">
        <v>1</v>
      </c>
      <c r="E17" s="44" t="s">
        <v>1</v>
      </c>
      <c r="F17" s="44" t="s">
        <v>1</v>
      </c>
      <c r="G17" s="44" t="s">
        <v>1</v>
      </c>
      <c r="H17" s="44" t="s">
        <v>1</v>
      </c>
      <c r="I17" s="44" t="s">
        <v>1</v>
      </c>
      <c r="J17" s="44" t="s">
        <v>1</v>
      </c>
      <c r="K17" s="44" t="s">
        <v>1</v>
      </c>
      <c r="L17" s="44" t="s">
        <v>1</v>
      </c>
      <c r="M17" s="44" t="s">
        <v>1</v>
      </c>
      <c r="N17" s="44" t="s">
        <v>1</v>
      </c>
      <c r="O17" s="44" t="s">
        <v>1</v>
      </c>
      <c r="P17" s="44" t="s">
        <v>1</v>
      </c>
      <c r="Q17" s="44" t="s">
        <v>1</v>
      </c>
      <c r="R17" s="44" t="s">
        <v>1</v>
      </c>
      <c r="S17" s="44" t="s">
        <v>1</v>
      </c>
    </row>
    <row r="18" spans="1:19" x14ac:dyDescent="0.4">
      <c r="A18" s="6"/>
      <c r="B18" s="19" t="s">
        <v>37</v>
      </c>
      <c r="C18" s="27" t="s">
        <v>1</v>
      </c>
      <c r="D18" s="44" t="s">
        <v>1</v>
      </c>
      <c r="E18" s="44" t="s">
        <v>1</v>
      </c>
      <c r="F18" s="44" t="s">
        <v>1</v>
      </c>
      <c r="G18" s="44" t="s">
        <v>1</v>
      </c>
      <c r="H18" s="44" t="s">
        <v>1</v>
      </c>
      <c r="I18" s="44" t="s">
        <v>1</v>
      </c>
      <c r="J18" s="44" t="s">
        <v>1</v>
      </c>
      <c r="K18" s="44" t="s">
        <v>1</v>
      </c>
      <c r="L18" s="44" t="s">
        <v>1</v>
      </c>
      <c r="M18" s="44" t="s">
        <v>1</v>
      </c>
      <c r="N18" s="44" t="s">
        <v>1</v>
      </c>
      <c r="O18" s="44" t="s">
        <v>1</v>
      </c>
      <c r="P18" s="44" t="s">
        <v>1</v>
      </c>
      <c r="Q18" s="44" t="s">
        <v>1</v>
      </c>
      <c r="R18" s="44" t="s">
        <v>1</v>
      </c>
      <c r="S18" s="44" t="s">
        <v>1</v>
      </c>
    </row>
    <row r="19" spans="1:19" x14ac:dyDescent="0.4">
      <c r="A19" s="6"/>
      <c r="B19" s="19" t="s">
        <v>38</v>
      </c>
      <c r="C19" s="27" t="s">
        <v>1</v>
      </c>
      <c r="D19" s="44" t="s">
        <v>1</v>
      </c>
      <c r="E19" s="44" t="s">
        <v>1</v>
      </c>
      <c r="F19" s="44" t="s">
        <v>1</v>
      </c>
      <c r="G19" s="44" t="s">
        <v>1</v>
      </c>
      <c r="H19" s="44" t="s">
        <v>1</v>
      </c>
      <c r="I19" s="44" t="s">
        <v>1</v>
      </c>
      <c r="J19" s="44" t="s">
        <v>1</v>
      </c>
      <c r="K19" s="44" t="s">
        <v>1</v>
      </c>
      <c r="L19" s="44" t="s">
        <v>1</v>
      </c>
      <c r="M19" s="44" t="s">
        <v>1</v>
      </c>
      <c r="N19" s="44" t="s">
        <v>1</v>
      </c>
      <c r="O19" s="44" t="s">
        <v>1</v>
      </c>
      <c r="P19" s="44" t="s">
        <v>1</v>
      </c>
      <c r="Q19" s="44" t="s">
        <v>1</v>
      </c>
      <c r="R19" s="44" t="s">
        <v>1</v>
      </c>
      <c r="S19" s="44" t="s">
        <v>1</v>
      </c>
    </row>
    <row r="20" spans="1:19" ht="5.25" customHeight="1" x14ac:dyDescent="0.4"/>
    <row r="21" spans="1:19" s="4" customFormat="1" ht="3" customHeight="1" x14ac:dyDescent="0.25">
      <c r="B21" s="5"/>
      <c r="C21" s="5"/>
      <c r="D21" s="5"/>
      <c r="E21" s="5"/>
      <c r="F21" s="5"/>
      <c r="G21" s="5"/>
      <c r="H21" s="5"/>
      <c r="I21" s="5"/>
      <c r="J21" s="5"/>
      <c r="K21" s="5"/>
      <c r="L21" s="5"/>
      <c r="M21" s="5"/>
      <c r="N21" s="5"/>
      <c r="O21" s="5"/>
      <c r="P21" s="5"/>
      <c r="Q21" s="5"/>
      <c r="R21" s="5"/>
      <c r="S21" s="5"/>
    </row>
    <row r="22" spans="1:19" s="4" customFormat="1" ht="6.75" customHeight="1" x14ac:dyDescent="0.25"/>
    <row r="23" spans="1:19" x14ac:dyDescent="0.4">
      <c r="B23" s="156" t="s">
        <v>316</v>
      </c>
      <c r="C23" s="156"/>
      <c r="D23" s="156"/>
      <c r="E23" s="156"/>
      <c r="F23" s="156"/>
      <c r="G23" s="156"/>
      <c r="H23" s="156"/>
      <c r="I23" s="156"/>
      <c r="J23" s="156"/>
      <c r="K23" s="156"/>
      <c r="L23" s="156"/>
      <c r="M23" s="156"/>
      <c r="N23" s="156"/>
      <c r="O23" s="156"/>
      <c r="P23" s="156"/>
      <c r="Q23" s="156"/>
      <c r="R23" s="156"/>
      <c r="S23" s="156"/>
    </row>
    <row r="24" spans="1:19" ht="25.5" customHeight="1" x14ac:dyDescent="0.4">
      <c r="B24" s="190" t="s">
        <v>318</v>
      </c>
      <c r="C24" s="190"/>
      <c r="D24" s="190"/>
      <c r="E24" s="190"/>
      <c r="F24" s="190"/>
      <c r="G24" s="190"/>
      <c r="H24" s="190"/>
      <c r="I24" s="190"/>
      <c r="J24" s="190"/>
      <c r="K24" s="190"/>
      <c r="L24" s="190"/>
      <c r="M24" s="190"/>
      <c r="N24" s="190"/>
      <c r="O24" s="190"/>
      <c r="P24" s="190"/>
      <c r="Q24" s="190"/>
      <c r="R24" s="190"/>
      <c r="S24" s="190"/>
    </row>
    <row r="25" spans="1:19" x14ac:dyDescent="0.4">
      <c r="B25" s="77"/>
    </row>
  </sheetData>
  <mergeCells count="13">
    <mergeCell ref="B1:S1"/>
    <mergeCell ref="D2:S2"/>
    <mergeCell ref="B23:S23"/>
    <mergeCell ref="B24:S24"/>
    <mergeCell ref="C4:C5"/>
    <mergeCell ref="D4:D5"/>
    <mergeCell ref="E4:E5"/>
    <mergeCell ref="F4:F5"/>
    <mergeCell ref="G4:G5"/>
    <mergeCell ref="H4:K4"/>
    <mergeCell ref="L4:O4"/>
    <mergeCell ref="P4:S4"/>
    <mergeCell ref="B4:B5"/>
  </mergeCells>
  <hyperlinks>
    <hyperlink ref="U2" location="Índice!A1" tooltip="(voltar ao índice)" display="(retour à l'index)" xr:uid="{EEF9E8B5-12E5-4F2A-BF57-650A51C4ACB8}"/>
  </hyperlinks>
  <printOptions horizontalCentered="1"/>
  <pageMargins left="0.27559055118110237" right="0.27559055118110237" top="0.6692913385826772" bottom="0.47244094488188981" header="0" footer="0"/>
  <pageSetup paperSize="9" scale="6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FB6D1-6ED6-4367-B60E-2624C7F66ACA}">
  <sheetPr codeName="Folha2">
    <pageSetUpPr fitToPage="1"/>
  </sheetPr>
  <dimension ref="B1:P28"/>
  <sheetViews>
    <sheetView showGridLines="0" zoomScaleNormal="100" workbookViewId="0">
      <selection activeCell="P2" sqref="P2"/>
    </sheetView>
  </sheetViews>
  <sheetFormatPr defaultRowHeight="14.6" x14ac:dyDescent="0.4"/>
  <cols>
    <col min="1" max="1" width="2.84375" customWidth="1"/>
    <col min="2" max="2" width="10.3828125" bestFit="1" customWidth="1"/>
    <col min="3" max="3" width="5.15234375" customWidth="1"/>
    <col min="12" max="12" width="6.69140625" customWidth="1"/>
    <col min="13" max="13" width="13.53515625" bestFit="1" customWidth="1"/>
    <col min="16" max="16" width="13.69140625" bestFit="1" customWidth="1"/>
  </cols>
  <sheetData>
    <row r="1" spans="2:16" x14ac:dyDescent="0.4">
      <c r="B1" s="154" t="s">
        <v>368</v>
      </c>
      <c r="C1" s="154"/>
      <c r="D1" s="154"/>
      <c r="E1" s="154"/>
      <c r="M1" s="50"/>
    </row>
    <row r="2" spans="2:16" x14ac:dyDescent="0.4">
      <c r="B2" s="28" t="s">
        <v>1</v>
      </c>
      <c r="C2" s="29" t="s">
        <v>260</v>
      </c>
      <c r="D2" s="30" t="s">
        <v>2</v>
      </c>
      <c r="M2" s="50"/>
      <c r="P2" s="50" t="s">
        <v>272</v>
      </c>
    </row>
    <row r="3" spans="2:16" x14ac:dyDescent="0.4">
      <c r="B3" s="31" t="s">
        <v>3</v>
      </c>
      <c r="C3" s="29" t="s">
        <v>260</v>
      </c>
      <c r="D3" s="30" t="s">
        <v>4</v>
      </c>
    </row>
    <row r="4" spans="2:16" x14ac:dyDescent="0.4">
      <c r="B4" s="28" t="s">
        <v>261</v>
      </c>
      <c r="C4" s="29" t="s">
        <v>260</v>
      </c>
      <c r="D4" s="32" t="s">
        <v>5</v>
      </c>
    </row>
    <row r="5" spans="2:16" x14ac:dyDescent="0.4">
      <c r="B5" s="28" t="s">
        <v>262</v>
      </c>
      <c r="C5" s="29" t="s">
        <v>260</v>
      </c>
      <c r="D5" s="32" t="s">
        <v>6</v>
      </c>
    </row>
    <row r="6" spans="2:16" x14ac:dyDescent="0.4">
      <c r="B6" s="28" t="s">
        <v>7</v>
      </c>
      <c r="C6" s="29" t="s">
        <v>260</v>
      </c>
      <c r="D6" s="32" t="s">
        <v>8</v>
      </c>
    </row>
    <row r="7" spans="2:16" x14ac:dyDescent="0.4">
      <c r="B7" s="28" t="s">
        <v>263</v>
      </c>
      <c r="C7" s="29" t="s">
        <v>260</v>
      </c>
      <c r="D7" s="32" t="s">
        <v>9</v>
      </c>
    </row>
    <row r="8" spans="2:16" x14ac:dyDescent="0.4">
      <c r="B8" s="33" t="s">
        <v>264</v>
      </c>
      <c r="C8" s="29" t="s">
        <v>260</v>
      </c>
      <c r="D8" s="32" t="s">
        <v>10</v>
      </c>
    </row>
    <row r="9" spans="2:16" x14ac:dyDescent="0.4">
      <c r="B9" s="33" t="s">
        <v>265</v>
      </c>
      <c r="C9" s="29" t="s">
        <v>260</v>
      </c>
      <c r="D9" s="32" t="s">
        <v>11</v>
      </c>
    </row>
    <row r="10" spans="2:16" x14ac:dyDescent="0.4">
      <c r="B10" s="33" t="s">
        <v>266</v>
      </c>
      <c r="C10" s="29" t="s">
        <v>260</v>
      </c>
      <c r="D10" s="49" t="s">
        <v>12</v>
      </c>
    </row>
    <row r="11" spans="2:16" x14ac:dyDescent="0.4">
      <c r="B11" s="33" t="s">
        <v>267</v>
      </c>
      <c r="C11" s="29" t="s">
        <v>260</v>
      </c>
      <c r="D11" s="30" t="s">
        <v>13</v>
      </c>
    </row>
    <row r="12" spans="2:16" x14ac:dyDescent="0.4">
      <c r="B12" s="48" t="s">
        <v>110</v>
      </c>
      <c r="C12" s="48" t="s">
        <v>260</v>
      </c>
      <c r="D12" s="49" t="s">
        <v>288</v>
      </c>
    </row>
    <row r="13" spans="2:16" x14ac:dyDescent="0.4">
      <c r="B13" s="48" t="s">
        <v>303</v>
      </c>
      <c r="C13" s="29" t="s">
        <v>260</v>
      </c>
      <c r="D13" s="49" t="s">
        <v>4</v>
      </c>
    </row>
    <row r="15" spans="2:16" x14ac:dyDescent="0.4">
      <c r="B15" s="155" t="s">
        <v>14</v>
      </c>
      <c r="C15" s="155"/>
      <c r="D15" s="155"/>
      <c r="E15" s="155"/>
    </row>
    <row r="17" spans="2:8" x14ac:dyDescent="0.4">
      <c r="B17" s="101" t="s">
        <v>268</v>
      </c>
      <c r="C17" s="29" t="s">
        <v>260</v>
      </c>
      <c r="D17" s="102" t="s">
        <v>405</v>
      </c>
      <c r="E17" s="90"/>
      <c r="F17" s="90"/>
      <c r="G17" s="90"/>
      <c r="H17" s="90"/>
    </row>
    <row r="18" spans="2:8" x14ac:dyDescent="0.4">
      <c r="B18" s="101" t="s">
        <v>18</v>
      </c>
      <c r="C18" s="29" t="s">
        <v>260</v>
      </c>
      <c r="D18" s="30" t="s">
        <v>270</v>
      </c>
      <c r="E18" s="90"/>
      <c r="F18" s="90"/>
      <c r="G18" s="90"/>
      <c r="H18" s="90"/>
    </row>
    <row r="19" spans="2:8" x14ac:dyDescent="0.4">
      <c r="B19" s="101" t="s">
        <v>15</v>
      </c>
      <c r="C19" s="29" t="s">
        <v>260</v>
      </c>
      <c r="D19" s="30" t="s">
        <v>269</v>
      </c>
      <c r="E19" s="90"/>
      <c r="F19" s="90"/>
      <c r="G19" s="90"/>
      <c r="H19" s="90"/>
    </row>
    <row r="20" spans="2:8" x14ac:dyDescent="0.4">
      <c r="B20" s="101" t="s">
        <v>290</v>
      </c>
      <c r="C20" s="29" t="s">
        <v>260</v>
      </c>
      <c r="D20" s="30" t="s">
        <v>397</v>
      </c>
      <c r="E20" s="90"/>
      <c r="F20" s="90"/>
      <c r="G20" s="90"/>
      <c r="H20" s="90"/>
    </row>
    <row r="21" spans="2:8" x14ac:dyDescent="0.4">
      <c r="B21" s="101" t="s">
        <v>289</v>
      </c>
      <c r="C21" s="29" t="s">
        <v>260</v>
      </c>
      <c r="D21" s="30" t="s">
        <v>398</v>
      </c>
      <c r="E21" s="90"/>
      <c r="F21" s="90"/>
      <c r="G21" s="90"/>
      <c r="H21" s="90"/>
    </row>
    <row r="22" spans="2:8" x14ac:dyDescent="0.4">
      <c r="B22" s="101" t="s">
        <v>16</v>
      </c>
      <c r="C22" s="29" t="s">
        <v>260</v>
      </c>
      <c r="D22" s="30" t="s">
        <v>406</v>
      </c>
      <c r="E22" s="90"/>
      <c r="F22" s="90"/>
      <c r="G22" s="90"/>
      <c r="H22" s="90"/>
    </row>
    <row r="23" spans="2:8" x14ac:dyDescent="0.4">
      <c r="B23" s="101" t="s">
        <v>17</v>
      </c>
      <c r="C23" s="29" t="s">
        <v>260</v>
      </c>
      <c r="D23" s="30" t="s">
        <v>399</v>
      </c>
      <c r="E23" s="90"/>
      <c r="F23" s="90"/>
      <c r="G23" s="90"/>
      <c r="H23" s="90"/>
    </row>
    <row r="24" spans="2:8" x14ac:dyDescent="0.4">
      <c r="B24" s="103" t="s">
        <v>375</v>
      </c>
      <c r="C24" s="29" t="s">
        <v>260</v>
      </c>
      <c r="D24" s="30" t="s">
        <v>363</v>
      </c>
      <c r="E24" s="90"/>
      <c r="F24" s="90"/>
      <c r="G24" s="90"/>
      <c r="H24" s="90"/>
    </row>
    <row r="25" spans="2:8" x14ac:dyDescent="0.4">
      <c r="B25" s="103" t="s">
        <v>309</v>
      </c>
      <c r="C25" s="29" t="s">
        <v>260</v>
      </c>
      <c r="D25" s="30" t="s">
        <v>459</v>
      </c>
      <c r="E25" s="90"/>
      <c r="F25" s="90"/>
      <c r="G25" s="90"/>
      <c r="H25" s="90"/>
    </row>
    <row r="26" spans="2:8" x14ac:dyDescent="0.4">
      <c r="B26" s="101" t="s">
        <v>359</v>
      </c>
      <c r="C26" s="29" t="s">
        <v>260</v>
      </c>
      <c r="D26" s="30" t="s">
        <v>400</v>
      </c>
      <c r="E26" s="90"/>
      <c r="F26" s="90"/>
      <c r="G26" s="90"/>
      <c r="H26" s="90"/>
    </row>
    <row r="27" spans="2:8" x14ac:dyDescent="0.4">
      <c r="B27" s="101" t="s">
        <v>396</v>
      </c>
      <c r="C27" s="33" t="s">
        <v>260</v>
      </c>
      <c r="D27" s="30" t="s">
        <v>53</v>
      </c>
      <c r="E27" s="90"/>
      <c r="F27" s="90"/>
      <c r="G27" s="90"/>
      <c r="H27" s="90"/>
    </row>
    <row r="28" spans="2:8" x14ac:dyDescent="0.4">
      <c r="B28" s="90"/>
      <c r="C28" s="90"/>
      <c r="D28" s="90"/>
      <c r="E28" s="90"/>
      <c r="F28" s="90"/>
      <c r="G28" s="90"/>
      <c r="H28" s="90"/>
    </row>
  </sheetData>
  <sortState xmlns:xlrd2="http://schemas.microsoft.com/office/spreadsheetml/2017/richdata2" ref="B17:D24">
    <sortCondition ref="B17:B24"/>
  </sortState>
  <mergeCells count="2">
    <mergeCell ref="B1:E1"/>
    <mergeCell ref="B15:E15"/>
  </mergeCells>
  <hyperlinks>
    <hyperlink ref="P2" location="Índice!A1" tooltip="(voltar ao índice)" display="(voltar ao índice)" xr:uid="{D8EDD4F6-EC3D-4D90-B7DA-56A6DED4B479}"/>
  </hyperlinks>
  <printOptions horizontalCentered="1"/>
  <pageMargins left="0.47244094488188981" right="0.47244094488188981" top="0.6692913385826772" bottom="0.47244094488188981" header="0" footer="0"/>
  <pageSetup paperSize="9" scale="78"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3">
    <pageSetUpPr fitToPage="1"/>
  </sheetPr>
  <dimension ref="A1:Q26"/>
  <sheetViews>
    <sheetView showGridLines="0" showZeros="0" zoomScaleNormal="100" workbookViewId="0">
      <selection activeCell="P2" sqref="P2"/>
    </sheetView>
  </sheetViews>
  <sheetFormatPr defaultRowHeight="14.6" x14ac:dyDescent="0.4"/>
  <cols>
    <col min="1" max="1" width="6.69140625" customWidth="1"/>
    <col min="2" max="2" width="16.84375" customWidth="1"/>
    <col min="3" max="4" width="9.15234375" customWidth="1"/>
    <col min="5" max="5" width="10.4609375" customWidth="1"/>
    <col min="6" max="6" width="10" customWidth="1"/>
    <col min="7" max="14" width="9.15234375" customWidth="1"/>
    <col min="15" max="15" width="6.69140625" customWidth="1"/>
    <col min="16" max="16" width="13.53515625" bestFit="1" customWidth="1"/>
  </cols>
  <sheetData>
    <row r="1" spans="1:17" x14ac:dyDescent="0.4">
      <c r="B1" s="147" t="s">
        <v>19</v>
      </c>
      <c r="C1" s="147"/>
      <c r="D1" s="147"/>
      <c r="E1" s="147"/>
      <c r="F1" s="147"/>
      <c r="G1" s="147"/>
      <c r="H1" s="147"/>
      <c r="I1" s="147"/>
      <c r="J1" s="147"/>
      <c r="K1" s="147"/>
      <c r="L1" s="147"/>
      <c r="M1" s="147"/>
      <c r="N1" s="147"/>
    </row>
    <row r="2" spans="1:17" ht="15" customHeight="1" x14ac:dyDescent="0.4">
      <c r="B2" s="47"/>
      <c r="C2" s="47"/>
      <c r="D2" s="47"/>
      <c r="E2" s="47"/>
      <c r="F2" s="47"/>
      <c r="G2" s="47"/>
      <c r="H2" s="47"/>
      <c r="I2" s="47"/>
      <c r="J2" s="47"/>
      <c r="K2" s="47"/>
      <c r="L2" s="47"/>
      <c r="M2" s="47"/>
      <c r="N2" s="47"/>
      <c r="P2" s="50" t="s">
        <v>272</v>
      </c>
    </row>
    <row r="3" spans="1:17" ht="15" customHeight="1" x14ac:dyDescent="0.4">
      <c r="C3" s="11"/>
      <c r="F3" s="11"/>
      <c r="G3" s="11"/>
      <c r="H3" s="11"/>
      <c r="I3" s="11"/>
      <c r="J3" s="11"/>
      <c r="K3" s="11"/>
      <c r="L3" s="11"/>
      <c r="M3" s="11"/>
      <c r="N3" s="11"/>
    </row>
    <row r="4" spans="1:17" ht="33.75" customHeight="1" x14ac:dyDescent="0.4">
      <c r="B4" s="3"/>
      <c r="C4" s="148" t="s">
        <v>377</v>
      </c>
      <c r="D4" s="149"/>
      <c r="E4" s="159"/>
      <c r="F4" s="148" t="s">
        <v>378</v>
      </c>
      <c r="G4" s="149"/>
      <c r="H4" s="159"/>
      <c r="I4" s="148" t="s">
        <v>20</v>
      </c>
      <c r="J4" s="149"/>
      <c r="K4" s="149"/>
      <c r="L4" s="148" t="s">
        <v>364</v>
      </c>
      <c r="M4" s="149"/>
      <c r="N4" s="159"/>
      <c r="Q4" s="8"/>
    </row>
    <row r="5" spans="1:17" ht="24.75" customHeight="1" x14ac:dyDescent="0.4">
      <c r="B5" s="9"/>
      <c r="C5" s="59" t="s">
        <v>21</v>
      </c>
      <c r="D5" s="59" t="s">
        <v>22</v>
      </c>
      <c r="E5" s="59" t="s">
        <v>23</v>
      </c>
      <c r="F5" s="59" t="s">
        <v>24</v>
      </c>
      <c r="G5" s="59" t="s">
        <v>25</v>
      </c>
      <c r="H5" s="59" t="s">
        <v>26</v>
      </c>
      <c r="I5" s="59" t="s">
        <v>298</v>
      </c>
      <c r="J5" s="59" t="s">
        <v>27</v>
      </c>
      <c r="K5" s="59" t="s">
        <v>28</v>
      </c>
      <c r="L5" s="59" t="s">
        <v>299</v>
      </c>
      <c r="M5" s="59" t="s">
        <v>29</v>
      </c>
      <c r="N5" s="59" t="s">
        <v>30</v>
      </c>
      <c r="Q5" s="8"/>
    </row>
    <row r="6" spans="1:17" ht="5.25" customHeight="1" x14ac:dyDescent="0.4">
      <c r="B6" s="51"/>
      <c r="C6" s="52"/>
      <c r="D6" s="52"/>
      <c r="E6" s="52"/>
      <c r="F6" s="52"/>
      <c r="G6" s="52"/>
      <c r="H6" s="52"/>
      <c r="I6" s="52"/>
      <c r="J6" s="52"/>
      <c r="K6" s="52"/>
      <c r="L6" s="52"/>
      <c r="M6" s="52"/>
      <c r="N6" s="52"/>
      <c r="Q6" s="8"/>
    </row>
    <row r="7" spans="1:17" x14ac:dyDescent="0.4">
      <c r="A7" s="6"/>
      <c r="B7" s="2" t="s">
        <v>251</v>
      </c>
      <c r="C7" s="24">
        <v>801</v>
      </c>
      <c r="D7" s="25">
        <v>2026</v>
      </c>
      <c r="E7" s="25" t="s">
        <v>31</v>
      </c>
      <c r="F7" s="26">
        <v>972</v>
      </c>
      <c r="G7" s="25" t="s">
        <v>307</v>
      </c>
      <c r="H7" s="25" t="s">
        <v>356</v>
      </c>
      <c r="I7" s="26">
        <v>1862</v>
      </c>
      <c r="J7" s="25" t="s">
        <v>307</v>
      </c>
      <c r="K7" s="25" t="s">
        <v>289</v>
      </c>
      <c r="L7" s="44">
        <v>20</v>
      </c>
      <c r="M7" s="27" t="s">
        <v>409</v>
      </c>
      <c r="N7" s="25" t="s">
        <v>308</v>
      </c>
    </row>
    <row r="8" spans="1:17" x14ac:dyDescent="0.4">
      <c r="A8" s="6"/>
      <c r="B8" s="2" t="s">
        <v>32</v>
      </c>
      <c r="C8" s="24">
        <v>2322</v>
      </c>
      <c r="D8" s="25">
        <v>2026</v>
      </c>
      <c r="E8" s="25" t="s">
        <v>31</v>
      </c>
      <c r="F8" s="26" t="s">
        <v>460</v>
      </c>
      <c r="G8" s="25" t="s">
        <v>307</v>
      </c>
      <c r="H8" s="25" t="s">
        <v>356</v>
      </c>
      <c r="I8" s="26">
        <v>2351</v>
      </c>
      <c r="J8" s="25" t="s">
        <v>307</v>
      </c>
      <c r="K8" s="25" t="s">
        <v>289</v>
      </c>
      <c r="L8" s="26" t="s">
        <v>462</v>
      </c>
      <c r="M8" s="27" t="s">
        <v>409</v>
      </c>
      <c r="N8" s="25" t="s">
        <v>308</v>
      </c>
    </row>
    <row r="9" spans="1:17" x14ac:dyDescent="0.4">
      <c r="A9" s="6"/>
      <c r="B9" s="2" t="s">
        <v>33</v>
      </c>
      <c r="C9" s="24">
        <v>7447</v>
      </c>
      <c r="D9" s="25">
        <v>2026</v>
      </c>
      <c r="E9" s="25" t="s">
        <v>31</v>
      </c>
      <c r="F9" s="78" t="s">
        <v>461</v>
      </c>
      <c r="G9" s="25" t="s">
        <v>307</v>
      </c>
      <c r="H9" s="25" t="s">
        <v>356</v>
      </c>
      <c r="I9" s="26">
        <v>3715</v>
      </c>
      <c r="J9" s="25" t="s">
        <v>307</v>
      </c>
      <c r="K9" s="25" t="s">
        <v>17</v>
      </c>
      <c r="L9" s="26" t="s">
        <v>463</v>
      </c>
      <c r="M9" s="27" t="s">
        <v>410</v>
      </c>
      <c r="N9" s="25" t="s">
        <v>308</v>
      </c>
    </row>
    <row r="10" spans="1:17" x14ac:dyDescent="0.4">
      <c r="A10" s="6"/>
      <c r="B10" s="2" t="s">
        <v>34</v>
      </c>
      <c r="C10" s="24">
        <v>1685</v>
      </c>
      <c r="D10" s="25">
        <v>2026</v>
      </c>
      <c r="E10" s="25" t="s">
        <v>31</v>
      </c>
      <c r="F10" s="26">
        <v>6785</v>
      </c>
      <c r="G10" s="25" t="s">
        <v>307</v>
      </c>
      <c r="H10" s="25" t="s">
        <v>356</v>
      </c>
      <c r="I10" s="26">
        <v>1467</v>
      </c>
      <c r="J10" s="25" t="s">
        <v>307</v>
      </c>
      <c r="K10" s="25" t="s">
        <v>18</v>
      </c>
      <c r="L10" s="44">
        <v>26</v>
      </c>
      <c r="M10" s="27" t="s">
        <v>307</v>
      </c>
      <c r="N10" s="25" t="s">
        <v>308</v>
      </c>
    </row>
    <row r="11" spans="1:17" x14ac:dyDescent="0.4">
      <c r="A11" s="6"/>
      <c r="B11" s="2" t="s">
        <v>35</v>
      </c>
      <c r="C11" s="24">
        <v>83751</v>
      </c>
      <c r="D11" s="25">
        <v>2026</v>
      </c>
      <c r="E11" s="25" t="s">
        <v>31</v>
      </c>
      <c r="F11" s="26">
        <v>7074</v>
      </c>
      <c r="G11" s="25" t="s">
        <v>307</v>
      </c>
      <c r="H11" s="25" t="s">
        <v>356</v>
      </c>
      <c r="I11" s="26">
        <v>851</v>
      </c>
      <c r="J11" s="25" t="s">
        <v>307</v>
      </c>
      <c r="K11" s="25" t="s">
        <v>308</v>
      </c>
      <c r="L11" s="44">
        <v>26.9</v>
      </c>
      <c r="M11" s="27" t="s">
        <v>409</v>
      </c>
      <c r="N11" s="25" t="s">
        <v>308</v>
      </c>
    </row>
    <row r="12" spans="1:17" x14ac:dyDescent="0.4">
      <c r="A12" s="6"/>
      <c r="B12" s="2" t="s">
        <v>36</v>
      </c>
      <c r="C12" s="24">
        <v>1108</v>
      </c>
      <c r="D12" s="25">
        <v>2026</v>
      </c>
      <c r="E12" s="25" t="s">
        <v>31</v>
      </c>
      <c r="F12" s="26">
        <v>6852</v>
      </c>
      <c r="G12" s="25" t="s">
        <v>307</v>
      </c>
      <c r="H12" s="25" t="s">
        <v>356</v>
      </c>
      <c r="I12" s="26">
        <v>1397</v>
      </c>
      <c r="J12" s="25" t="s">
        <v>307</v>
      </c>
      <c r="K12" s="25" t="s">
        <v>18</v>
      </c>
      <c r="L12" s="44">
        <v>26.4</v>
      </c>
      <c r="M12" s="27" t="s">
        <v>409</v>
      </c>
      <c r="N12" s="25" t="s">
        <v>308</v>
      </c>
    </row>
    <row r="13" spans="1:17" x14ac:dyDescent="0.4">
      <c r="A13" s="6"/>
      <c r="B13" s="2" t="s">
        <v>37</v>
      </c>
      <c r="C13" s="24">
        <v>367</v>
      </c>
      <c r="D13" s="25">
        <v>2026</v>
      </c>
      <c r="E13" s="25" t="s">
        <v>31</v>
      </c>
      <c r="F13" s="26">
        <v>8037</v>
      </c>
      <c r="G13" s="25" t="s">
        <v>307</v>
      </c>
      <c r="H13" s="25" t="s">
        <v>356</v>
      </c>
      <c r="I13" s="26">
        <v>660</v>
      </c>
      <c r="J13" s="25" t="s">
        <v>307</v>
      </c>
      <c r="K13" s="25" t="s">
        <v>408</v>
      </c>
      <c r="L13" s="44">
        <v>27.4</v>
      </c>
      <c r="M13" s="27" t="s">
        <v>409</v>
      </c>
      <c r="N13" s="25" t="s">
        <v>308</v>
      </c>
    </row>
    <row r="14" spans="1:17" x14ac:dyDescent="0.4">
      <c r="A14" s="6"/>
      <c r="B14" s="2" t="s">
        <v>38</v>
      </c>
      <c r="C14" s="24">
        <v>2504</v>
      </c>
      <c r="D14" s="25">
        <v>2026</v>
      </c>
      <c r="E14" s="25" t="s">
        <v>31</v>
      </c>
      <c r="F14" s="26">
        <v>9365</v>
      </c>
      <c r="G14" s="25" t="s">
        <v>307</v>
      </c>
      <c r="H14" s="25" t="s">
        <v>356</v>
      </c>
      <c r="I14" s="26">
        <v>3071</v>
      </c>
      <c r="J14" s="25" t="s">
        <v>307</v>
      </c>
      <c r="K14" s="25" t="s">
        <v>309</v>
      </c>
      <c r="L14" s="44">
        <v>24.5</v>
      </c>
      <c r="M14" s="27" t="s">
        <v>409</v>
      </c>
      <c r="N14" s="25" t="s">
        <v>308</v>
      </c>
    </row>
    <row r="15" spans="1:17" x14ac:dyDescent="0.4">
      <c r="A15" s="6"/>
      <c r="B15" s="2" t="s">
        <v>326</v>
      </c>
      <c r="C15" s="24">
        <v>53</v>
      </c>
      <c r="D15" s="25">
        <v>2026</v>
      </c>
      <c r="E15" s="25" t="s">
        <v>16</v>
      </c>
      <c r="F15" s="26">
        <v>6712</v>
      </c>
      <c r="G15" s="25" t="s">
        <v>307</v>
      </c>
      <c r="H15" s="25" t="s">
        <v>356</v>
      </c>
      <c r="I15" s="26">
        <v>424</v>
      </c>
      <c r="J15" s="25" t="s">
        <v>307</v>
      </c>
      <c r="K15" s="25" t="s">
        <v>408</v>
      </c>
      <c r="L15" s="44">
        <v>27.2</v>
      </c>
      <c r="M15" s="27" t="s">
        <v>409</v>
      </c>
      <c r="N15" s="25" t="s">
        <v>308</v>
      </c>
    </row>
    <row r="16" spans="1:17" ht="5.25" customHeight="1" x14ac:dyDescent="0.4">
      <c r="A16" s="6"/>
      <c r="B16" s="2"/>
      <c r="C16" s="24"/>
      <c r="D16" s="25"/>
      <c r="E16" s="25"/>
      <c r="F16" s="26"/>
      <c r="G16" s="25"/>
      <c r="H16" s="25"/>
      <c r="I16" s="26"/>
      <c r="J16" s="25"/>
      <c r="K16" s="25"/>
      <c r="L16" s="26"/>
      <c r="M16" s="27"/>
      <c r="N16" s="25"/>
    </row>
    <row r="17" spans="2:14" s="4" customFormat="1" ht="3" customHeight="1" x14ac:dyDescent="0.25">
      <c r="B17" s="5"/>
      <c r="C17" s="5"/>
      <c r="D17" s="5"/>
      <c r="E17" s="5"/>
      <c r="F17" s="5"/>
      <c r="G17" s="5"/>
      <c r="H17" s="5"/>
      <c r="I17" s="5"/>
      <c r="J17" s="5"/>
      <c r="K17" s="5"/>
      <c r="L17" s="5"/>
      <c r="M17" s="5"/>
      <c r="N17" s="5" t="e">
        <f t="array" ref="N17">INDEX(#REF!,MATCH($L$3&amp;$A17,#REF!&amp;#REF!,0))</f>
        <v>#REF!</v>
      </c>
    </row>
    <row r="18" spans="2:14" s="53" customFormat="1" ht="6.75" customHeight="1" x14ac:dyDescent="0.25"/>
    <row r="19" spans="2:14" ht="15" customHeight="1" x14ac:dyDescent="0.4">
      <c r="B19" s="157" t="s">
        <v>271</v>
      </c>
      <c r="C19" s="157"/>
      <c r="D19" s="157"/>
      <c r="E19" s="157"/>
      <c r="F19" s="157"/>
      <c r="G19" s="157"/>
      <c r="H19" s="157"/>
      <c r="I19" s="157"/>
      <c r="J19" s="157"/>
      <c r="K19" s="157"/>
      <c r="L19" s="157"/>
      <c r="M19" s="157"/>
      <c r="N19" s="157"/>
    </row>
    <row r="20" spans="2:14" ht="12.75" customHeight="1" x14ac:dyDescent="0.4">
      <c r="B20" s="158" t="s">
        <v>324</v>
      </c>
      <c r="C20" s="156"/>
      <c r="D20" s="156"/>
      <c r="E20" s="156"/>
      <c r="F20" s="156"/>
      <c r="G20" s="156"/>
      <c r="H20" s="156"/>
      <c r="I20" s="156"/>
      <c r="J20" s="156"/>
      <c r="K20" s="156"/>
      <c r="L20" s="156"/>
      <c r="M20" s="156"/>
      <c r="N20" s="156"/>
    </row>
    <row r="21" spans="2:14" ht="12.75" customHeight="1" x14ac:dyDescent="0.4">
      <c r="B21" s="156" t="s">
        <v>376</v>
      </c>
      <c r="C21" s="156"/>
      <c r="D21" s="156"/>
      <c r="E21" s="156"/>
      <c r="F21" s="156"/>
      <c r="G21" s="156"/>
      <c r="H21" s="156"/>
      <c r="I21" s="156"/>
      <c r="J21" s="156"/>
      <c r="K21" s="156"/>
      <c r="L21" s="156"/>
      <c r="M21" s="156"/>
      <c r="N21" s="156"/>
    </row>
    <row r="22" spans="2:14" ht="12.75" customHeight="1" x14ac:dyDescent="0.4">
      <c r="B22" s="156" t="s">
        <v>325</v>
      </c>
      <c r="C22" s="156"/>
      <c r="D22" s="156"/>
      <c r="E22" s="156"/>
      <c r="F22" s="156"/>
      <c r="G22" s="156"/>
      <c r="H22" s="156"/>
      <c r="I22" s="156"/>
      <c r="J22" s="156"/>
      <c r="K22" s="156"/>
      <c r="L22" s="156"/>
      <c r="M22" s="156"/>
      <c r="N22" s="156"/>
    </row>
    <row r="23" spans="2:14" ht="12.75" customHeight="1" x14ac:dyDescent="0.4">
      <c r="B23" s="156" t="s">
        <v>357</v>
      </c>
      <c r="C23" s="156"/>
      <c r="D23" s="156"/>
      <c r="E23" s="156"/>
      <c r="F23" s="156"/>
      <c r="G23" s="156"/>
      <c r="H23" s="156"/>
      <c r="I23" s="156"/>
      <c r="J23" s="156"/>
      <c r="K23" s="156"/>
      <c r="L23" s="156"/>
      <c r="M23" s="156"/>
      <c r="N23" s="156"/>
    </row>
    <row r="24" spans="2:14" ht="12.75" customHeight="1" x14ac:dyDescent="0.4">
      <c r="B24" s="156" t="s">
        <v>416</v>
      </c>
      <c r="C24" s="156"/>
      <c r="D24" s="156"/>
      <c r="E24" s="156"/>
      <c r="F24" s="156"/>
      <c r="G24" s="156"/>
      <c r="H24" s="156"/>
      <c r="I24" s="156"/>
      <c r="J24" s="156"/>
      <c r="K24" s="156"/>
      <c r="L24" s="156"/>
      <c r="M24" s="156"/>
      <c r="N24" s="156"/>
    </row>
    <row r="25" spans="2:14" ht="12.75" customHeight="1" x14ac:dyDescent="0.4">
      <c r="B25" s="156" t="s">
        <v>415</v>
      </c>
      <c r="C25" s="156"/>
      <c r="D25" s="156"/>
      <c r="E25" s="156"/>
      <c r="F25" s="156"/>
      <c r="G25" s="156"/>
      <c r="H25" s="156"/>
      <c r="I25" s="156"/>
      <c r="J25" s="156"/>
      <c r="K25" s="156"/>
      <c r="L25" s="156"/>
      <c r="M25" s="156"/>
      <c r="N25" s="156"/>
    </row>
    <row r="26" spans="2:14" ht="12.75" customHeight="1" x14ac:dyDescent="0.4">
      <c r="B26" s="115"/>
      <c r="C26" s="115"/>
      <c r="D26" s="115"/>
      <c r="E26" s="115"/>
      <c r="F26" s="115"/>
      <c r="G26" s="115"/>
      <c r="H26" s="115"/>
      <c r="I26" s="115"/>
      <c r="J26" s="115"/>
      <c r="K26" s="115"/>
      <c r="L26" s="115"/>
      <c r="M26" s="115"/>
      <c r="N26" s="115"/>
    </row>
  </sheetData>
  <mergeCells count="12">
    <mergeCell ref="B1:N1"/>
    <mergeCell ref="B19:N19"/>
    <mergeCell ref="B20:N20"/>
    <mergeCell ref="I4:K4"/>
    <mergeCell ref="L4:N4"/>
    <mergeCell ref="C4:E4"/>
    <mergeCell ref="F4:H4"/>
    <mergeCell ref="B21:N21"/>
    <mergeCell ref="B22:N22"/>
    <mergeCell ref="B23:N23"/>
    <mergeCell ref="B24:N24"/>
    <mergeCell ref="B25:N25"/>
  </mergeCells>
  <hyperlinks>
    <hyperlink ref="P2" location="Índice!A1" tooltip="(voltar ao índice)" display="(voltar ao índice)" xr:uid="{96E40B8C-2F5A-4B8E-9AE4-BC86D177A7E3}"/>
  </hyperlinks>
  <printOptions horizontalCentered="1"/>
  <pageMargins left="0.27559055118110237" right="0.27559055118110237" top="0.6692913385826772" bottom="0.47244094488188981"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4">
    <pageSetUpPr fitToPage="1"/>
  </sheetPr>
  <dimension ref="A1:AD28"/>
  <sheetViews>
    <sheetView showGridLines="0" showZeros="0" zoomScaleNormal="100" workbookViewId="0">
      <pane xSplit="2" ySplit="6" topLeftCell="C7" activePane="bottomRight" state="frozen"/>
      <selection activeCell="B1" sqref="B1:N1"/>
      <selection pane="topRight" activeCell="B1" sqref="B1:N1"/>
      <selection pane="bottomLeft" activeCell="B1" sqref="B1:N1"/>
      <selection pane="bottomRight" activeCell="AD2" sqref="AD2"/>
    </sheetView>
  </sheetViews>
  <sheetFormatPr defaultRowHeight="14.6" x14ac:dyDescent="0.4"/>
  <cols>
    <col min="1" max="1" width="6.69140625" customWidth="1"/>
    <col min="2" max="2" width="16.84375" customWidth="1"/>
    <col min="3" max="28" width="9.53515625" customWidth="1"/>
    <col min="29" max="29" width="6.69140625" customWidth="1"/>
    <col min="30" max="30" width="13.53515625" bestFit="1" customWidth="1"/>
  </cols>
  <sheetData>
    <row r="1" spans="1:30" ht="15" customHeight="1" x14ac:dyDescent="0.4">
      <c r="B1" s="147" t="s">
        <v>39</v>
      </c>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row>
    <row r="2" spans="1:30" ht="15" customHeight="1" x14ac:dyDescent="0.4">
      <c r="B2" s="47"/>
      <c r="C2" s="47"/>
      <c r="D2" s="47"/>
      <c r="E2" s="47"/>
      <c r="F2" s="47"/>
      <c r="G2" s="47"/>
      <c r="H2" s="47"/>
      <c r="I2" s="47"/>
      <c r="J2" s="47"/>
      <c r="K2" s="47"/>
      <c r="L2" s="47"/>
      <c r="M2" s="47"/>
      <c r="N2" s="47"/>
      <c r="O2" s="47"/>
      <c r="P2" s="47"/>
      <c r="Q2" s="47"/>
      <c r="R2" s="47"/>
      <c r="S2" s="47"/>
      <c r="T2" s="47"/>
      <c r="U2" s="47"/>
      <c r="V2" s="47"/>
      <c r="W2" s="47"/>
      <c r="X2" s="47"/>
      <c r="Y2" s="47"/>
      <c r="Z2" s="47"/>
      <c r="AA2" s="47"/>
      <c r="AB2" s="47"/>
      <c r="AD2" s="50" t="s">
        <v>272</v>
      </c>
    </row>
    <row r="3" spans="1:30" ht="15" customHeight="1" x14ac:dyDescent="0.4">
      <c r="C3" s="11"/>
      <c r="D3" s="11"/>
      <c r="E3" s="11"/>
      <c r="F3" s="11"/>
      <c r="G3" s="11"/>
      <c r="H3" s="11"/>
      <c r="I3" s="11"/>
      <c r="J3" s="11"/>
      <c r="K3" s="11"/>
      <c r="L3" s="11"/>
      <c r="M3" s="11"/>
      <c r="N3" s="11"/>
      <c r="O3" s="11"/>
      <c r="P3" s="11"/>
      <c r="T3" s="11"/>
      <c r="U3" s="11"/>
      <c r="V3" s="11"/>
      <c r="W3" s="11"/>
      <c r="X3" s="11"/>
      <c r="Y3" s="11"/>
      <c r="Z3" s="11"/>
      <c r="AA3" s="11"/>
      <c r="AB3" s="11"/>
      <c r="AC3" s="11"/>
    </row>
    <row r="4" spans="1:30" ht="24" customHeight="1" x14ac:dyDescent="0.4">
      <c r="B4" s="166"/>
      <c r="C4" s="161" t="s">
        <v>40</v>
      </c>
      <c r="D4" s="162"/>
      <c r="E4" s="163"/>
      <c r="F4" s="161" t="s">
        <v>471</v>
      </c>
      <c r="G4" s="162"/>
      <c r="H4" s="163"/>
      <c r="I4" s="161" t="s">
        <v>446</v>
      </c>
      <c r="J4" s="162"/>
      <c r="K4" s="163"/>
      <c r="L4" s="161" t="s">
        <v>41</v>
      </c>
      <c r="M4" s="162"/>
      <c r="N4" s="163"/>
      <c r="O4" s="148" t="s">
        <v>301</v>
      </c>
      <c r="P4" s="149"/>
      <c r="Q4" s="149"/>
      <c r="R4" s="149"/>
      <c r="S4" s="149"/>
      <c r="T4" s="149"/>
      <c r="U4" s="149"/>
      <c r="V4" s="159"/>
      <c r="W4" s="161" t="s">
        <v>310</v>
      </c>
      <c r="X4" s="162"/>
      <c r="Y4" s="163"/>
      <c r="Z4" s="161" t="s">
        <v>43</v>
      </c>
      <c r="AA4" s="162"/>
      <c r="AB4" s="163"/>
      <c r="AC4" s="35"/>
    </row>
    <row r="5" spans="1:30" ht="21.75" customHeight="1" x14ac:dyDescent="0.4">
      <c r="B5" s="166"/>
      <c r="C5" s="148"/>
      <c r="D5" s="149"/>
      <c r="E5" s="159"/>
      <c r="F5" s="148"/>
      <c r="G5" s="149"/>
      <c r="H5" s="159"/>
      <c r="I5" s="148"/>
      <c r="J5" s="149"/>
      <c r="K5" s="159"/>
      <c r="L5" s="148"/>
      <c r="M5" s="149"/>
      <c r="N5" s="159"/>
      <c r="O5" s="164" t="s">
        <v>42</v>
      </c>
      <c r="P5" s="165"/>
      <c r="Q5" s="164" t="s">
        <v>273</v>
      </c>
      <c r="R5" s="165"/>
      <c r="S5" s="164" t="s">
        <v>274</v>
      </c>
      <c r="T5" s="165"/>
      <c r="U5" s="167" t="s">
        <v>49</v>
      </c>
      <c r="V5" s="167" t="s">
        <v>50</v>
      </c>
      <c r="W5" s="148"/>
      <c r="X5" s="149"/>
      <c r="Y5" s="159"/>
      <c r="Z5" s="148"/>
      <c r="AA5" s="149"/>
      <c r="AB5" s="159"/>
      <c r="AC5" s="35"/>
    </row>
    <row r="6" spans="1:30" ht="20.6" x14ac:dyDescent="0.4">
      <c r="B6" s="166"/>
      <c r="C6" s="59" t="s">
        <v>300</v>
      </c>
      <c r="D6" s="59" t="s">
        <v>44</v>
      </c>
      <c r="E6" s="59" t="s">
        <v>45</v>
      </c>
      <c r="F6" s="59" t="s">
        <v>352</v>
      </c>
      <c r="G6" s="59" t="s">
        <v>22</v>
      </c>
      <c r="H6" s="59" t="s">
        <v>23</v>
      </c>
      <c r="I6" s="59" t="s">
        <v>352</v>
      </c>
      <c r="J6" s="59" t="s">
        <v>22</v>
      </c>
      <c r="K6" s="59" t="s">
        <v>23</v>
      </c>
      <c r="L6" s="59" t="s">
        <v>46</v>
      </c>
      <c r="M6" s="59" t="s">
        <v>47</v>
      </c>
      <c r="N6" s="59" t="s">
        <v>48</v>
      </c>
      <c r="O6" s="59" t="s">
        <v>300</v>
      </c>
      <c r="P6" s="59" t="s">
        <v>275</v>
      </c>
      <c r="Q6" s="59" t="s">
        <v>300</v>
      </c>
      <c r="R6" s="59" t="s">
        <v>275</v>
      </c>
      <c r="S6" s="59" t="s">
        <v>300</v>
      </c>
      <c r="T6" s="61" t="s">
        <v>275</v>
      </c>
      <c r="U6" s="168"/>
      <c r="V6" s="168"/>
      <c r="W6" s="59" t="s">
        <v>311</v>
      </c>
      <c r="X6" s="59" t="s">
        <v>22</v>
      </c>
      <c r="Y6" s="59" t="s">
        <v>23</v>
      </c>
      <c r="Z6" s="59" t="s">
        <v>300</v>
      </c>
      <c r="AA6" s="59" t="s">
        <v>51</v>
      </c>
      <c r="AB6" s="59" t="s">
        <v>52</v>
      </c>
      <c r="AC6" s="35"/>
    </row>
    <row r="7" spans="1:30" ht="5.25" customHeight="1" x14ac:dyDescent="0.4">
      <c r="F7" s="52"/>
      <c r="G7" s="52"/>
      <c r="H7" s="52"/>
      <c r="Z7" s="35"/>
    </row>
    <row r="8" spans="1:30" x14ac:dyDescent="0.4">
      <c r="A8" s="6"/>
      <c r="B8" s="2" t="s">
        <v>53</v>
      </c>
      <c r="C8" s="36">
        <v>450646971</v>
      </c>
      <c r="D8" s="38">
        <v>2024</v>
      </c>
      <c r="E8" s="38" t="s">
        <v>31</v>
      </c>
      <c r="F8" s="43" t="s">
        <v>1</v>
      </c>
      <c r="G8" s="38" t="s">
        <v>1</v>
      </c>
      <c r="H8" s="38" t="s">
        <v>1</v>
      </c>
      <c r="I8" s="43" t="s">
        <v>1</v>
      </c>
      <c r="J8" s="38" t="s">
        <v>1</v>
      </c>
      <c r="K8" s="38" t="s">
        <v>1</v>
      </c>
      <c r="L8" s="43">
        <v>109.7</v>
      </c>
      <c r="M8" s="38">
        <v>2024</v>
      </c>
      <c r="N8" s="38" t="s">
        <v>31</v>
      </c>
      <c r="O8" s="36">
        <v>64776015</v>
      </c>
      <c r="P8" s="70">
        <v>14.374004302361104</v>
      </c>
      <c r="Q8" s="36">
        <v>286912339</v>
      </c>
      <c r="R8" s="70">
        <v>63.666763001498126</v>
      </c>
      <c r="S8" s="36">
        <v>98958617</v>
      </c>
      <c r="T8" s="87">
        <v>21.959232696140766</v>
      </c>
      <c r="U8" s="38">
        <v>2024</v>
      </c>
      <c r="V8" s="38" t="s">
        <v>31</v>
      </c>
      <c r="W8" s="43" t="s">
        <v>1</v>
      </c>
      <c r="X8" s="38" t="s">
        <v>1</v>
      </c>
      <c r="Y8" s="38" t="s">
        <v>1</v>
      </c>
      <c r="Z8" s="43" t="s">
        <v>1</v>
      </c>
      <c r="AA8" s="38" t="s">
        <v>1</v>
      </c>
      <c r="AB8" s="38" t="s">
        <v>1</v>
      </c>
      <c r="AC8" s="12"/>
    </row>
    <row r="9" spans="1:30" x14ac:dyDescent="0.4">
      <c r="A9" s="6"/>
      <c r="B9" s="2" t="s">
        <v>54</v>
      </c>
      <c r="C9" s="36">
        <v>10749635</v>
      </c>
      <c r="D9" s="38">
        <v>2024</v>
      </c>
      <c r="E9" s="38" t="s">
        <v>31</v>
      </c>
      <c r="F9" s="43">
        <v>-3.2</v>
      </c>
      <c r="G9" s="38">
        <v>2024</v>
      </c>
      <c r="H9" s="38" t="s">
        <v>31</v>
      </c>
      <c r="I9" s="43">
        <v>13.4</v>
      </c>
      <c r="J9" s="38">
        <v>2024</v>
      </c>
      <c r="K9" s="38" t="s">
        <v>31</v>
      </c>
      <c r="L9" s="43">
        <v>117.6</v>
      </c>
      <c r="M9" s="38">
        <v>2024</v>
      </c>
      <c r="N9" s="38" t="s">
        <v>31</v>
      </c>
      <c r="O9" s="36">
        <v>1359489</v>
      </c>
      <c r="P9" s="70">
        <v>12.646838706616551</v>
      </c>
      <c r="Q9" s="36">
        <v>6774802</v>
      </c>
      <c r="R9" s="70">
        <v>63.023553822990266</v>
      </c>
      <c r="S9" s="36">
        <v>2615344</v>
      </c>
      <c r="T9" s="87">
        <v>24.329607470393182</v>
      </c>
      <c r="U9" s="38">
        <v>2024</v>
      </c>
      <c r="V9" s="38" t="s">
        <v>31</v>
      </c>
      <c r="W9" s="43">
        <v>47.3</v>
      </c>
      <c r="X9" s="38">
        <v>2024</v>
      </c>
      <c r="Y9" s="38" t="s">
        <v>31</v>
      </c>
      <c r="Z9" s="80">
        <v>1.41</v>
      </c>
      <c r="AA9" s="38">
        <v>2024</v>
      </c>
      <c r="AB9" s="38" t="s">
        <v>31</v>
      </c>
      <c r="AC9" s="12"/>
    </row>
    <row r="10" spans="1:30" x14ac:dyDescent="0.4">
      <c r="A10" s="6"/>
      <c r="B10" s="19" t="s">
        <v>251</v>
      </c>
      <c r="C10" s="26">
        <v>259440</v>
      </c>
      <c r="D10" s="25">
        <v>2024</v>
      </c>
      <c r="E10" s="25" t="s">
        <v>31</v>
      </c>
      <c r="F10" s="44">
        <v>-3</v>
      </c>
      <c r="G10" s="25">
        <v>2024</v>
      </c>
      <c r="H10" s="25" t="s">
        <v>31</v>
      </c>
      <c r="I10" s="44">
        <v>13.9</v>
      </c>
      <c r="J10" s="25">
        <v>2024</v>
      </c>
      <c r="K10" s="25" t="s">
        <v>31</v>
      </c>
      <c r="L10" s="44">
        <v>322.89999999999998</v>
      </c>
      <c r="M10" s="25">
        <v>2024</v>
      </c>
      <c r="N10" s="25" t="s">
        <v>31</v>
      </c>
      <c r="O10" s="26">
        <v>30970</v>
      </c>
      <c r="P10" s="71">
        <v>11.937249460376195</v>
      </c>
      <c r="Q10" s="26">
        <v>173133</v>
      </c>
      <c r="R10" s="71">
        <v>66.733348751156342</v>
      </c>
      <c r="S10" s="26">
        <v>55337</v>
      </c>
      <c r="T10" s="72">
        <v>21.329401788467468</v>
      </c>
      <c r="U10" s="25">
        <v>2024</v>
      </c>
      <c r="V10" s="25" t="s">
        <v>31</v>
      </c>
      <c r="W10" s="44">
        <v>47.2</v>
      </c>
      <c r="X10" s="25">
        <v>2024</v>
      </c>
      <c r="Y10" s="25" t="s">
        <v>31</v>
      </c>
      <c r="Z10" s="81">
        <v>1.26</v>
      </c>
      <c r="AA10" s="25">
        <v>2024</v>
      </c>
      <c r="AB10" s="25" t="s">
        <v>31</v>
      </c>
      <c r="AC10" s="12"/>
    </row>
    <row r="11" spans="1:30" x14ac:dyDescent="0.4">
      <c r="A11" s="6"/>
      <c r="B11" s="19" t="s">
        <v>55</v>
      </c>
      <c r="C11" s="26">
        <v>241718</v>
      </c>
      <c r="D11" s="25">
        <v>2024</v>
      </c>
      <c r="E11" s="25" t="s">
        <v>31</v>
      </c>
      <c r="F11" s="44">
        <v>-2.4</v>
      </c>
      <c r="G11" s="25">
        <v>2024</v>
      </c>
      <c r="H11" s="25" t="s">
        <v>31</v>
      </c>
      <c r="I11" s="44">
        <v>5.3</v>
      </c>
      <c r="J11" s="25">
        <v>2024</v>
      </c>
      <c r="K11" s="25" t="s">
        <v>31</v>
      </c>
      <c r="L11" s="44">
        <v>104.8</v>
      </c>
      <c r="M11" s="25">
        <v>2024</v>
      </c>
      <c r="N11" s="25" t="s">
        <v>31</v>
      </c>
      <c r="O11" s="26">
        <v>33780</v>
      </c>
      <c r="P11" s="71">
        <v>13.974962559676978</v>
      </c>
      <c r="Q11" s="26">
        <v>164684</v>
      </c>
      <c r="R11" s="71">
        <v>68.130631562399159</v>
      </c>
      <c r="S11" s="26">
        <v>43254</v>
      </c>
      <c r="T11" s="72">
        <v>17.894405877923862</v>
      </c>
      <c r="U11" s="25">
        <v>2024</v>
      </c>
      <c r="V11" s="25" t="s">
        <v>31</v>
      </c>
      <c r="W11" s="44">
        <v>43.5</v>
      </c>
      <c r="X11" s="25">
        <v>2024</v>
      </c>
      <c r="Y11" s="25" t="s">
        <v>31</v>
      </c>
      <c r="Z11" s="81">
        <v>1.23</v>
      </c>
      <c r="AA11" s="25">
        <v>2024</v>
      </c>
      <c r="AB11" s="25" t="s">
        <v>31</v>
      </c>
      <c r="AC11" s="12"/>
    </row>
    <row r="12" spans="1:30" x14ac:dyDescent="0.4">
      <c r="A12" s="6"/>
      <c r="B12" s="2" t="s">
        <v>56</v>
      </c>
      <c r="C12" s="36">
        <v>49128297</v>
      </c>
      <c r="D12" s="38">
        <v>2024</v>
      </c>
      <c r="E12" s="38" t="s">
        <v>31</v>
      </c>
      <c r="F12" s="43">
        <v>-2.4</v>
      </c>
      <c r="G12" s="38">
        <v>2024</v>
      </c>
      <c r="H12" s="38" t="s">
        <v>31</v>
      </c>
      <c r="I12" s="43">
        <v>12.8</v>
      </c>
      <c r="J12" s="38">
        <v>2024</v>
      </c>
      <c r="K12" s="38" t="s">
        <v>31</v>
      </c>
      <c r="L12" s="43">
        <v>97.2</v>
      </c>
      <c r="M12" s="38">
        <v>2024</v>
      </c>
      <c r="N12" s="38" t="s">
        <v>31</v>
      </c>
      <c r="O12" s="36">
        <v>6344063</v>
      </c>
      <c r="P12" s="70">
        <v>12.913256488414406</v>
      </c>
      <c r="Q12" s="36">
        <v>32605609</v>
      </c>
      <c r="R12" s="70">
        <v>66.368286692290596</v>
      </c>
      <c r="S12" s="36">
        <v>10178625</v>
      </c>
      <c r="T12" s="87">
        <v>20.718456819294996</v>
      </c>
      <c r="U12" s="38">
        <v>2024</v>
      </c>
      <c r="V12" s="38" t="s">
        <v>31</v>
      </c>
      <c r="W12" s="43">
        <v>45.8</v>
      </c>
      <c r="X12" s="38">
        <v>2024</v>
      </c>
      <c r="Y12" s="38" t="s">
        <v>31</v>
      </c>
      <c r="Z12" s="80">
        <v>1.1000000000000001</v>
      </c>
      <c r="AA12" s="38">
        <v>2024</v>
      </c>
      <c r="AB12" s="38" t="s">
        <v>31</v>
      </c>
      <c r="AC12" s="12"/>
    </row>
    <row r="13" spans="1:30" x14ac:dyDescent="0.4">
      <c r="A13" s="6"/>
      <c r="B13" s="19" t="s">
        <v>57</v>
      </c>
      <c r="C13" s="26">
        <v>2258866</v>
      </c>
      <c r="D13" s="25">
        <v>2024</v>
      </c>
      <c r="E13" s="25" t="s">
        <v>31</v>
      </c>
      <c r="F13" s="44">
        <v>-2.6</v>
      </c>
      <c r="G13" s="25">
        <v>2024</v>
      </c>
      <c r="H13" s="25" t="s">
        <v>31</v>
      </c>
      <c r="I13" s="44">
        <v>11.5</v>
      </c>
      <c r="J13" s="25">
        <v>2024</v>
      </c>
      <c r="K13" s="25" t="s">
        <v>31</v>
      </c>
      <c r="L13" s="44">
        <v>303</v>
      </c>
      <c r="M13" s="25">
        <v>2024</v>
      </c>
      <c r="N13" s="25" t="s">
        <v>31</v>
      </c>
      <c r="O13" s="26">
        <v>252609</v>
      </c>
      <c r="P13" s="71">
        <v>11.183000673789415</v>
      </c>
      <c r="Q13" s="26">
        <v>1595424</v>
      </c>
      <c r="R13" s="71">
        <v>70.629422019721403</v>
      </c>
      <c r="S13" s="26">
        <v>410833</v>
      </c>
      <c r="T13" s="72">
        <v>18.187577306489185</v>
      </c>
      <c r="U13" s="25">
        <v>2024</v>
      </c>
      <c r="V13" s="25" t="s">
        <v>31</v>
      </c>
      <c r="W13" s="44">
        <v>45.7</v>
      </c>
      <c r="X13" s="25">
        <v>2024</v>
      </c>
      <c r="Y13" s="25" t="s">
        <v>31</v>
      </c>
      <c r="Z13" s="81">
        <v>0.82</v>
      </c>
      <c r="AA13" s="25">
        <v>2024</v>
      </c>
      <c r="AB13" s="25" t="s">
        <v>31</v>
      </c>
      <c r="AC13" s="12"/>
    </row>
    <row r="14" spans="1:30" x14ac:dyDescent="0.4">
      <c r="A14" s="6"/>
      <c r="B14" s="2" t="s">
        <v>58</v>
      </c>
      <c r="C14" s="36">
        <v>68882600</v>
      </c>
      <c r="D14" s="38">
        <v>2024</v>
      </c>
      <c r="E14" s="38" t="s">
        <v>31</v>
      </c>
      <c r="F14" s="43">
        <v>0.3</v>
      </c>
      <c r="G14" s="38">
        <v>2024</v>
      </c>
      <c r="H14" s="38" t="s">
        <v>31</v>
      </c>
      <c r="I14" s="43">
        <v>2.8</v>
      </c>
      <c r="J14" s="38">
        <v>2024</v>
      </c>
      <c r="K14" s="38" t="s">
        <v>31</v>
      </c>
      <c r="L14" s="43">
        <v>108.5</v>
      </c>
      <c r="M14" s="38">
        <v>2024</v>
      </c>
      <c r="N14" s="38" t="s">
        <v>31</v>
      </c>
      <c r="O14" s="36">
        <v>11429305</v>
      </c>
      <c r="P14" s="70">
        <v>16.592441342225758</v>
      </c>
      <c r="Q14" s="36">
        <v>42393765</v>
      </c>
      <c r="R14" s="70">
        <v>61.544954749094835</v>
      </c>
      <c r="S14" s="36">
        <v>15059530</v>
      </c>
      <c r="T14" s="87">
        <v>21.862603908679407</v>
      </c>
      <c r="U14" s="38">
        <v>2024</v>
      </c>
      <c r="V14" s="38" t="s">
        <v>31</v>
      </c>
      <c r="W14" s="43">
        <v>42.8</v>
      </c>
      <c r="X14" s="38">
        <v>2024</v>
      </c>
      <c r="Y14" s="38" t="s">
        <v>31</v>
      </c>
      <c r="Z14" s="80">
        <v>1.61</v>
      </c>
      <c r="AA14" s="38">
        <v>2024</v>
      </c>
      <c r="AB14" s="38" t="s">
        <v>31</v>
      </c>
      <c r="AC14" s="12"/>
    </row>
    <row r="15" spans="1:30" x14ac:dyDescent="0.4">
      <c r="A15" s="6"/>
      <c r="B15" s="19" t="s">
        <v>59</v>
      </c>
      <c r="C15" s="26">
        <v>413791</v>
      </c>
      <c r="D15" s="25">
        <v>2024</v>
      </c>
      <c r="E15" s="25" t="s">
        <v>31</v>
      </c>
      <c r="F15" s="44">
        <v>-0.1</v>
      </c>
      <c r="G15" s="25">
        <v>2024</v>
      </c>
      <c r="H15" s="25" t="s">
        <v>31</v>
      </c>
      <c r="I15" s="44">
        <v>-2.4</v>
      </c>
      <c r="J15" s="25">
        <v>2024</v>
      </c>
      <c r="K15" s="25" t="s">
        <v>31</v>
      </c>
      <c r="L15" s="44">
        <v>246.6</v>
      </c>
      <c r="M15" s="25">
        <v>2024</v>
      </c>
      <c r="N15" s="25" t="s">
        <v>31</v>
      </c>
      <c r="O15" s="26">
        <v>66262</v>
      </c>
      <c r="P15" s="71">
        <v>16.013398068106845</v>
      </c>
      <c r="Q15" s="26">
        <v>249146</v>
      </c>
      <c r="R15" s="71">
        <v>60.210589403829474</v>
      </c>
      <c r="S15" s="26">
        <v>98383</v>
      </c>
      <c r="T15" s="72">
        <v>23.776012528063685</v>
      </c>
      <c r="U15" s="25">
        <v>2024</v>
      </c>
      <c r="V15" s="25" t="s">
        <v>31</v>
      </c>
      <c r="W15" s="44">
        <v>48.1</v>
      </c>
      <c r="X15" s="25">
        <v>2024</v>
      </c>
      <c r="Y15" s="25" t="s">
        <v>31</v>
      </c>
      <c r="Z15" s="81">
        <v>1.81</v>
      </c>
      <c r="AA15" s="25">
        <v>2024</v>
      </c>
      <c r="AB15" s="25" t="s">
        <v>31</v>
      </c>
      <c r="AC15" s="12"/>
    </row>
    <row r="16" spans="1:30" x14ac:dyDescent="0.4">
      <c r="A16" s="6"/>
      <c r="B16" s="19" t="s">
        <v>60</v>
      </c>
      <c r="C16" s="26">
        <v>297455</v>
      </c>
      <c r="D16" s="25">
        <v>2024</v>
      </c>
      <c r="E16" s="25" t="s">
        <v>31</v>
      </c>
      <c r="F16" s="44">
        <v>19.100000000000001</v>
      </c>
      <c r="G16" s="25">
        <v>2024</v>
      </c>
      <c r="H16" s="25" t="s">
        <v>31</v>
      </c>
      <c r="I16" s="44">
        <v>-14.7</v>
      </c>
      <c r="J16" s="25">
        <v>2024</v>
      </c>
      <c r="K16" s="25" t="s">
        <v>31</v>
      </c>
      <c r="L16" s="44">
        <v>3.6</v>
      </c>
      <c r="M16" s="25">
        <v>2024</v>
      </c>
      <c r="N16" s="25" t="s">
        <v>31</v>
      </c>
      <c r="O16" s="26">
        <v>90341</v>
      </c>
      <c r="P16" s="71">
        <v>30.371316669748367</v>
      </c>
      <c r="Q16" s="26">
        <v>184223</v>
      </c>
      <c r="R16" s="71">
        <v>61.933065505706743</v>
      </c>
      <c r="S16" s="26">
        <v>22891</v>
      </c>
      <c r="T16" s="72">
        <v>7.6956178245448896</v>
      </c>
      <c r="U16" s="25">
        <v>2024</v>
      </c>
      <c r="V16" s="25" t="s">
        <v>31</v>
      </c>
      <c r="W16" s="44">
        <v>27.4</v>
      </c>
      <c r="X16" s="25">
        <v>2024</v>
      </c>
      <c r="Y16" s="25" t="s">
        <v>31</v>
      </c>
      <c r="Z16" s="81">
        <v>3.11</v>
      </c>
      <c r="AA16" s="25">
        <v>2024</v>
      </c>
      <c r="AB16" s="25" t="s">
        <v>31</v>
      </c>
      <c r="AC16" s="12"/>
    </row>
    <row r="17" spans="1:29" x14ac:dyDescent="0.4">
      <c r="A17" s="6"/>
      <c r="B17" s="19" t="s">
        <v>61</v>
      </c>
      <c r="C17" s="26">
        <v>359419</v>
      </c>
      <c r="D17" s="25">
        <v>2024</v>
      </c>
      <c r="E17" s="25" t="s">
        <v>31</v>
      </c>
      <c r="F17" s="44">
        <v>-2.5</v>
      </c>
      <c r="G17" s="25">
        <v>2024</v>
      </c>
      <c r="H17" s="25" t="s">
        <v>31</v>
      </c>
      <c r="I17" s="44">
        <v>0.2</v>
      </c>
      <c r="J17" s="25">
        <v>2024</v>
      </c>
      <c r="K17" s="25" t="s">
        <v>31</v>
      </c>
      <c r="L17" s="44">
        <v>326.5</v>
      </c>
      <c r="M17" s="25">
        <v>2024</v>
      </c>
      <c r="N17" s="25" t="s">
        <v>31</v>
      </c>
      <c r="O17" s="26">
        <v>53360</v>
      </c>
      <c r="P17" s="71">
        <v>14.846182310896197</v>
      </c>
      <c r="Q17" s="26">
        <v>213477</v>
      </c>
      <c r="R17" s="71">
        <v>59.395023635367082</v>
      </c>
      <c r="S17" s="26">
        <v>92582</v>
      </c>
      <c r="T17" s="72">
        <v>25.758794053736729</v>
      </c>
      <c r="U17" s="25">
        <v>2024</v>
      </c>
      <c r="V17" s="25" t="s">
        <v>31</v>
      </c>
      <c r="W17" s="44">
        <v>50.3</v>
      </c>
      <c r="X17" s="25">
        <v>2024</v>
      </c>
      <c r="Y17" s="25" t="s">
        <v>31</v>
      </c>
      <c r="Z17" s="81">
        <v>1.55</v>
      </c>
      <c r="AA17" s="25">
        <v>2024</v>
      </c>
      <c r="AB17" s="25" t="s">
        <v>31</v>
      </c>
      <c r="AC17" s="12"/>
    </row>
    <row r="18" spans="1:29" x14ac:dyDescent="0.4">
      <c r="A18" s="6"/>
      <c r="B18" s="19" t="s">
        <v>62</v>
      </c>
      <c r="C18" s="26">
        <v>329208</v>
      </c>
      <c r="D18" s="25">
        <v>2024</v>
      </c>
      <c r="E18" s="25" t="s">
        <v>31</v>
      </c>
      <c r="F18" s="44">
        <v>24.3</v>
      </c>
      <c r="G18" s="25">
        <v>2024</v>
      </c>
      <c r="H18" s="25" t="s">
        <v>31</v>
      </c>
      <c r="I18" s="44">
        <v>2</v>
      </c>
      <c r="J18" s="25">
        <v>2024</v>
      </c>
      <c r="K18" s="25" t="s">
        <v>31</v>
      </c>
      <c r="L18" s="44">
        <v>890.2</v>
      </c>
      <c r="M18" s="25">
        <v>2024</v>
      </c>
      <c r="N18" s="25" t="s">
        <v>31</v>
      </c>
      <c r="O18" s="26">
        <v>144065</v>
      </c>
      <c r="P18" s="71">
        <v>43.761087215377515</v>
      </c>
      <c r="Q18" s="26">
        <v>176342</v>
      </c>
      <c r="R18" s="71">
        <v>53.565526961677726</v>
      </c>
      <c r="S18" s="26">
        <v>8801</v>
      </c>
      <c r="T18" s="72">
        <v>2.6733858229447645</v>
      </c>
      <c r="U18" s="25">
        <v>2024</v>
      </c>
      <c r="V18" s="25" t="s">
        <v>31</v>
      </c>
      <c r="W18" s="44">
        <v>17.7</v>
      </c>
      <c r="X18" s="25">
        <v>2024</v>
      </c>
      <c r="Y18" s="25" t="s">
        <v>31</v>
      </c>
      <c r="Z18" s="81">
        <v>3.54</v>
      </c>
      <c r="AA18" s="25">
        <v>2024</v>
      </c>
      <c r="AB18" s="25" t="s">
        <v>31</v>
      </c>
      <c r="AC18" s="12"/>
    </row>
    <row r="19" spans="1:29" x14ac:dyDescent="0.4">
      <c r="A19" s="6"/>
      <c r="B19" s="19" t="s">
        <v>63</v>
      </c>
      <c r="C19" s="26">
        <v>904180</v>
      </c>
      <c r="D19" s="25">
        <v>2024</v>
      </c>
      <c r="E19" s="25" t="s">
        <v>31</v>
      </c>
      <c r="F19" s="44">
        <v>6.6</v>
      </c>
      <c r="G19" s="25">
        <v>2024</v>
      </c>
      <c r="H19" s="25" t="s">
        <v>31</v>
      </c>
      <c r="I19" s="44">
        <v>0.6</v>
      </c>
      <c r="J19" s="25">
        <v>2024</v>
      </c>
      <c r="K19" s="25" t="s">
        <v>31</v>
      </c>
      <c r="L19" s="44">
        <v>363.6</v>
      </c>
      <c r="M19" s="25">
        <v>2024</v>
      </c>
      <c r="N19" s="25" t="s">
        <v>31</v>
      </c>
      <c r="O19" s="26">
        <v>186672</v>
      </c>
      <c r="P19" s="71">
        <v>20.645446703090091</v>
      </c>
      <c r="Q19" s="26">
        <v>575192</v>
      </c>
      <c r="R19" s="71">
        <v>63.614766971178305</v>
      </c>
      <c r="S19" s="26">
        <v>142316</v>
      </c>
      <c r="T19" s="72">
        <v>15.739786325731602</v>
      </c>
      <c r="U19" s="25">
        <v>2024</v>
      </c>
      <c r="V19" s="25" t="s">
        <v>31</v>
      </c>
      <c r="W19" s="44">
        <v>39.4</v>
      </c>
      <c r="X19" s="25">
        <v>2024</v>
      </c>
      <c r="Y19" s="25" t="s">
        <v>31</v>
      </c>
      <c r="Z19" s="81">
        <v>2.12</v>
      </c>
      <c r="AA19" s="25">
        <v>2024</v>
      </c>
      <c r="AB19" s="25" t="s">
        <v>31</v>
      </c>
      <c r="AC19" s="12"/>
    </row>
    <row r="20" spans="1:29" ht="15" hidden="1" customHeight="1" x14ac:dyDescent="0.4">
      <c r="A20" s="6" t="s">
        <v>64</v>
      </c>
      <c r="B20" s="2" t="s">
        <v>65</v>
      </c>
      <c r="C20" s="7" t="e">
        <f>SUMIFS(#REF!,#REF!,'T1- Territoire'!$A15,#REF!,'T2- Population'!$C6)</f>
        <v>#REF!</v>
      </c>
      <c r="D20" s="12" t="e">
        <f t="array" ref="D20">INDEX(#REF!,MATCH($C$3&amp;$A20,#REF!&amp;#REF!,0))</f>
        <v>#REF!</v>
      </c>
      <c r="E20" s="12" t="e">
        <f t="array" ref="E20">INDEX(#REF!,MATCH($C$3&amp;$A20,#REF!&amp;#REF!,0))</f>
        <v>#REF!</v>
      </c>
      <c r="I20" s="13" t="e">
        <f>SUMIFS(#REF!,#REF!,'T1- Territoire'!$A15,#REF!,'T2- Population'!$L$3)</f>
        <v>#REF!</v>
      </c>
      <c r="J20" s="12" t="e">
        <f t="array" ref="J20">INDEX(#REF!,MATCH($L$3&amp;'T1- Territoire'!$A15,#REF!&amp;#REF!,0))</f>
        <v>#REF!</v>
      </c>
      <c r="K20" s="12" t="e">
        <f t="array" ref="K20">INDEX(#REF!,MATCH($L$3&amp;'T1- Territoire'!$A15,#REF!&amp;#REF!,0))</f>
        <v>#REF!</v>
      </c>
      <c r="L20" s="13" t="e">
        <f>SUMIFS(#REF!,#REF!,'T1- Territoire'!$A15,#REF!,'T2- Population'!$L$3)</f>
        <v>#REF!</v>
      </c>
      <c r="M20" s="12" t="e">
        <f t="array" ref="M20">INDEX(#REF!,MATCH($L$3&amp;'T1- Territoire'!$A15,#REF!&amp;#REF!,0))</f>
        <v>#REF!</v>
      </c>
      <c r="N20" s="12" t="e">
        <f t="array" ref="N20">INDEX(#REF!,MATCH($L$3&amp;'T1- Territoire'!$A15,#REF!&amp;#REF!,0))</f>
        <v>#REF!</v>
      </c>
      <c r="O20" s="7" t="e">
        <f>SUMIFS(#REF!,#REF!,$A20,#REF!,'T2- Population'!$O$3)</f>
        <v>#REF!</v>
      </c>
      <c r="Q20" s="13"/>
      <c r="S20" s="13" t="e">
        <f>SUMIFS(#REF!,#REF!,$A20,#REF!,'T2- Population'!$T$3)</f>
        <v>#REF!</v>
      </c>
      <c r="U20" s="12" t="e">
        <f t="array" ref="U20">INDEX(#REF!,MATCH($T$3&amp;$A20,#REF!&amp;#REF!,0))</f>
        <v>#REF!</v>
      </c>
      <c r="V20" s="12" t="e">
        <f t="array" ref="V20">INDEX(#REF!,MATCH($T$3&amp;$A20,#REF!&amp;#REF!,0))</f>
        <v>#REF!</v>
      </c>
      <c r="W20" s="35"/>
      <c r="X20" s="12"/>
      <c r="Y20" s="12"/>
      <c r="Z20" s="35"/>
      <c r="AA20" s="14" t="e">
        <f>SUMIFS(#REF!,#REF!,'T2- Population'!$A20,#REF!,'T2- Population'!$AA6)</f>
        <v>#REF!</v>
      </c>
      <c r="AB20" s="12" t="e">
        <f t="array" ref="AB20">INDEX(#REF!,MATCH($AA$3&amp;$A20,#REF!&amp;#REF!,0))</f>
        <v>#REF!</v>
      </c>
      <c r="AC20" s="12" t="e">
        <f t="array" ref="AC20">INDEX(#REF!,MATCH($AA$3&amp;$A20,#REF!&amp;#REF!,0))</f>
        <v>#REF!</v>
      </c>
    </row>
    <row r="21" spans="1:29" s="4" customFormat="1" ht="3" hidden="1" customHeight="1" x14ac:dyDescent="0.25">
      <c r="B21" s="5"/>
      <c r="C21" s="5"/>
      <c r="D21" s="5"/>
      <c r="E21" s="5"/>
      <c r="F21" s="5"/>
      <c r="G21" s="5"/>
      <c r="H21" s="5"/>
      <c r="I21" s="5"/>
      <c r="J21" s="5"/>
      <c r="K21" s="5"/>
      <c r="L21" s="5"/>
      <c r="M21" s="5"/>
      <c r="N21" s="5"/>
      <c r="O21" s="7" t="e">
        <f>SUMIFS(#REF!,#REF!,$A21,#REF!,'T2- Population'!$O$3)</f>
        <v>#REF!</v>
      </c>
      <c r="Q21" s="5"/>
      <c r="S21" s="5"/>
      <c r="U21" s="5"/>
      <c r="V21" s="5"/>
      <c r="W21" s="35"/>
      <c r="X21" s="5"/>
      <c r="Y21" s="5"/>
      <c r="Z21" s="35"/>
      <c r="AA21" s="5"/>
      <c r="AB21" s="5"/>
      <c r="AC21" s="5"/>
    </row>
    <row r="22" spans="1:29" ht="15" hidden="1" customHeight="1" x14ac:dyDescent="0.4">
      <c r="B22" s="2"/>
      <c r="O22" s="7" t="e">
        <f>SUMIFS(#REF!,#REF!,$A22,#REF!,'T2- Population'!$O$3)</f>
        <v>#REF!</v>
      </c>
      <c r="W22" s="35"/>
      <c r="Z22" s="35"/>
    </row>
    <row r="23" spans="1:29" ht="15" hidden="1" customHeight="1" x14ac:dyDescent="0.4">
      <c r="O23" s="7" t="e">
        <f>SUMIFS(#REF!,#REF!,$A23,#REF!,'T2- Population'!$O$3)</f>
        <v>#REF!</v>
      </c>
      <c r="W23" s="35"/>
      <c r="Z23" s="35"/>
    </row>
    <row r="24" spans="1:29" ht="5.25" customHeight="1" x14ac:dyDescent="0.4">
      <c r="W24" s="35"/>
      <c r="Z24" s="35"/>
    </row>
    <row r="25" spans="1:29" s="4" customFormat="1" ht="3" customHeight="1" x14ac:dyDescent="0.4">
      <c r="B25" s="5"/>
      <c r="C25" s="5"/>
      <c r="D25" s="5"/>
      <c r="E25" s="5"/>
      <c r="F25" s="5"/>
      <c r="G25" s="5"/>
      <c r="H25" s="5"/>
      <c r="I25" s="5"/>
      <c r="J25" s="5"/>
      <c r="K25" s="5"/>
      <c r="L25" s="5"/>
      <c r="M25" s="5"/>
      <c r="N25" s="5"/>
      <c r="O25" s="5"/>
      <c r="P25" s="5"/>
      <c r="Q25" s="5"/>
      <c r="R25" s="5"/>
      <c r="S25" s="5" t="e">
        <f>SUMIFS(#REF!,#REF!,'T5- Marché du travail'!$A24,#REF!,'T5- Marché du travail'!$X23)</f>
        <v>#REF!</v>
      </c>
      <c r="T25" s="5"/>
      <c r="U25" s="5"/>
      <c r="V25" s="5"/>
      <c r="W25" s="5"/>
      <c r="X25" s="5"/>
      <c r="Y25" s="5"/>
      <c r="Z25" s="5"/>
      <c r="AA25" s="5"/>
      <c r="AB25" s="5"/>
      <c r="AC25"/>
    </row>
    <row r="26" spans="1:29" ht="6.75" customHeight="1" x14ac:dyDescent="0.4">
      <c r="Z26" s="35"/>
    </row>
    <row r="27" spans="1:29" x14ac:dyDescent="0.4">
      <c r="B27" s="157" t="s">
        <v>271</v>
      </c>
      <c r="C27" s="157"/>
      <c r="D27" s="157"/>
      <c r="E27" s="157"/>
      <c r="F27" s="157"/>
      <c r="G27" s="157"/>
      <c r="H27" s="157"/>
      <c r="I27" s="157"/>
      <c r="J27" s="157"/>
      <c r="K27" s="157"/>
      <c r="L27" s="157"/>
      <c r="M27" s="157"/>
      <c r="N27" s="157"/>
      <c r="O27" s="157"/>
      <c r="P27" s="157"/>
      <c r="Q27" s="157"/>
      <c r="R27" s="157"/>
      <c r="S27" s="157"/>
      <c r="T27" s="157"/>
      <c r="U27" s="157"/>
      <c r="V27" s="157"/>
      <c r="W27" s="157"/>
      <c r="X27" s="157"/>
      <c r="Y27" s="157"/>
      <c r="Z27" s="157"/>
      <c r="AA27" s="157"/>
      <c r="AB27" s="157"/>
    </row>
    <row r="28" spans="1:29" x14ac:dyDescent="0.4">
      <c r="B28" s="160" t="s">
        <v>417</v>
      </c>
      <c r="C28" s="160"/>
      <c r="D28" s="160"/>
      <c r="E28" s="160"/>
      <c r="F28" s="160"/>
      <c r="G28" s="160"/>
      <c r="H28" s="160"/>
      <c r="I28" s="160"/>
      <c r="J28" s="160"/>
      <c r="K28" s="160"/>
      <c r="L28" s="160"/>
      <c r="M28" s="160"/>
      <c r="N28" s="160"/>
      <c r="O28" s="160"/>
      <c r="P28" s="160"/>
      <c r="Q28" s="160"/>
      <c r="R28" s="160"/>
      <c r="S28" s="160"/>
      <c r="T28" s="160"/>
      <c r="U28" s="160"/>
      <c r="V28" s="160"/>
      <c r="W28" s="160"/>
      <c r="X28" s="160"/>
      <c r="Y28" s="160"/>
      <c r="Z28" s="160"/>
      <c r="AA28" s="160"/>
      <c r="AB28" s="160"/>
    </row>
  </sheetData>
  <mergeCells count="16">
    <mergeCell ref="B28:AB28"/>
    <mergeCell ref="L4:N5"/>
    <mergeCell ref="Z4:AB5"/>
    <mergeCell ref="O4:V4"/>
    <mergeCell ref="B1:AB1"/>
    <mergeCell ref="B27:AB27"/>
    <mergeCell ref="O5:P5"/>
    <mergeCell ref="Q5:R5"/>
    <mergeCell ref="B4:B6"/>
    <mergeCell ref="C4:E5"/>
    <mergeCell ref="W4:Y5"/>
    <mergeCell ref="S5:T5"/>
    <mergeCell ref="U5:U6"/>
    <mergeCell ref="V5:V6"/>
    <mergeCell ref="F4:H5"/>
    <mergeCell ref="I4:K5"/>
  </mergeCells>
  <hyperlinks>
    <hyperlink ref="AD2" location="Índice!A1" tooltip="(voltar ao índice)" display="(voltar ao índice)" xr:uid="{7473620A-8630-4449-AB0A-FB16339C7BC6}"/>
  </hyperlinks>
  <printOptions horizontalCentered="1"/>
  <pageMargins left="0.27559055118110237" right="0.27559055118110237" top="0.6692913385826772" bottom="0.47244094488188981" header="0" footer="0"/>
  <pageSetup paperSize="9" scale="5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61E98-E8EE-4FB5-B974-78B726986CFC}">
  <sheetPr codeName="Folha12">
    <pageSetUpPr fitToPage="1"/>
  </sheetPr>
  <dimension ref="A1:Q23"/>
  <sheetViews>
    <sheetView showGridLines="0" showZeros="0" zoomScaleNormal="100" workbookViewId="0">
      <selection activeCell="P2" sqref="P2"/>
    </sheetView>
  </sheetViews>
  <sheetFormatPr defaultRowHeight="14.6" x14ac:dyDescent="0.4"/>
  <cols>
    <col min="1" max="1" width="6.69140625" customWidth="1"/>
    <col min="2" max="2" width="16.84375" customWidth="1"/>
    <col min="3" max="3" width="10.53515625" customWidth="1"/>
    <col min="4" max="5" width="10" customWidth="1"/>
    <col min="6" max="8" width="9.15234375" customWidth="1"/>
    <col min="15" max="15" width="6.69140625" customWidth="1"/>
    <col min="16" max="16" width="13.53515625" bestFit="1" customWidth="1"/>
    <col min="17" max="17" width="7.69140625" customWidth="1"/>
  </cols>
  <sheetData>
    <row r="1" spans="1:17" ht="15" customHeight="1" x14ac:dyDescent="0.4">
      <c r="B1" s="147" t="s">
        <v>365</v>
      </c>
      <c r="C1" s="147"/>
      <c r="D1" s="147"/>
      <c r="E1" s="147"/>
      <c r="F1" s="147"/>
      <c r="G1" s="147"/>
      <c r="H1" s="147"/>
      <c r="I1" s="147"/>
      <c r="J1" s="147"/>
      <c r="K1" s="147"/>
      <c r="L1" s="147"/>
      <c r="M1" s="147"/>
      <c r="N1" s="147"/>
    </row>
    <row r="2" spans="1:17" ht="15" customHeight="1" x14ac:dyDescent="0.4">
      <c r="C2" s="47"/>
      <c r="D2" s="47"/>
      <c r="E2" s="47"/>
      <c r="F2" s="47"/>
      <c r="G2" s="47"/>
      <c r="H2" s="47"/>
      <c r="I2" s="34"/>
      <c r="J2" s="34"/>
      <c r="K2" s="34"/>
      <c r="L2" s="34"/>
      <c r="M2" s="34"/>
      <c r="N2" s="34"/>
      <c r="P2" s="50" t="s">
        <v>272</v>
      </c>
    </row>
    <row r="3" spans="1:17" ht="15" customHeight="1" x14ac:dyDescent="0.4">
      <c r="C3" s="11"/>
      <c r="F3" s="11"/>
      <c r="G3" s="11"/>
      <c r="H3" s="11"/>
      <c r="O3" s="11"/>
      <c r="P3" s="11"/>
      <c r="Q3" s="11"/>
    </row>
    <row r="4" spans="1:17" ht="48.75" customHeight="1" x14ac:dyDescent="0.4">
      <c r="B4" s="3"/>
      <c r="C4" s="148" t="s">
        <v>304</v>
      </c>
      <c r="D4" s="149"/>
      <c r="E4" s="159"/>
      <c r="F4" s="148" t="s">
        <v>367</v>
      </c>
      <c r="G4" s="149"/>
      <c r="H4" s="159"/>
      <c r="I4" s="148" t="s">
        <v>447</v>
      </c>
      <c r="J4" s="149"/>
      <c r="K4" s="159"/>
      <c r="L4" s="148" t="s">
        <v>366</v>
      </c>
      <c r="M4" s="149"/>
      <c r="N4" s="159"/>
    </row>
    <row r="5" spans="1:17" ht="24.75" customHeight="1" x14ac:dyDescent="0.4">
      <c r="B5" s="9"/>
      <c r="C5" s="59" t="s">
        <v>275</v>
      </c>
      <c r="D5" s="59" t="s">
        <v>66</v>
      </c>
      <c r="E5" s="59" t="s">
        <v>67</v>
      </c>
      <c r="F5" s="59" t="s">
        <v>275</v>
      </c>
      <c r="G5" s="59" t="s">
        <v>68</v>
      </c>
      <c r="H5" s="59" t="s">
        <v>69</v>
      </c>
      <c r="I5" s="59" t="s">
        <v>275</v>
      </c>
      <c r="J5" s="59" t="s">
        <v>22</v>
      </c>
      <c r="K5" s="59" t="s">
        <v>23</v>
      </c>
      <c r="L5" s="59" t="s">
        <v>275</v>
      </c>
      <c r="M5" s="59" t="s">
        <v>70</v>
      </c>
      <c r="N5" s="59" t="s">
        <v>71</v>
      </c>
    </row>
    <row r="6" spans="1:17" ht="5.25" customHeight="1" x14ac:dyDescent="0.4"/>
    <row r="7" spans="1:17" s="21" customFormat="1" x14ac:dyDescent="0.4">
      <c r="A7" s="20"/>
      <c r="B7" s="2" t="s">
        <v>72</v>
      </c>
      <c r="C7" s="70">
        <v>45.7</v>
      </c>
      <c r="D7" s="38">
        <v>2025</v>
      </c>
      <c r="E7" s="38" t="s">
        <v>31</v>
      </c>
      <c r="F7" s="70">
        <v>9.1</v>
      </c>
      <c r="G7" s="38">
        <v>2025</v>
      </c>
      <c r="H7" s="38" t="s">
        <v>31</v>
      </c>
      <c r="I7" s="70">
        <v>19.8</v>
      </c>
      <c r="J7" s="38">
        <v>2025</v>
      </c>
      <c r="K7" s="38" t="s">
        <v>31</v>
      </c>
      <c r="L7" s="70">
        <v>9</v>
      </c>
      <c r="M7" s="38">
        <v>2025</v>
      </c>
      <c r="N7" s="38" t="s">
        <v>31</v>
      </c>
    </row>
    <row r="8" spans="1:17" s="21" customFormat="1" x14ac:dyDescent="0.4">
      <c r="A8" s="20"/>
      <c r="B8" s="2" t="s">
        <v>73</v>
      </c>
      <c r="C8" s="70">
        <v>41.7</v>
      </c>
      <c r="D8" s="38">
        <v>2025</v>
      </c>
      <c r="E8" s="38" t="s">
        <v>31</v>
      </c>
      <c r="F8" s="70">
        <v>6.1</v>
      </c>
      <c r="G8" s="38">
        <v>2025</v>
      </c>
      <c r="H8" s="38" t="s">
        <v>31</v>
      </c>
      <c r="I8" s="70">
        <v>22.6</v>
      </c>
      <c r="J8" s="38">
        <v>2025</v>
      </c>
      <c r="K8" s="38" t="s">
        <v>31</v>
      </c>
      <c r="L8" s="70">
        <v>6.9</v>
      </c>
      <c r="M8" s="38">
        <v>2025</v>
      </c>
      <c r="N8" s="38" t="s">
        <v>31</v>
      </c>
    </row>
    <row r="9" spans="1:17" x14ac:dyDescent="0.4">
      <c r="A9" s="6"/>
      <c r="B9" s="19" t="s">
        <v>251</v>
      </c>
      <c r="C9" s="72" t="s">
        <v>448</v>
      </c>
      <c r="D9" s="25">
        <v>2025</v>
      </c>
      <c r="E9" s="38" t="s">
        <v>31</v>
      </c>
      <c r="F9" s="71">
        <v>9</v>
      </c>
      <c r="G9" s="25">
        <v>2025</v>
      </c>
      <c r="H9" s="25" t="s">
        <v>15</v>
      </c>
      <c r="I9" s="71">
        <v>18.5</v>
      </c>
      <c r="J9" s="25">
        <v>2025</v>
      </c>
      <c r="K9" s="25" t="s">
        <v>15</v>
      </c>
      <c r="L9" s="72" t="s">
        <v>449</v>
      </c>
      <c r="M9" s="25">
        <v>2025</v>
      </c>
      <c r="N9" s="25" t="s">
        <v>15</v>
      </c>
    </row>
    <row r="10" spans="1:17" x14ac:dyDescent="0.4">
      <c r="A10" s="6"/>
      <c r="B10" s="19" t="s">
        <v>74</v>
      </c>
      <c r="C10" s="72" t="s">
        <v>411</v>
      </c>
      <c r="D10" s="25">
        <v>2025</v>
      </c>
      <c r="E10" s="38" t="s">
        <v>31</v>
      </c>
      <c r="F10" s="72">
        <v>21.1</v>
      </c>
      <c r="G10" s="25">
        <v>2025</v>
      </c>
      <c r="H10" s="25" t="s">
        <v>31</v>
      </c>
      <c r="I10" s="72">
        <v>15</v>
      </c>
      <c r="J10" s="25">
        <v>2025</v>
      </c>
      <c r="K10" s="25" t="s">
        <v>31</v>
      </c>
      <c r="L10" s="72">
        <v>11.9</v>
      </c>
      <c r="M10" s="25">
        <v>2025</v>
      </c>
      <c r="N10" s="25" t="s">
        <v>31</v>
      </c>
    </row>
    <row r="11" spans="1:17" s="21" customFormat="1" x14ac:dyDescent="0.4">
      <c r="A11" s="20"/>
      <c r="B11" s="2" t="s">
        <v>75</v>
      </c>
      <c r="C11" s="70">
        <v>51.4</v>
      </c>
      <c r="D11" s="38">
        <v>2025</v>
      </c>
      <c r="E11" s="38" t="s">
        <v>31</v>
      </c>
      <c r="F11" s="70">
        <v>12.8</v>
      </c>
      <c r="G11" s="38">
        <v>2025</v>
      </c>
      <c r="H11" s="38" t="s">
        <v>31</v>
      </c>
      <c r="I11" s="70">
        <v>22</v>
      </c>
      <c r="J11" s="38">
        <v>2025</v>
      </c>
      <c r="K11" s="38" t="s">
        <v>31</v>
      </c>
      <c r="L11" s="70">
        <v>9.4</v>
      </c>
      <c r="M11" s="38">
        <v>2025</v>
      </c>
      <c r="N11" s="38" t="s">
        <v>31</v>
      </c>
    </row>
    <row r="12" spans="1:17" x14ac:dyDescent="0.4">
      <c r="A12" s="6"/>
      <c r="B12" s="19" t="s">
        <v>76</v>
      </c>
      <c r="C12" s="71">
        <v>41.6</v>
      </c>
      <c r="D12" s="25">
        <v>2025</v>
      </c>
      <c r="E12" s="25" t="s">
        <v>31</v>
      </c>
      <c r="F12" s="71">
        <v>15.9</v>
      </c>
      <c r="G12" s="25">
        <v>2025</v>
      </c>
      <c r="H12" s="25" t="s">
        <v>31</v>
      </c>
      <c r="I12" s="71">
        <v>18.5</v>
      </c>
      <c r="J12" s="25">
        <v>2025</v>
      </c>
      <c r="K12" s="25" t="s">
        <v>31</v>
      </c>
      <c r="L12" s="71">
        <v>12.4</v>
      </c>
      <c r="M12" s="25">
        <v>2025</v>
      </c>
      <c r="N12" s="25" t="s">
        <v>31</v>
      </c>
    </row>
    <row r="13" spans="1:17" s="21" customFormat="1" x14ac:dyDescent="0.4">
      <c r="A13" s="20"/>
      <c r="B13" s="2" t="s">
        <v>77</v>
      </c>
      <c r="C13" s="70">
        <v>55</v>
      </c>
      <c r="D13" s="38">
        <v>2025</v>
      </c>
      <c r="E13" s="38" t="s">
        <v>31</v>
      </c>
      <c r="F13" s="70">
        <v>7</v>
      </c>
      <c r="G13" s="38">
        <v>2025</v>
      </c>
      <c r="H13" s="38" t="s">
        <v>31</v>
      </c>
      <c r="I13" s="70">
        <v>21.9</v>
      </c>
      <c r="J13" s="38">
        <v>2025</v>
      </c>
      <c r="K13" s="38" t="s">
        <v>31</v>
      </c>
      <c r="L13" s="70">
        <v>10.8</v>
      </c>
      <c r="M13" s="38">
        <v>2025</v>
      </c>
      <c r="N13" s="38" t="s">
        <v>31</v>
      </c>
    </row>
    <row r="14" spans="1:17" x14ac:dyDescent="0.4">
      <c r="A14" s="6"/>
      <c r="B14" s="19" t="s">
        <v>78</v>
      </c>
      <c r="C14" s="71">
        <v>41.9</v>
      </c>
      <c r="D14" s="25">
        <v>2025</v>
      </c>
      <c r="E14" s="25" t="s">
        <v>31</v>
      </c>
      <c r="F14" s="71">
        <v>13</v>
      </c>
      <c r="G14" s="25">
        <v>2023</v>
      </c>
      <c r="H14" s="25" t="s">
        <v>31</v>
      </c>
      <c r="I14" s="71">
        <v>13.9</v>
      </c>
      <c r="J14" s="25">
        <v>2025</v>
      </c>
      <c r="K14" s="25" t="s">
        <v>31</v>
      </c>
      <c r="L14" s="71">
        <v>18</v>
      </c>
      <c r="M14" s="25">
        <v>2025</v>
      </c>
      <c r="N14" s="25" t="s">
        <v>31</v>
      </c>
    </row>
    <row r="15" spans="1:17" x14ac:dyDescent="0.4">
      <c r="A15" s="6"/>
      <c r="B15" s="19" t="s">
        <v>79</v>
      </c>
      <c r="C15" s="72">
        <v>24.5</v>
      </c>
      <c r="D15" s="25">
        <v>2024</v>
      </c>
      <c r="E15" s="25" t="s">
        <v>31</v>
      </c>
      <c r="F15" s="72">
        <v>25.5</v>
      </c>
      <c r="G15" s="25">
        <v>2025</v>
      </c>
      <c r="H15" s="25" t="s">
        <v>31</v>
      </c>
      <c r="I15" s="72">
        <v>13.2</v>
      </c>
      <c r="J15" s="25">
        <v>2025</v>
      </c>
      <c r="K15" s="25" t="s">
        <v>31</v>
      </c>
      <c r="L15" s="72">
        <v>24.4</v>
      </c>
      <c r="M15" s="25">
        <v>2025</v>
      </c>
      <c r="N15" s="25" t="s">
        <v>31</v>
      </c>
    </row>
    <row r="16" spans="1:17" x14ac:dyDescent="0.4">
      <c r="A16" s="6"/>
      <c r="B16" s="19" t="s">
        <v>80</v>
      </c>
      <c r="C16" s="71">
        <v>34</v>
      </c>
      <c r="D16" s="25">
        <v>2025</v>
      </c>
      <c r="E16" s="25" t="s">
        <v>31</v>
      </c>
      <c r="F16" s="71">
        <v>13</v>
      </c>
      <c r="G16" s="25">
        <v>2023</v>
      </c>
      <c r="H16" s="25" t="s">
        <v>31</v>
      </c>
      <c r="I16" s="71">
        <v>13.7</v>
      </c>
      <c r="J16" s="25">
        <v>2025</v>
      </c>
      <c r="K16" s="25" t="s">
        <v>31</v>
      </c>
      <c r="L16" s="71">
        <v>20</v>
      </c>
      <c r="M16" s="25">
        <v>2025</v>
      </c>
      <c r="N16" s="25" t="s">
        <v>31</v>
      </c>
    </row>
    <row r="17" spans="1:14" x14ac:dyDescent="0.4">
      <c r="A17" s="6"/>
      <c r="B17" s="19" t="s">
        <v>81</v>
      </c>
      <c r="C17" s="72" t="s">
        <v>1</v>
      </c>
      <c r="D17" s="25" t="s">
        <v>1</v>
      </c>
      <c r="E17" s="25" t="s">
        <v>1</v>
      </c>
      <c r="F17" s="72" t="s">
        <v>1</v>
      </c>
      <c r="G17" s="25" t="s">
        <v>1</v>
      </c>
      <c r="H17" s="25" t="s">
        <v>1</v>
      </c>
      <c r="I17" s="72" t="s">
        <v>1</v>
      </c>
      <c r="J17" s="25" t="s">
        <v>1</v>
      </c>
      <c r="K17" s="25" t="s">
        <v>1</v>
      </c>
      <c r="L17" s="72" t="s">
        <v>1</v>
      </c>
      <c r="M17" s="25" t="s">
        <v>1</v>
      </c>
      <c r="N17" s="25" t="s">
        <v>1</v>
      </c>
    </row>
    <row r="18" spans="1:14" x14ac:dyDescent="0.4">
      <c r="A18" s="6"/>
      <c r="B18" s="19" t="s">
        <v>82</v>
      </c>
      <c r="C18" s="72">
        <v>31.5</v>
      </c>
      <c r="D18" s="25">
        <v>2025</v>
      </c>
      <c r="E18" s="25" t="s">
        <v>31</v>
      </c>
      <c r="F18" s="72">
        <v>13.2</v>
      </c>
      <c r="G18" s="25">
        <v>2025</v>
      </c>
      <c r="H18" s="25" t="s">
        <v>31</v>
      </c>
      <c r="I18" s="72">
        <v>17.5</v>
      </c>
      <c r="J18" s="25">
        <v>2025</v>
      </c>
      <c r="K18" s="25" t="s">
        <v>31</v>
      </c>
      <c r="L18" s="72">
        <v>20.100000000000001</v>
      </c>
      <c r="M18" s="25">
        <v>2025</v>
      </c>
      <c r="N18" s="25" t="s">
        <v>31</v>
      </c>
    </row>
    <row r="19" spans="1:14" ht="5.25" customHeight="1" x14ac:dyDescent="0.4"/>
    <row r="20" spans="1:14" s="4" customFormat="1" ht="3" customHeight="1" x14ac:dyDescent="0.25">
      <c r="B20" s="5"/>
      <c r="C20" s="5"/>
      <c r="D20" s="5"/>
      <c r="E20" s="5"/>
      <c r="F20" s="5"/>
      <c r="G20" s="5"/>
      <c r="H20" s="5"/>
      <c r="I20" s="5"/>
      <c r="J20" s="5"/>
      <c r="K20" s="5"/>
      <c r="L20" s="5"/>
      <c r="M20" s="5"/>
      <c r="N20" s="5"/>
    </row>
    <row r="21" spans="1:14" s="53" customFormat="1" ht="6.75" customHeight="1" x14ac:dyDescent="0.25"/>
    <row r="22" spans="1:14" ht="15" customHeight="1" x14ac:dyDescent="0.4">
      <c r="B22" s="157" t="s">
        <v>271</v>
      </c>
      <c r="C22" s="157"/>
      <c r="D22" s="157"/>
      <c r="E22" s="157"/>
      <c r="F22" s="157"/>
      <c r="G22" s="157"/>
      <c r="H22" s="157"/>
      <c r="I22" s="157"/>
      <c r="J22" s="157"/>
      <c r="K22" s="157"/>
      <c r="L22" s="157"/>
      <c r="M22" s="157"/>
      <c r="N22" s="157"/>
    </row>
    <row r="23" spans="1:14" ht="12.75" customHeight="1" x14ac:dyDescent="0.4">
      <c r="B23" s="169" t="s">
        <v>293</v>
      </c>
      <c r="C23" s="169"/>
      <c r="D23" s="169"/>
      <c r="E23" s="169"/>
      <c r="F23" s="169"/>
      <c r="G23" s="169"/>
      <c r="H23" s="169"/>
      <c r="I23" s="169"/>
      <c r="J23" s="169"/>
      <c r="K23" s="169"/>
      <c r="L23" s="169"/>
      <c r="M23" s="169"/>
      <c r="N23" s="169"/>
    </row>
  </sheetData>
  <mergeCells count="7">
    <mergeCell ref="B1:N1"/>
    <mergeCell ref="B22:N22"/>
    <mergeCell ref="B23:N23"/>
    <mergeCell ref="L4:N4"/>
    <mergeCell ref="F4:H4"/>
    <mergeCell ref="C4:E4"/>
    <mergeCell ref="I4:K4"/>
  </mergeCells>
  <hyperlinks>
    <hyperlink ref="P2" location="Índice!A1" tooltip="(voltar ao índice)" display="(voltar ao índice)" xr:uid="{0FC04227-B9BF-4ABF-B745-69547B2D99D4}"/>
  </hyperlinks>
  <printOptions horizontalCentered="1"/>
  <pageMargins left="0.27559055118110237" right="0.27559055118110237" top="0.6692913385826772" bottom="0.47244094488188981"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9">
    <pageSetUpPr fitToPage="1"/>
  </sheetPr>
  <dimension ref="A1:R22"/>
  <sheetViews>
    <sheetView showGridLines="0" showZeros="0" zoomScaleNormal="100" workbookViewId="0">
      <pane xSplit="2" ySplit="5" topLeftCell="C6" activePane="bottomRight" state="frozen"/>
      <selection activeCell="B1" sqref="B1:N1"/>
      <selection pane="topRight" activeCell="B1" sqref="B1:N1"/>
      <selection pane="bottomLeft" activeCell="B1" sqref="B1:N1"/>
      <selection pane="bottomRight" activeCell="R2" sqref="R2"/>
    </sheetView>
  </sheetViews>
  <sheetFormatPr defaultRowHeight="14.6" x14ac:dyDescent="0.4"/>
  <cols>
    <col min="1" max="1" width="6.69140625" customWidth="1"/>
    <col min="2" max="2" width="16.84375" customWidth="1"/>
    <col min="3" max="3" width="6" customWidth="1"/>
    <col min="4" max="5" width="5" customWidth="1"/>
    <col min="6" max="7" width="7.3046875" customWidth="1"/>
    <col min="8" max="10" width="8.3828125" customWidth="1"/>
    <col min="11" max="16" width="9.15234375" customWidth="1"/>
    <col min="17" max="17" width="6.69140625" customWidth="1"/>
    <col min="18" max="18" width="13.53515625" bestFit="1" customWidth="1"/>
  </cols>
  <sheetData>
    <row r="1" spans="1:18" x14ac:dyDescent="0.4">
      <c r="B1" s="147" t="s">
        <v>83</v>
      </c>
      <c r="C1" s="147"/>
      <c r="D1" s="147"/>
      <c r="E1" s="147"/>
      <c r="F1" s="147"/>
      <c r="G1" s="147"/>
      <c r="H1" s="147"/>
      <c r="I1" s="147"/>
      <c r="J1" s="147"/>
      <c r="K1" s="147"/>
      <c r="L1" s="147"/>
      <c r="M1" s="147"/>
      <c r="N1" s="147"/>
      <c r="O1" s="147"/>
      <c r="P1" s="147"/>
    </row>
    <row r="2" spans="1:18" x14ac:dyDescent="0.4">
      <c r="K2" s="47"/>
      <c r="L2" s="47"/>
      <c r="M2" s="47"/>
      <c r="N2" s="47"/>
      <c r="O2" s="47"/>
      <c r="P2" s="47"/>
      <c r="R2" s="50" t="s">
        <v>272</v>
      </c>
    </row>
    <row r="3" spans="1:18" x14ac:dyDescent="0.4">
      <c r="K3" s="11"/>
      <c r="L3" s="11"/>
      <c r="M3" s="11"/>
      <c r="N3" s="11"/>
      <c r="O3" s="11"/>
      <c r="P3" s="11"/>
    </row>
    <row r="4" spans="1:18" ht="33.75" customHeight="1" x14ac:dyDescent="0.4">
      <c r="B4" s="3"/>
      <c r="C4" s="173" t="s">
        <v>358</v>
      </c>
      <c r="D4" s="171"/>
      <c r="E4" s="171"/>
      <c r="F4" s="171"/>
      <c r="G4" s="172"/>
      <c r="H4" s="170" t="s">
        <v>349</v>
      </c>
      <c r="I4" s="171"/>
      <c r="J4" s="172"/>
      <c r="K4" s="161" t="s">
        <v>291</v>
      </c>
      <c r="L4" s="162"/>
      <c r="M4" s="162"/>
      <c r="N4" s="148" t="s">
        <v>292</v>
      </c>
      <c r="O4" s="149"/>
      <c r="P4" s="159"/>
    </row>
    <row r="5" spans="1:18" ht="24.75" customHeight="1" x14ac:dyDescent="0.4">
      <c r="B5" s="9"/>
      <c r="C5" s="59" t="s">
        <v>354</v>
      </c>
      <c r="D5" s="59" t="s">
        <v>350</v>
      </c>
      <c r="E5" s="59" t="s">
        <v>353</v>
      </c>
      <c r="F5" s="59" t="s">
        <v>22</v>
      </c>
      <c r="G5" s="59" t="s">
        <v>23</v>
      </c>
      <c r="H5" s="59" t="s">
        <v>352</v>
      </c>
      <c r="I5" s="59" t="s">
        <v>22</v>
      </c>
      <c r="J5" s="59" t="s">
        <v>23</v>
      </c>
      <c r="K5" s="59" t="s">
        <v>300</v>
      </c>
      <c r="L5" s="59" t="s">
        <v>84</v>
      </c>
      <c r="M5" s="59" t="s">
        <v>85</v>
      </c>
      <c r="N5" s="59" t="s">
        <v>300</v>
      </c>
      <c r="O5" s="59" t="s">
        <v>86</v>
      </c>
      <c r="P5" s="59" t="s">
        <v>87</v>
      </c>
    </row>
    <row r="6" spans="1:18" ht="5.25" customHeight="1" x14ac:dyDescent="0.4">
      <c r="C6" s="51"/>
      <c r="D6" s="51"/>
      <c r="E6" s="51"/>
      <c r="F6" s="51"/>
      <c r="G6" s="51"/>
      <c r="H6" s="51"/>
      <c r="I6" s="51"/>
      <c r="J6" s="51"/>
      <c r="M6">
        <v>0</v>
      </c>
      <c r="P6">
        <v>0</v>
      </c>
    </row>
    <row r="7" spans="1:18" x14ac:dyDescent="0.4">
      <c r="A7" s="6"/>
      <c r="B7" s="2" t="s">
        <v>88</v>
      </c>
      <c r="C7" s="36" t="s">
        <v>1</v>
      </c>
      <c r="D7" s="38" t="s">
        <v>1</v>
      </c>
      <c r="E7" s="38" t="s">
        <v>1</v>
      </c>
      <c r="F7" s="38" t="s">
        <v>1</v>
      </c>
      <c r="G7" s="38" t="s">
        <v>1</v>
      </c>
      <c r="H7" s="43">
        <v>3.5</v>
      </c>
      <c r="I7" s="37">
        <v>2024</v>
      </c>
      <c r="J7" s="38" t="s">
        <v>31</v>
      </c>
      <c r="K7" s="36" t="s">
        <v>1</v>
      </c>
      <c r="L7" s="38" t="s">
        <v>1</v>
      </c>
      <c r="M7" s="38" t="s">
        <v>1</v>
      </c>
      <c r="N7" s="36" t="s">
        <v>1</v>
      </c>
      <c r="O7" s="38" t="s">
        <v>1</v>
      </c>
      <c r="P7" s="38" t="s">
        <v>1</v>
      </c>
    </row>
    <row r="8" spans="1:18" x14ac:dyDescent="0.4">
      <c r="A8" s="6"/>
      <c r="B8" s="2" t="s">
        <v>89</v>
      </c>
      <c r="C8" s="43">
        <v>82.5</v>
      </c>
      <c r="D8" s="43">
        <v>79.7</v>
      </c>
      <c r="E8" s="43">
        <v>85.2</v>
      </c>
      <c r="F8" s="37">
        <v>2024</v>
      </c>
      <c r="G8" s="38" t="s">
        <v>31</v>
      </c>
      <c r="H8" s="43">
        <v>3</v>
      </c>
      <c r="I8" s="37">
        <v>2024</v>
      </c>
      <c r="J8" s="38" t="s">
        <v>31</v>
      </c>
      <c r="K8" s="36">
        <v>338</v>
      </c>
      <c r="L8" s="38">
        <v>2023</v>
      </c>
      <c r="M8" s="38" t="s">
        <v>31</v>
      </c>
      <c r="N8" s="36">
        <v>580.66</v>
      </c>
      <c r="O8" s="38">
        <v>2023</v>
      </c>
      <c r="P8" s="38" t="s">
        <v>31</v>
      </c>
    </row>
    <row r="9" spans="1:18" x14ac:dyDescent="0.4">
      <c r="A9" s="6"/>
      <c r="B9" s="19" t="s">
        <v>251</v>
      </c>
      <c r="C9" s="44">
        <v>81.400000000000006</v>
      </c>
      <c r="D9" s="44">
        <v>78.5</v>
      </c>
      <c r="E9" s="44">
        <v>83.9</v>
      </c>
      <c r="F9" s="27">
        <v>2024</v>
      </c>
      <c r="G9" s="25" t="s">
        <v>31</v>
      </c>
      <c r="H9" s="44">
        <v>3.3</v>
      </c>
      <c r="I9" s="27">
        <v>2024</v>
      </c>
      <c r="J9" s="25" t="s">
        <v>31</v>
      </c>
      <c r="K9" s="26">
        <v>809.1</v>
      </c>
      <c r="L9" s="25">
        <v>2023</v>
      </c>
      <c r="M9" s="25" t="s">
        <v>31</v>
      </c>
      <c r="N9" s="26">
        <v>536.53</v>
      </c>
      <c r="O9" s="25">
        <v>2023</v>
      </c>
      <c r="P9" s="25" t="s">
        <v>31</v>
      </c>
    </row>
    <row r="10" spans="1:18" x14ac:dyDescent="0.4">
      <c r="A10" s="6"/>
      <c r="B10" s="19" t="s">
        <v>90</v>
      </c>
      <c r="C10" s="44">
        <v>79.099999999999994</v>
      </c>
      <c r="D10" s="44">
        <v>76</v>
      </c>
      <c r="E10" s="44">
        <v>82.3</v>
      </c>
      <c r="F10" s="27">
        <v>2024</v>
      </c>
      <c r="G10" s="25" t="s">
        <v>31</v>
      </c>
      <c r="H10" s="44">
        <v>4.8</v>
      </c>
      <c r="I10" s="27">
        <v>2024</v>
      </c>
      <c r="J10" s="25" t="s">
        <v>31</v>
      </c>
      <c r="K10" s="26">
        <v>675.88</v>
      </c>
      <c r="L10" s="25">
        <v>2023</v>
      </c>
      <c r="M10" s="25" t="s">
        <v>31</v>
      </c>
      <c r="N10" s="26">
        <v>404.03</v>
      </c>
      <c r="O10" s="25">
        <v>2023</v>
      </c>
      <c r="P10" s="25" t="s">
        <v>31</v>
      </c>
    </row>
    <row r="11" spans="1:18" x14ac:dyDescent="0.4">
      <c r="A11" s="6"/>
      <c r="B11" s="2" t="s">
        <v>91</v>
      </c>
      <c r="C11" s="43">
        <v>84</v>
      </c>
      <c r="D11" s="43">
        <v>81.400000000000006</v>
      </c>
      <c r="E11" s="43">
        <v>86.5</v>
      </c>
      <c r="F11" s="37">
        <v>2024</v>
      </c>
      <c r="G11" s="38" t="s">
        <v>31</v>
      </c>
      <c r="H11" s="43">
        <v>3</v>
      </c>
      <c r="I11" s="37">
        <v>2024</v>
      </c>
      <c r="J11" s="38" t="s">
        <v>31</v>
      </c>
      <c r="K11" s="36">
        <v>288.38</v>
      </c>
      <c r="L11" s="38">
        <v>2023</v>
      </c>
      <c r="M11" s="38" t="s">
        <v>31</v>
      </c>
      <c r="N11" s="36">
        <v>438.86</v>
      </c>
      <c r="O11" s="38">
        <v>2023</v>
      </c>
      <c r="P11" s="38" t="s">
        <v>31</v>
      </c>
    </row>
    <row r="12" spans="1:18" x14ac:dyDescent="0.4">
      <c r="A12" s="6"/>
      <c r="B12" s="19" t="s">
        <v>92</v>
      </c>
      <c r="C12" s="44">
        <v>82.9</v>
      </c>
      <c r="D12" s="44">
        <v>80.599999999999994</v>
      </c>
      <c r="E12" s="44">
        <v>85.2</v>
      </c>
      <c r="F12" s="27">
        <v>2024</v>
      </c>
      <c r="G12" s="25" t="s">
        <v>31</v>
      </c>
      <c r="H12" s="44">
        <v>3.1</v>
      </c>
      <c r="I12" s="27">
        <v>2024</v>
      </c>
      <c r="J12" s="25" t="s">
        <v>31</v>
      </c>
      <c r="K12" s="26">
        <v>289.73</v>
      </c>
      <c r="L12" s="25">
        <v>2023</v>
      </c>
      <c r="M12" s="25" t="s">
        <v>31</v>
      </c>
      <c r="N12" s="26">
        <v>453.66</v>
      </c>
      <c r="O12" s="25">
        <v>2023</v>
      </c>
      <c r="P12" s="25" t="s">
        <v>31</v>
      </c>
    </row>
    <row r="13" spans="1:18" x14ac:dyDescent="0.4">
      <c r="A13" s="6"/>
      <c r="B13" s="2" t="s">
        <v>93</v>
      </c>
      <c r="C13" s="43">
        <v>83</v>
      </c>
      <c r="D13" s="43">
        <v>80.2</v>
      </c>
      <c r="E13" s="43">
        <v>85.8</v>
      </c>
      <c r="F13" s="37">
        <v>2024</v>
      </c>
      <c r="G13" s="38" t="s">
        <v>31</v>
      </c>
      <c r="H13" s="43">
        <v>4.0999999999999996</v>
      </c>
      <c r="I13" s="37">
        <v>2024</v>
      </c>
      <c r="J13" s="38" t="s">
        <v>31</v>
      </c>
      <c r="K13" s="36">
        <v>540.22</v>
      </c>
      <c r="L13" s="38">
        <v>2023</v>
      </c>
      <c r="M13" s="38" t="s">
        <v>31</v>
      </c>
      <c r="N13" s="36">
        <v>389.6</v>
      </c>
      <c r="O13" s="38">
        <v>2023</v>
      </c>
      <c r="P13" s="38" t="s">
        <v>31</v>
      </c>
    </row>
    <row r="14" spans="1:18" x14ac:dyDescent="0.4">
      <c r="A14" s="6"/>
      <c r="B14" s="19" t="s">
        <v>94</v>
      </c>
      <c r="C14" s="44">
        <v>81.099999999999994</v>
      </c>
      <c r="D14" s="44">
        <v>77.599999999999994</v>
      </c>
      <c r="E14" s="44">
        <v>84.3</v>
      </c>
      <c r="F14" s="27">
        <v>2024</v>
      </c>
      <c r="G14" s="25" t="s">
        <v>31</v>
      </c>
      <c r="H14" s="44">
        <v>6.8</v>
      </c>
      <c r="I14" s="27">
        <v>2024</v>
      </c>
      <c r="J14" s="25" t="s">
        <v>31</v>
      </c>
      <c r="K14" s="26">
        <v>547.12</v>
      </c>
      <c r="L14" s="25">
        <v>2023</v>
      </c>
      <c r="M14" s="25" t="s">
        <v>31</v>
      </c>
      <c r="N14" s="26">
        <v>346.51</v>
      </c>
      <c r="O14" s="25">
        <v>2023</v>
      </c>
      <c r="P14" s="25" t="s">
        <v>31</v>
      </c>
    </row>
    <row r="15" spans="1:18" x14ac:dyDescent="0.4">
      <c r="A15" s="6"/>
      <c r="B15" s="19" t="s">
        <v>95</v>
      </c>
      <c r="C15" s="44">
        <v>80.099999999999994</v>
      </c>
      <c r="D15" s="44">
        <v>77.599999999999994</v>
      </c>
      <c r="E15" s="44">
        <v>82.7</v>
      </c>
      <c r="F15" s="27">
        <v>2024</v>
      </c>
      <c r="G15" s="25" t="s">
        <v>31</v>
      </c>
      <c r="H15" s="44">
        <v>9.9</v>
      </c>
      <c r="I15" s="27">
        <v>2024</v>
      </c>
      <c r="J15" s="25" t="s">
        <v>31</v>
      </c>
      <c r="K15" s="26">
        <v>326.52999999999997</v>
      </c>
      <c r="L15" s="25">
        <v>2023</v>
      </c>
      <c r="M15" s="25" t="s">
        <v>31</v>
      </c>
      <c r="N15" s="26">
        <v>254.35</v>
      </c>
      <c r="O15" s="25">
        <v>2023</v>
      </c>
      <c r="P15" s="25" t="s">
        <v>31</v>
      </c>
    </row>
    <row r="16" spans="1:18" x14ac:dyDescent="0.4">
      <c r="A16" s="6"/>
      <c r="B16" s="19" t="s">
        <v>96</v>
      </c>
      <c r="C16" s="44">
        <v>81.5</v>
      </c>
      <c r="D16" s="44">
        <v>77.400000000000006</v>
      </c>
      <c r="E16" s="44">
        <v>85.3</v>
      </c>
      <c r="F16" s="27">
        <v>2024</v>
      </c>
      <c r="G16" s="25" t="s">
        <v>31</v>
      </c>
      <c r="H16" s="44">
        <v>6.9</v>
      </c>
      <c r="I16" s="27">
        <v>2024</v>
      </c>
      <c r="J16" s="25" t="s">
        <v>31</v>
      </c>
      <c r="K16" s="26">
        <v>509.77</v>
      </c>
      <c r="L16" s="25">
        <v>2023</v>
      </c>
      <c r="M16" s="25" t="s">
        <v>31</v>
      </c>
      <c r="N16" s="26">
        <v>377.79</v>
      </c>
      <c r="O16" s="25">
        <v>2023</v>
      </c>
      <c r="P16" s="25" t="s">
        <v>31</v>
      </c>
    </row>
    <row r="17" spans="1:16" x14ac:dyDescent="0.4">
      <c r="A17" s="6"/>
      <c r="B17" s="19" t="s">
        <v>97</v>
      </c>
      <c r="C17" s="44">
        <v>74.5</v>
      </c>
      <c r="D17" s="44">
        <v>73</v>
      </c>
      <c r="E17" s="44">
        <v>76.3</v>
      </c>
      <c r="F17" s="27">
        <v>2024</v>
      </c>
      <c r="G17" s="25" t="s">
        <v>31</v>
      </c>
      <c r="H17" s="44">
        <v>10.6</v>
      </c>
      <c r="I17" s="27">
        <v>2024</v>
      </c>
      <c r="J17" s="25" t="s">
        <v>31</v>
      </c>
      <c r="K17" s="26">
        <v>147.19</v>
      </c>
      <c r="L17" s="25">
        <v>2023</v>
      </c>
      <c r="M17" s="25" t="s">
        <v>31</v>
      </c>
      <c r="N17" s="26">
        <v>83.11</v>
      </c>
      <c r="O17" s="25">
        <v>2023</v>
      </c>
      <c r="P17" s="25" t="s">
        <v>31</v>
      </c>
    </row>
    <row r="18" spans="1:16" x14ac:dyDescent="0.4">
      <c r="A18" s="6"/>
      <c r="B18" s="19" t="s">
        <v>98</v>
      </c>
      <c r="C18" s="44">
        <v>81.900000000000006</v>
      </c>
      <c r="D18" s="44">
        <v>78.599999999999994</v>
      </c>
      <c r="E18" s="44">
        <v>85.1</v>
      </c>
      <c r="F18" s="27">
        <v>2024</v>
      </c>
      <c r="G18" s="25" t="s">
        <v>31</v>
      </c>
      <c r="H18" s="44">
        <v>5.8</v>
      </c>
      <c r="I18" s="27">
        <v>2024</v>
      </c>
      <c r="J18" s="25" t="s">
        <v>31</v>
      </c>
      <c r="K18" s="26">
        <v>422.93</v>
      </c>
      <c r="L18" s="25">
        <v>2023</v>
      </c>
      <c r="M18" s="25" t="s">
        <v>31</v>
      </c>
      <c r="N18" s="26">
        <v>396.5</v>
      </c>
      <c r="O18" s="25">
        <v>2023</v>
      </c>
      <c r="P18" s="25" t="s">
        <v>31</v>
      </c>
    </row>
    <row r="19" spans="1:16" ht="5.25" customHeight="1" x14ac:dyDescent="0.4">
      <c r="M19">
        <v>0</v>
      </c>
      <c r="P19">
        <v>0</v>
      </c>
    </row>
    <row r="20" spans="1:16" s="4" customFormat="1" ht="3" customHeight="1" x14ac:dyDescent="0.25">
      <c r="B20" s="5"/>
      <c r="C20" s="5"/>
      <c r="D20" s="5"/>
      <c r="E20" s="5"/>
      <c r="F20" s="5"/>
      <c r="G20" s="5"/>
      <c r="H20" s="5"/>
      <c r="I20" s="5"/>
      <c r="J20" s="5"/>
      <c r="K20" s="5"/>
      <c r="L20" s="5"/>
      <c r="M20" s="5"/>
      <c r="N20" s="5"/>
      <c r="O20" s="5"/>
      <c r="P20" s="5"/>
    </row>
    <row r="21" spans="1:16" s="53" customFormat="1" ht="6.75" customHeight="1" x14ac:dyDescent="0.25"/>
    <row r="22" spans="1:16" x14ac:dyDescent="0.4">
      <c r="B22" s="157" t="s">
        <v>271</v>
      </c>
      <c r="C22" s="157"/>
      <c r="D22" s="157"/>
      <c r="E22" s="157"/>
      <c r="F22" s="157"/>
      <c r="G22" s="157"/>
      <c r="H22" s="157"/>
      <c r="I22" s="157"/>
      <c r="J22" s="157"/>
      <c r="K22" s="157"/>
      <c r="L22" s="157"/>
      <c r="M22" s="157"/>
      <c r="N22" s="157"/>
      <c r="O22" s="157"/>
      <c r="P22" s="157"/>
    </row>
  </sheetData>
  <mergeCells count="6">
    <mergeCell ref="B22:P22"/>
    <mergeCell ref="N4:P4"/>
    <mergeCell ref="K4:M4"/>
    <mergeCell ref="B1:P1"/>
    <mergeCell ref="H4:J4"/>
    <mergeCell ref="C4:G4"/>
  </mergeCells>
  <hyperlinks>
    <hyperlink ref="R2" location="Índice!A1" tooltip="(voltar ao índice)" display="(voltar ao índice)" xr:uid="{98622964-9816-4E79-B896-C369C1542464}"/>
  </hyperlinks>
  <printOptions horizontalCentered="1"/>
  <pageMargins left="0.27559055118110237" right="0.27559055118110237" top="0.6692913385826772" bottom="0.47244094488188981" header="0" footer="0"/>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6">
    <pageSetUpPr fitToPage="1"/>
  </sheetPr>
  <dimension ref="A1:Z25"/>
  <sheetViews>
    <sheetView showGridLines="0" showZeros="0" zoomScaleNormal="100" workbookViewId="0">
      <selection activeCell="P2" sqref="P2"/>
    </sheetView>
  </sheetViews>
  <sheetFormatPr defaultRowHeight="14.6" x14ac:dyDescent="0.4"/>
  <cols>
    <col min="1" max="1" width="6.69140625" customWidth="1"/>
    <col min="2" max="2" width="15.3828125" bestFit="1" customWidth="1"/>
    <col min="3" max="14" width="11.15234375" customWidth="1"/>
    <col min="15" max="15" width="6.69140625" customWidth="1"/>
    <col min="21" max="21" width="6.69140625" customWidth="1"/>
    <col min="22" max="22" width="13.53515625" bestFit="1" customWidth="1"/>
    <col min="24" max="26" width="7.69140625" customWidth="1"/>
  </cols>
  <sheetData>
    <row r="1" spans="1:26" x14ac:dyDescent="0.4">
      <c r="B1" s="147" t="s">
        <v>99</v>
      </c>
      <c r="C1" s="147"/>
      <c r="D1" s="147"/>
      <c r="E1" s="147"/>
      <c r="F1" s="147"/>
      <c r="G1" s="147"/>
      <c r="H1" s="147"/>
      <c r="I1" s="147"/>
      <c r="J1" s="147"/>
      <c r="K1" s="147"/>
      <c r="L1" s="147"/>
      <c r="M1" s="147"/>
      <c r="N1" s="147"/>
    </row>
    <row r="2" spans="1:26" x14ac:dyDescent="0.4">
      <c r="C2" s="47"/>
      <c r="D2" s="47"/>
      <c r="E2" s="47"/>
      <c r="F2" s="47"/>
      <c r="G2" s="47"/>
      <c r="H2" s="47"/>
      <c r="I2" s="47"/>
      <c r="J2" s="47"/>
      <c r="K2" s="47"/>
      <c r="L2" s="47"/>
      <c r="M2" s="47"/>
      <c r="N2" s="47"/>
      <c r="P2" s="50" t="s">
        <v>272</v>
      </c>
    </row>
    <row r="3" spans="1:26" x14ac:dyDescent="0.4">
      <c r="C3" s="11"/>
      <c r="D3" s="11"/>
      <c r="E3" s="11"/>
      <c r="F3" s="11"/>
      <c r="G3" s="11"/>
      <c r="H3" s="11"/>
      <c r="I3" s="11"/>
      <c r="J3" s="11"/>
      <c r="K3" s="11"/>
      <c r="L3" s="11"/>
      <c r="M3" s="11"/>
      <c r="N3" s="11"/>
      <c r="X3" s="11"/>
      <c r="Y3" s="11"/>
      <c r="Z3" s="11"/>
    </row>
    <row r="4" spans="1:26" ht="33.75" customHeight="1" x14ac:dyDescent="0.4">
      <c r="B4" s="3"/>
      <c r="C4" s="148" t="s">
        <v>100</v>
      </c>
      <c r="D4" s="149"/>
      <c r="E4" s="159"/>
      <c r="F4" s="148" t="s">
        <v>277</v>
      </c>
      <c r="G4" s="149"/>
      <c r="H4" s="159"/>
      <c r="I4" s="148" t="s">
        <v>450</v>
      </c>
      <c r="J4" s="149"/>
      <c r="K4" s="159"/>
      <c r="L4" s="148" t="s">
        <v>276</v>
      </c>
      <c r="M4" s="149"/>
      <c r="N4" s="159"/>
      <c r="Q4" s="50"/>
      <c r="X4" s="174"/>
      <c r="Y4" s="175"/>
      <c r="Z4" s="176"/>
    </row>
    <row r="5" spans="1:26" ht="24" customHeight="1" x14ac:dyDescent="0.4">
      <c r="B5" s="9"/>
      <c r="C5" s="59" t="s">
        <v>275</v>
      </c>
      <c r="D5" s="59" t="s">
        <v>101</v>
      </c>
      <c r="E5" s="59" t="s">
        <v>102</v>
      </c>
      <c r="F5" s="59" t="s">
        <v>275</v>
      </c>
      <c r="G5" s="59" t="s">
        <v>103</v>
      </c>
      <c r="H5" s="59" t="s">
        <v>104</v>
      </c>
      <c r="I5" s="59" t="s">
        <v>275</v>
      </c>
      <c r="J5" s="59" t="s">
        <v>22</v>
      </c>
      <c r="K5" s="59" t="s">
        <v>23</v>
      </c>
      <c r="L5" s="59" t="s">
        <v>275</v>
      </c>
      <c r="M5" s="59" t="s">
        <v>105</v>
      </c>
      <c r="N5" s="59" t="s">
        <v>106</v>
      </c>
      <c r="X5" s="18"/>
      <c r="Y5" s="18"/>
      <c r="Z5" s="18"/>
    </row>
    <row r="6" spans="1:26" ht="5.25" customHeight="1" x14ac:dyDescent="0.4"/>
    <row r="7" spans="1:26" s="21" customFormat="1" x14ac:dyDescent="0.4">
      <c r="A7" s="20"/>
      <c r="B7" s="2" t="s">
        <v>107</v>
      </c>
      <c r="C7" s="70">
        <v>6</v>
      </c>
      <c r="D7" s="38">
        <v>2025</v>
      </c>
      <c r="E7" s="38" t="s">
        <v>31</v>
      </c>
      <c r="F7" s="70">
        <v>76.099999999999994</v>
      </c>
      <c r="G7" s="38">
        <v>2025</v>
      </c>
      <c r="H7" s="38" t="s">
        <v>31</v>
      </c>
      <c r="I7" s="70">
        <v>86.8</v>
      </c>
      <c r="J7" s="38">
        <v>2025</v>
      </c>
      <c r="K7" s="38" t="s">
        <v>31</v>
      </c>
      <c r="L7" s="70">
        <v>15.2</v>
      </c>
      <c r="M7" s="38">
        <v>2025</v>
      </c>
      <c r="N7" s="38" t="s">
        <v>31</v>
      </c>
      <c r="X7" s="22"/>
      <c r="Y7" s="23"/>
      <c r="Z7" s="23"/>
    </row>
    <row r="8" spans="1:26" s="21" customFormat="1" x14ac:dyDescent="0.4">
      <c r="A8" s="20"/>
      <c r="B8" s="2" t="s">
        <v>108</v>
      </c>
      <c r="C8" s="70">
        <v>6</v>
      </c>
      <c r="D8" s="38">
        <v>2025</v>
      </c>
      <c r="E8" s="38" t="s">
        <v>31</v>
      </c>
      <c r="F8" s="70">
        <v>79.599999999999994</v>
      </c>
      <c r="G8" s="38">
        <v>2025</v>
      </c>
      <c r="H8" s="38" t="s">
        <v>31</v>
      </c>
      <c r="I8" s="70">
        <v>87.8</v>
      </c>
      <c r="J8" s="38">
        <v>2025</v>
      </c>
      <c r="K8" s="38" t="s">
        <v>31</v>
      </c>
      <c r="L8" s="70">
        <v>19.5</v>
      </c>
      <c r="M8" s="38">
        <v>2025</v>
      </c>
      <c r="N8" s="38" t="s">
        <v>31</v>
      </c>
      <c r="X8" s="22"/>
      <c r="Y8" s="23"/>
      <c r="Z8" s="23"/>
    </row>
    <row r="9" spans="1:26" x14ac:dyDescent="0.4">
      <c r="A9" s="6"/>
      <c r="B9" s="19" t="s">
        <v>251</v>
      </c>
      <c r="C9" s="72" t="s">
        <v>451</v>
      </c>
      <c r="D9" s="25">
        <v>2025</v>
      </c>
      <c r="E9" s="25" t="s">
        <v>31</v>
      </c>
      <c r="F9" s="71">
        <v>77.2</v>
      </c>
      <c r="G9" s="25">
        <v>2025</v>
      </c>
      <c r="H9" s="25" t="s">
        <v>31</v>
      </c>
      <c r="I9" s="72">
        <v>89.4</v>
      </c>
      <c r="J9" s="25">
        <v>2025</v>
      </c>
      <c r="K9" s="25" t="s">
        <v>31</v>
      </c>
      <c r="L9" s="72">
        <v>19.5</v>
      </c>
      <c r="M9" s="25">
        <v>2025</v>
      </c>
      <c r="N9" s="25" t="s">
        <v>454</v>
      </c>
      <c r="X9" s="14"/>
      <c r="Y9" s="12"/>
      <c r="Z9" s="12"/>
    </row>
    <row r="10" spans="1:26" x14ac:dyDescent="0.4">
      <c r="A10" s="6"/>
      <c r="B10" s="19" t="s">
        <v>109</v>
      </c>
      <c r="C10" s="72" t="s">
        <v>452</v>
      </c>
      <c r="D10" s="25">
        <v>2025</v>
      </c>
      <c r="E10" s="25" t="s">
        <v>31</v>
      </c>
      <c r="F10" s="71">
        <v>76.7</v>
      </c>
      <c r="G10" s="25">
        <v>2025</v>
      </c>
      <c r="H10" s="25" t="s">
        <v>31</v>
      </c>
      <c r="I10" s="72">
        <v>92.2</v>
      </c>
      <c r="J10" s="25">
        <v>2025</v>
      </c>
      <c r="K10" s="25" t="s">
        <v>31</v>
      </c>
      <c r="L10" s="72">
        <v>17.5</v>
      </c>
      <c r="M10" s="25">
        <v>2025</v>
      </c>
      <c r="N10" s="25" t="s">
        <v>455</v>
      </c>
      <c r="X10" s="14"/>
      <c r="Y10" s="12"/>
      <c r="Z10" s="12"/>
    </row>
    <row r="11" spans="1:26" s="21" customFormat="1" x14ac:dyDescent="0.4">
      <c r="A11" s="20"/>
      <c r="B11" s="2" t="s">
        <v>111</v>
      </c>
      <c r="C11" s="70">
        <v>10.5</v>
      </c>
      <c r="D11" s="38">
        <v>2025</v>
      </c>
      <c r="E11" s="38" t="s">
        <v>31</v>
      </c>
      <c r="F11" s="70">
        <v>72.400000000000006</v>
      </c>
      <c r="G11" s="38">
        <v>2025</v>
      </c>
      <c r="H11" s="38" t="s">
        <v>31</v>
      </c>
      <c r="I11" s="70">
        <v>83.2</v>
      </c>
      <c r="J11" s="38">
        <v>2025</v>
      </c>
      <c r="K11" s="38" t="s">
        <v>31</v>
      </c>
      <c r="L11" s="70">
        <v>24.9</v>
      </c>
      <c r="M11" s="38">
        <v>2025</v>
      </c>
      <c r="N11" s="38" t="s">
        <v>31</v>
      </c>
      <c r="X11" s="22"/>
      <c r="Y11" s="23"/>
      <c r="Z11" s="23"/>
    </row>
    <row r="12" spans="1:26" x14ac:dyDescent="0.4">
      <c r="A12" s="6"/>
      <c r="B12" s="19" t="s">
        <v>112</v>
      </c>
      <c r="C12" s="71">
        <v>13.5</v>
      </c>
      <c r="D12" s="25">
        <v>2025</v>
      </c>
      <c r="E12" s="25" t="s">
        <v>31</v>
      </c>
      <c r="F12" s="71">
        <v>67.7</v>
      </c>
      <c r="G12" s="25">
        <v>2025</v>
      </c>
      <c r="H12" s="25" t="s">
        <v>31</v>
      </c>
      <c r="I12" s="71">
        <v>79.900000000000006</v>
      </c>
      <c r="J12" s="25">
        <v>2025</v>
      </c>
      <c r="K12" s="25" t="s">
        <v>31</v>
      </c>
      <c r="L12" s="71">
        <v>29.5</v>
      </c>
      <c r="M12" s="25">
        <v>2025</v>
      </c>
      <c r="N12" s="25" t="s">
        <v>31</v>
      </c>
      <c r="X12" s="14"/>
      <c r="Y12" s="12"/>
      <c r="Z12" s="12"/>
    </row>
    <row r="13" spans="1:26" s="21" customFormat="1" x14ac:dyDescent="0.4">
      <c r="A13" s="20"/>
      <c r="B13" s="2" t="s">
        <v>113</v>
      </c>
      <c r="C13" s="70">
        <v>7.7</v>
      </c>
      <c r="D13" s="38">
        <v>2025</v>
      </c>
      <c r="E13" s="38" t="s">
        <v>31</v>
      </c>
      <c r="F13" s="70">
        <v>75.5</v>
      </c>
      <c r="G13" s="38">
        <v>2025</v>
      </c>
      <c r="H13" s="38" t="s">
        <v>31</v>
      </c>
      <c r="I13" s="70">
        <v>85.9</v>
      </c>
      <c r="J13" s="38">
        <v>2025</v>
      </c>
      <c r="K13" s="38" t="s">
        <v>31</v>
      </c>
      <c r="L13" s="70">
        <v>19.7</v>
      </c>
      <c r="M13" s="38">
        <v>2025</v>
      </c>
      <c r="N13" s="38" t="s">
        <v>31</v>
      </c>
      <c r="X13" s="22"/>
      <c r="Y13" s="23"/>
      <c r="Z13" s="23"/>
    </row>
    <row r="14" spans="1:26" x14ac:dyDescent="0.4">
      <c r="A14" s="6"/>
      <c r="B14" s="19" t="s">
        <v>114</v>
      </c>
      <c r="C14" s="71">
        <v>16.600000000000001</v>
      </c>
      <c r="D14" s="25">
        <v>2025</v>
      </c>
      <c r="E14" s="25" t="s">
        <v>31</v>
      </c>
      <c r="F14" s="71">
        <v>61.2</v>
      </c>
      <c r="G14" s="25">
        <v>2025</v>
      </c>
      <c r="H14" s="25" t="s">
        <v>31</v>
      </c>
      <c r="I14" s="71">
        <v>82.8</v>
      </c>
      <c r="J14" s="25">
        <v>2025</v>
      </c>
      <c r="K14" s="25" t="s">
        <v>31</v>
      </c>
      <c r="L14" s="71">
        <v>37.700000000000003</v>
      </c>
      <c r="M14" s="25">
        <v>2025</v>
      </c>
      <c r="N14" s="25" t="s">
        <v>31</v>
      </c>
      <c r="X14" s="14"/>
      <c r="Y14" s="12"/>
      <c r="Z14" s="12"/>
    </row>
    <row r="15" spans="1:26" x14ac:dyDescent="0.4">
      <c r="A15" s="6"/>
      <c r="B15" s="19" t="s">
        <v>115</v>
      </c>
      <c r="C15" s="71">
        <v>16.899999999999999</v>
      </c>
      <c r="D15" s="25">
        <v>2025</v>
      </c>
      <c r="E15" s="25" t="s">
        <v>31</v>
      </c>
      <c r="F15" s="71">
        <v>50</v>
      </c>
      <c r="G15" s="25">
        <v>2025</v>
      </c>
      <c r="H15" s="25" t="s">
        <v>31</v>
      </c>
      <c r="I15" s="71">
        <v>82.9</v>
      </c>
      <c r="J15" s="25">
        <v>2025</v>
      </c>
      <c r="K15" s="25" t="s">
        <v>31</v>
      </c>
      <c r="L15" s="71">
        <v>33.6</v>
      </c>
      <c r="M15" s="25">
        <v>2025</v>
      </c>
      <c r="N15" s="25" t="s">
        <v>31</v>
      </c>
      <c r="X15" s="14"/>
      <c r="Y15" s="12"/>
      <c r="Z15" s="12"/>
    </row>
    <row r="16" spans="1:26" x14ac:dyDescent="0.4">
      <c r="A16" s="6"/>
      <c r="B16" s="19" t="s">
        <v>116</v>
      </c>
      <c r="C16" s="71">
        <v>13.4</v>
      </c>
      <c r="D16" s="25">
        <v>2025</v>
      </c>
      <c r="E16" s="25" t="s">
        <v>31</v>
      </c>
      <c r="F16" s="71">
        <v>67.400000000000006</v>
      </c>
      <c r="G16" s="25">
        <v>2025</v>
      </c>
      <c r="H16" s="25" t="s">
        <v>31</v>
      </c>
      <c r="I16" s="71">
        <v>81.7</v>
      </c>
      <c r="J16" s="25">
        <v>2025</v>
      </c>
      <c r="K16" s="25" t="s">
        <v>31</v>
      </c>
      <c r="L16" s="71">
        <v>45</v>
      </c>
      <c r="M16" s="25">
        <v>2025</v>
      </c>
      <c r="N16" s="25" t="s">
        <v>31</v>
      </c>
      <c r="X16" s="14"/>
      <c r="Y16" s="12"/>
      <c r="Z16" s="12"/>
    </row>
    <row r="17" spans="1:26" x14ac:dyDescent="0.4">
      <c r="A17" s="6"/>
      <c r="B17" s="19" t="s">
        <v>37</v>
      </c>
      <c r="C17" s="72" t="s">
        <v>1</v>
      </c>
      <c r="D17" s="25" t="s">
        <v>1</v>
      </c>
      <c r="E17" s="25" t="s">
        <v>1</v>
      </c>
      <c r="F17" s="72" t="s">
        <v>1</v>
      </c>
      <c r="G17" s="25" t="s">
        <v>1</v>
      </c>
      <c r="H17" s="25" t="s">
        <v>1</v>
      </c>
      <c r="I17" s="72" t="s">
        <v>1</v>
      </c>
      <c r="J17" s="25" t="s">
        <v>1</v>
      </c>
      <c r="K17" s="25" t="s">
        <v>1</v>
      </c>
      <c r="L17" s="72" t="s">
        <v>1</v>
      </c>
      <c r="M17" s="25" t="s">
        <v>1</v>
      </c>
      <c r="N17" s="25" t="s">
        <v>1</v>
      </c>
      <c r="X17" s="14"/>
      <c r="Y17" s="12"/>
      <c r="Z17" s="12"/>
    </row>
    <row r="18" spans="1:26" x14ac:dyDescent="0.4">
      <c r="A18" s="6"/>
      <c r="B18" s="19" t="s">
        <v>117</v>
      </c>
      <c r="C18" s="71">
        <v>16.3</v>
      </c>
      <c r="D18" s="25">
        <v>2025</v>
      </c>
      <c r="E18" s="25" t="s">
        <v>31</v>
      </c>
      <c r="F18" s="71">
        <v>59.4</v>
      </c>
      <c r="G18" s="25">
        <v>2025</v>
      </c>
      <c r="H18" s="25" t="s">
        <v>31</v>
      </c>
      <c r="I18" s="71">
        <v>84</v>
      </c>
      <c r="J18" s="25">
        <v>2025</v>
      </c>
      <c r="K18" s="25" t="s">
        <v>31</v>
      </c>
      <c r="L18" s="71">
        <v>33.9</v>
      </c>
      <c r="M18" s="25">
        <v>2025</v>
      </c>
      <c r="N18" s="25" t="s">
        <v>31</v>
      </c>
      <c r="X18" s="14"/>
      <c r="Y18" s="12"/>
      <c r="Z18" s="12"/>
    </row>
    <row r="19" spans="1:26" ht="5.25" customHeight="1" x14ac:dyDescent="0.4"/>
    <row r="20" spans="1:26" s="4" customFormat="1" ht="3" customHeight="1" x14ac:dyDescent="0.25">
      <c r="B20" s="5"/>
      <c r="C20" s="5"/>
      <c r="D20" s="5"/>
      <c r="E20" s="5"/>
      <c r="F20" s="5"/>
      <c r="G20" s="5"/>
      <c r="H20" s="5"/>
      <c r="I20" s="5"/>
      <c r="J20" s="5"/>
      <c r="K20" s="5"/>
      <c r="L20" s="5"/>
      <c r="M20" s="5"/>
      <c r="N20" s="5"/>
    </row>
    <row r="21" spans="1:26" s="53" customFormat="1" ht="6.75" customHeight="1" x14ac:dyDescent="0.25"/>
    <row r="22" spans="1:26" x14ac:dyDescent="0.4">
      <c r="B22" s="157" t="s">
        <v>278</v>
      </c>
      <c r="C22" s="157"/>
      <c r="D22" s="157"/>
      <c r="E22" s="157"/>
      <c r="F22" s="157"/>
      <c r="G22" s="157"/>
      <c r="H22" s="157"/>
      <c r="I22" s="157"/>
      <c r="J22" s="157"/>
      <c r="K22" s="157"/>
      <c r="L22" s="157"/>
      <c r="M22" s="157"/>
      <c r="N22" s="157"/>
    </row>
    <row r="23" spans="1:26" x14ac:dyDescent="0.4">
      <c r="B23" s="156" t="s">
        <v>414</v>
      </c>
      <c r="C23" s="156"/>
      <c r="D23" s="156"/>
      <c r="E23" s="156"/>
      <c r="F23" s="156"/>
      <c r="G23" s="156"/>
      <c r="H23" s="156"/>
      <c r="I23" s="156"/>
      <c r="J23" s="156"/>
      <c r="K23" s="156"/>
      <c r="L23" s="156"/>
      <c r="M23" s="156"/>
      <c r="N23" s="156"/>
    </row>
    <row r="24" spans="1:26" s="77" customFormat="1" ht="11.25" customHeight="1" x14ac:dyDescent="0.2">
      <c r="B24" s="150" t="s">
        <v>456</v>
      </c>
      <c r="C24" s="150"/>
      <c r="D24" s="150"/>
      <c r="E24" s="150"/>
      <c r="F24" s="150"/>
      <c r="G24" s="150"/>
      <c r="H24" s="150"/>
      <c r="I24" s="150"/>
      <c r="J24" s="150"/>
      <c r="K24" s="150"/>
      <c r="L24" s="150"/>
      <c r="M24" s="150"/>
      <c r="N24" s="150"/>
    </row>
    <row r="25" spans="1:26" s="77" customFormat="1" ht="11.25" customHeight="1" x14ac:dyDescent="0.2">
      <c r="B25" s="150" t="s">
        <v>453</v>
      </c>
      <c r="C25" s="150"/>
      <c r="D25" s="150"/>
      <c r="E25" s="150"/>
      <c r="F25" s="150"/>
      <c r="G25" s="150"/>
      <c r="H25" s="150"/>
      <c r="I25" s="150"/>
      <c r="J25" s="150"/>
      <c r="K25" s="150"/>
      <c r="L25" s="150"/>
      <c r="M25" s="150"/>
      <c r="N25" s="150"/>
    </row>
  </sheetData>
  <mergeCells count="10">
    <mergeCell ref="B1:N1"/>
    <mergeCell ref="B22:N22"/>
    <mergeCell ref="C4:E4"/>
    <mergeCell ref="F4:H4"/>
    <mergeCell ref="B24:N24"/>
    <mergeCell ref="B25:N25"/>
    <mergeCell ref="X4:Z4"/>
    <mergeCell ref="L4:N4"/>
    <mergeCell ref="B23:N23"/>
    <mergeCell ref="I4:K4"/>
  </mergeCells>
  <hyperlinks>
    <hyperlink ref="P2" location="Índice!A1" tooltip="(voltar ao índice)" display="(voltar ao índice)" xr:uid="{628AF822-AADB-464C-8EF7-0EB9CAB3AE1A}"/>
  </hyperlinks>
  <printOptions horizontalCentered="1"/>
  <pageMargins left="0.27559055118110237" right="0.27559055118110237" top="0.6692913385826772" bottom="0.47244094488188981" header="0" footer="0"/>
  <pageSetup paperSize="9" scale="9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82374-AD0F-4528-B0CE-2692AB618113}">
  <sheetPr codeName="Folha13">
    <pageSetUpPr fitToPage="1"/>
  </sheetPr>
  <dimension ref="A1:Z24"/>
  <sheetViews>
    <sheetView showGridLines="0" showZeros="0" zoomScaleNormal="100" workbookViewId="0">
      <pane xSplit="2" ySplit="5" topLeftCell="C6" activePane="bottomRight" state="frozen"/>
      <selection activeCell="B1" sqref="B1:N1"/>
      <selection pane="topRight" activeCell="B1" sqref="B1:N1"/>
      <selection pane="bottomLeft" activeCell="B1" sqref="B1:N1"/>
      <selection pane="bottomRight" activeCell="Y2" sqref="Y2"/>
    </sheetView>
  </sheetViews>
  <sheetFormatPr defaultRowHeight="14.6" x14ac:dyDescent="0.4"/>
  <cols>
    <col min="1" max="1" width="6.69140625" customWidth="1"/>
    <col min="2" max="2" width="16.84375" customWidth="1"/>
    <col min="3" max="5" width="9.15234375" customWidth="1"/>
    <col min="6" max="6" width="8.15234375" customWidth="1"/>
    <col min="7" max="7" width="12" customWidth="1"/>
    <col min="8" max="8" width="7.69140625" customWidth="1"/>
    <col min="24" max="24" width="6.69140625" customWidth="1"/>
    <col min="25" max="25" width="13.53515625" bestFit="1" customWidth="1"/>
  </cols>
  <sheetData>
    <row r="1" spans="1:26" x14ac:dyDescent="0.4">
      <c r="B1" s="147" t="s">
        <v>473</v>
      </c>
      <c r="C1" s="147"/>
      <c r="D1" s="147"/>
      <c r="E1" s="147"/>
      <c r="F1" s="147"/>
      <c r="G1" s="147"/>
      <c r="H1" s="147"/>
      <c r="I1" s="147"/>
      <c r="J1" s="147"/>
      <c r="K1" s="147"/>
      <c r="L1" s="147"/>
      <c r="M1" s="147"/>
      <c r="N1" s="147"/>
      <c r="O1" s="147"/>
      <c r="P1" s="147"/>
      <c r="Q1" s="147"/>
      <c r="R1" s="147"/>
      <c r="S1" s="147"/>
      <c r="T1" s="147"/>
      <c r="U1" s="147"/>
      <c r="V1" s="147"/>
      <c r="W1" s="147"/>
    </row>
    <row r="2" spans="1:26" x14ac:dyDescent="0.4">
      <c r="C2" s="47"/>
      <c r="D2" s="47"/>
      <c r="E2" s="47"/>
      <c r="Y2" s="50" t="s">
        <v>272</v>
      </c>
    </row>
    <row r="3" spans="1:26" x14ac:dyDescent="0.4">
      <c r="C3" s="11"/>
      <c r="D3" s="11"/>
      <c r="E3" s="11"/>
      <c r="F3" s="11"/>
      <c r="G3" s="11"/>
      <c r="H3" s="11"/>
    </row>
    <row r="4" spans="1:26" ht="33.75" customHeight="1" x14ac:dyDescent="0.4">
      <c r="B4" s="3"/>
      <c r="C4" s="148" t="s">
        <v>252</v>
      </c>
      <c r="D4" s="149"/>
      <c r="E4" s="149"/>
      <c r="F4" s="148" t="s">
        <v>294</v>
      </c>
      <c r="G4" s="149"/>
      <c r="H4" s="149"/>
      <c r="I4" s="148" t="s">
        <v>404</v>
      </c>
      <c r="J4" s="149"/>
      <c r="K4" s="149"/>
      <c r="L4" s="148" t="s">
        <v>401</v>
      </c>
      <c r="M4" s="149"/>
      <c r="N4" s="149"/>
      <c r="O4" s="148" t="s">
        <v>412</v>
      </c>
      <c r="P4" s="149"/>
      <c r="Q4" s="149"/>
      <c r="R4" s="148" t="s">
        <v>457</v>
      </c>
      <c r="S4" s="149"/>
      <c r="T4" s="149"/>
      <c r="U4" s="148" t="s">
        <v>458</v>
      </c>
      <c r="V4" s="149"/>
      <c r="W4" s="149"/>
      <c r="X4" s="151"/>
      <c r="Y4" s="151"/>
      <c r="Z4" s="152"/>
    </row>
    <row r="5" spans="1:26" ht="24.75" customHeight="1" x14ac:dyDescent="0.4">
      <c r="B5" s="9"/>
      <c r="C5" s="59" t="s">
        <v>275</v>
      </c>
      <c r="D5" s="59" t="s">
        <v>118</v>
      </c>
      <c r="E5" s="59" t="s">
        <v>119</v>
      </c>
      <c r="F5" s="59" t="s">
        <v>275</v>
      </c>
      <c r="G5" s="59" t="s">
        <v>22</v>
      </c>
      <c r="H5" s="59" t="s">
        <v>23</v>
      </c>
      <c r="I5" s="59" t="s">
        <v>275</v>
      </c>
      <c r="J5" s="59" t="s">
        <v>120</v>
      </c>
      <c r="K5" s="61" t="s">
        <v>121</v>
      </c>
      <c r="L5" s="59" t="s">
        <v>275</v>
      </c>
      <c r="M5" s="59" t="s">
        <v>22</v>
      </c>
      <c r="N5" s="61" t="s">
        <v>23</v>
      </c>
      <c r="O5" s="59" t="s">
        <v>275</v>
      </c>
      <c r="P5" s="59" t="s">
        <v>22</v>
      </c>
      <c r="Q5" s="61" t="s">
        <v>23</v>
      </c>
      <c r="R5" s="59" t="s">
        <v>275</v>
      </c>
      <c r="S5" s="59" t="s">
        <v>22</v>
      </c>
      <c r="T5" s="61" t="s">
        <v>23</v>
      </c>
      <c r="U5" s="59" t="s">
        <v>275</v>
      </c>
      <c r="V5" s="59" t="s">
        <v>22</v>
      </c>
      <c r="W5" s="61" t="s">
        <v>23</v>
      </c>
      <c r="X5" s="60"/>
      <c r="Y5" s="18"/>
      <c r="Z5" s="18"/>
    </row>
    <row r="6" spans="1:26" ht="5.25" customHeight="1" x14ac:dyDescent="0.4">
      <c r="L6" s="83"/>
      <c r="M6" s="83"/>
      <c r="N6" s="83"/>
      <c r="O6" s="83"/>
      <c r="P6" s="83"/>
      <c r="Q6" s="83"/>
      <c r="R6" s="83"/>
      <c r="S6" s="83"/>
      <c r="T6" s="83"/>
      <c r="U6" s="83"/>
      <c r="V6" s="83"/>
      <c r="W6" s="83"/>
      <c r="X6" s="4"/>
    </row>
    <row r="7" spans="1:26" s="21" customFormat="1" x14ac:dyDescent="0.4">
      <c r="A7" s="20"/>
      <c r="B7" s="2" t="s">
        <v>122</v>
      </c>
      <c r="C7" s="85">
        <v>16.3</v>
      </c>
      <c r="D7" s="38">
        <v>2024</v>
      </c>
      <c r="E7" s="38" t="s">
        <v>31</v>
      </c>
      <c r="F7" s="85">
        <v>20.9</v>
      </c>
      <c r="G7" s="38">
        <v>2025</v>
      </c>
      <c r="H7" s="38" t="s">
        <v>31</v>
      </c>
      <c r="I7" s="84">
        <v>6.3</v>
      </c>
      <c r="J7" s="38">
        <v>2025</v>
      </c>
      <c r="K7" s="38" t="s">
        <v>31</v>
      </c>
      <c r="L7" s="84">
        <v>7.9</v>
      </c>
      <c r="M7" s="38">
        <v>2024</v>
      </c>
      <c r="N7" s="38" t="s">
        <v>31</v>
      </c>
      <c r="O7" s="84">
        <v>4.5999999999999996</v>
      </c>
      <c r="P7" s="38">
        <v>2024</v>
      </c>
      <c r="Q7" s="38" t="s">
        <v>31</v>
      </c>
      <c r="R7" s="84">
        <v>8.5</v>
      </c>
      <c r="S7" s="38">
        <v>2025</v>
      </c>
      <c r="T7" s="38" t="s">
        <v>31</v>
      </c>
      <c r="U7" s="84">
        <v>8.8000000000000007</v>
      </c>
      <c r="V7" s="38">
        <v>2025</v>
      </c>
      <c r="W7" s="38" t="s">
        <v>31</v>
      </c>
      <c r="X7" s="22"/>
      <c r="Y7" s="23"/>
      <c r="Z7" s="23"/>
    </row>
    <row r="8" spans="1:26" s="21" customFormat="1" x14ac:dyDescent="0.4">
      <c r="A8" s="20"/>
      <c r="B8" s="2" t="s">
        <v>123</v>
      </c>
      <c r="C8" s="85">
        <v>15.4</v>
      </c>
      <c r="D8" s="38">
        <v>2024</v>
      </c>
      <c r="E8" s="38" t="s">
        <v>31</v>
      </c>
      <c r="F8" s="43">
        <v>18.600000000000001</v>
      </c>
      <c r="G8" s="38">
        <v>2025</v>
      </c>
      <c r="H8" s="38" t="s">
        <v>31</v>
      </c>
      <c r="I8" s="85">
        <v>4.3</v>
      </c>
      <c r="J8" s="38">
        <v>2025</v>
      </c>
      <c r="K8" s="38" t="s">
        <v>31</v>
      </c>
      <c r="L8" s="85">
        <v>4.9000000000000004</v>
      </c>
      <c r="M8" s="38">
        <v>2024</v>
      </c>
      <c r="N8" s="38" t="s">
        <v>31</v>
      </c>
      <c r="O8" s="85">
        <v>4.9000000000000004</v>
      </c>
      <c r="P8" s="38">
        <v>2024</v>
      </c>
      <c r="Q8" s="38" t="s">
        <v>31</v>
      </c>
      <c r="R8" s="85">
        <v>1.9</v>
      </c>
      <c r="S8" s="38">
        <v>2025</v>
      </c>
      <c r="T8" s="38" t="s">
        <v>31</v>
      </c>
      <c r="U8" s="85">
        <v>15.6</v>
      </c>
      <c r="V8" s="38">
        <v>2025</v>
      </c>
      <c r="W8" s="38" t="s">
        <v>31</v>
      </c>
      <c r="X8" s="22"/>
      <c r="Y8" s="23"/>
      <c r="Z8" s="23"/>
    </row>
    <row r="9" spans="1:26" x14ac:dyDescent="0.4">
      <c r="A9" s="6"/>
      <c r="B9" s="19" t="s">
        <v>251</v>
      </c>
      <c r="C9" s="86">
        <v>16.600000000000001</v>
      </c>
      <c r="D9" s="25">
        <v>2024</v>
      </c>
      <c r="E9" s="25" t="s">
        <v>31</v>
      </c>
      <c r="F9" s="44">
        <v>20.5</v>
      </c>
      <c r="G9" s="25">
        <v>2025</v>
      </c>
      <c r="H9" s="25" t="s">
        <v>31</v>
      </c>
      <c r="I9" s="86">
        <v>5</v>
      </c>
      <c r="J9" s="25">
        <v>2025</v>
      </c>
      <c r="K9" s="25" t="s">
        <v>31</v>
      </c>
      <c r="L9" s="86">
        <v>6.2</v>
      </c>
      <c r="M9" s="25">
        <v>2024</v>
      </c>
      <c r="N9" s="25" t="s">
        <v>31</v>
      </c>
      <c r="O9" s="86">
        <v>4.5999999999999996</v>
      </c>
      <c r="P9" s="25">
        <v>2024</v>
      </c>
      <c r="Q9" s="25" t="s">
        <v>31</v>
      </c>
      <c r="R9" s="86">
        <v>4.4000000000000004</v>
      </c>
      <c r="S9" s="25">
        <v>2025</v>
      </c>
      <c r="T9" s="25" t="s">
        <v>31</v>
      </c>
      <c r="U9" s="86">
        <v>19.7</v>
      </c>
      <c r="V9" s="25">
        <v>2025</v>
      </c>
      <c r="W9" s="25" t="s">
        <v>31</v>
      </c>
      <c r="X9" s="14"/>
      <c r="Y9" s="12"/>
      <c r="Z9" s="12"/>
    </row>
    <row r="10" spans="1:26" x14ac:dyDescent="0.4">
      <c r="A10" s="6"/>
      <c r="B10" s="19" t="s">
        <v>124</v>
      </c>
      <c r="C10" s="86">
        <v>17.3</v>
      </c>
      <c r="D10" s="25">
        <v>2024</v>
      </c>
      <c r="E10" s="25" t="s">
        <v>31</v>
      </c>
      <c r="F10" s="44">
        <v>21.6</v>
      </c>
      <c r="G10" s="25">
        <v>2025</v>
      </c>
      <c r="H10" s="25" t="s">
        <v>31</v>
      </c>
      <c r="I10" s="86">
        <v>6.7</v>
      </c>
      <c r="J10" s="25">
        <v>2025</v>
      </c>
      <c r="K10" s="25" t="s">
        <v>31</v>
      </c>
      <c r="L10" s="86">
        <v>5.5</v>
      </c>
      <c r="M10" s="25">
        <v>2024</v>
      </c>
      <c r="N10" s="25" t="s">
        <v>31</v>
      </c>
      <c r="O10" s="86">
        <v>5</v>
      </c>
      <c r="P10" s="25">
        <v>2024</v>
      </c>
      <c r="Q10" s="25" t="s">
        <v>31</v>
      </c>
      <c r="R10" s="86">
        <v>7.7</v>
      </c>
      <c r="S10" s="25">
        <v>2025</v>
      </c>
      <c r="T10" s="25" t="s">
        <v>31</v>
      </c>
      <c r="U10" s="86">
        <v>21.4</v>
      </c>
      <c r="V10" s="25">
        <v>2025</v>
      </c>
      <c r="W10" s="25" t="s">
        <v>31</v>
      </c>
      <c r="X10" s="14"/>
      <c r="Y10" s="12"/>
      <c r="Z10" s="12"/>
    </row>
    <row r="11" spans="1:26" s="21" customFormat="1" x14ac:dyDescent="0.4">
      <c r="A11" s="20"/>
      <c r="B11" s="2" t="s">
        <v>125</v>
      </c>
      <c r="C11" s="85">
        <v>19.5</v>
      </c>
      <c r="D11" s="38">
        <v>2024</v>
      </c>
      <c r="E11" s="38" t="s">
        <v>31</v>
      </c>
      <c r="F11" s="43">
        <v>25.7</v>
      </c>
      <c r="G11" s="38">
        <v>2025</v>
      </c>
      <c r="H11" s="38" t="s">
        <v>31</v>
      </c>
      <c r="I11" s="85">
        <v>8.1</v>
      </c>
      <c r="J11" s="38">
        <v>2025</v>
      </c>
      <c r="K11" s="38" t="s">
        <v>31</v>
      </c>
      <c r="L11" s="85">
        <v>8</v>
      </c>
      <c r="M11" s="38">
        <v>2024</v>
      </c>
      <c r="N11" s="38" t="s">
        <v>31</v>
      </c>
      <c r="O11" s="85">
        <v>5.2</v>
      </c>
      <c r="P11" s="38">
        <v>2024</v>
      </c>
      <c r="Q11" s="38" t="s">
        <v>31</v>
      </c>
      <c r="R11" s="85">
        <v>5.3</v>
      </c>
      <c r="S11" s="38">
        <v>2025</v>
      </c>
      <c r="T11" s="38" t="s">
        <v>31</v>
      </c>
      <c r="U11" s="85">
        <v>15.9</v>
      </c>
      <c r="V11" s="38">
        <v>2025</v>
      </c>
      <c r="W11" s="38" t="s">
        <v>31</v>
      </c>
      <c r="X11" s="22"/>
      <c r="Y11" s="23"/>
      <c r="Z11" s="23"/>
    </row>
    <row r="12" spans="1:26" x14ac:dyDescent="0.4">
      <c r="A12" s="6"/>
      <c r="B12" s="19" t="s">
        <v>126</v>
      </c>
      <c r="C12" s="86">
        <v>22.9</v>
      </c>
      <c r="D12" s="25">
        <v>2024</v>
      </c>
      <c r="E12" s="25" t="s">
        <v>31</v>
      </c>
      <c r="F12" s="44">
        <v>31.2</v>
      </c>
      <c r="G12" s="25">
        <v>2025</v>
      </c>
      <c r="H12" s="25" t="s">
        <v>31</v>
      </c>
      <c r="I12" s="86">
        <v>9.3000000000000007</v>
      </c>
      <c r="J12" s="25">
        <v>2025</v>
      </c>
      <c r="K12" s="25" t="s">
        <v>31</v>
      </c>
      <c r="L12" s="86">
        <v>11.6</v>
      </c>
      <c r="M12" s="25">
        <v>2024</v>
      </c>
      <c r="N12" s="25" t="s">
        <v>31</v>
      </c>
      <c r="O12" s="86">
        <v>5</v>
      </c>
      <c r="P12" s="25">
        <v>2024</v>
      </c>
      <c r="Q12" s="25" t="s">
        <v>31</v>
      </c>
      <c r="R12" s="86">
        <v>9</v>
      </c>
      <c r="S12" s="25">
        <v>2025</v>
      </c>
      <c r="T12" s="25" t="s">
        <v>31</v>
      </c>
      <c r="U12" s="86">
        <v>18.899999999999999</v>
      </c>
      <c r="V12" s="25">
        <v>2025</v>
      </c>
      <c r="W12" s="25" t="s">
        <v>31</v>
      </c>
      <c r="X12" s="14"/>
      <c r="Y12" s="12"/>
      <c r="Z12" s="12"/>
    </row>
    <row r="13" spans="1:26" s="21" customFormat="1" x14ac:dyDescent="0.4">
      <c r="A13" s="20"/>
      <c r="B13" s="2" t="s">
        <v>127</v>
      </c>
      <c r="C13" s="85">
        <v>16.3</v>
      </c>
      <c r="D13" s="38">
        <v>2024</v>
      </c>
      <c r="E13" s="38" t="s">
        <v>31</v>
      </c>
      <c r="F13" s="43">
        <v>20.8</v>
      </c>
      <c r="G13" s="38">
        <v>2025</v>
      </c>
      <c r="H13" s="38" t="s">
        <v>31</v>
      </c>
      <c r="I13" s="85">
        <v>7</v>
      </c>
      <c r="J13" s="38">
        <v>2025</v>
      </c>
      <c r="K13" s="38" t="s">
        <v>31</v>
      </c>
      <c r="L13" s="85">
        <v>8.9</v>
      </c>
      <c r="M13" s="38">
        <v>2024</v>
      </c>
      <c r="N13" s="38" t="s">
        <v>31</v>
      </c>
      <c r="O13" s="85">
        <v>4.7</v>
      </c>
      <c r="P13" s="38">
        <v>2024</v>
      </c>
      <c r="Q13" s="38" t="s">
        <v>31</v>
      </c>
      <c r="R13" s="85">
        <v>11.2</v>
      </c>
      <c r="S13" s="38">
        <v>2025</v>
      </c>
      <c r="T13" s="38" t="s">
        <v>31</v>
      </c>
      <c r="U13" s="85">
        <v>11.5</v>
      </c>
      <c r="V13" s="38">
        <v>2025</v>
      </c>
      <c r="W13" s="38" t="s">
        <v>31</v>
      </c>
      <c r="X13" s="22"/>
      <c r="Y13" s="23"/>
      <c r="Z13" s="23"/>
    </row>
    <row r="14" spans="1:26" x14ac:dyDescent="0.4">
      <c r="A14" s="6"/>
      <c r="B14" s="19" t="s">
        <v>128</v>
      </c>
      <c r="C14" s="128">
        <v>32.700000000000003</v>
      </c>
      <c r="D14" s="129">
        <v>2024</v>
      </c>
      <c r="E14" s="25" t="s">
        <v>31</v>
      </c>
      <c r="F14" s="130">
        <v>38.4</v>
      </c>
      <c r="G14" s="25">
        <v>2025</v>
      </c>
      <c r="H14" s="25" t="s">
        <v>31</v>
      </c>
      <c r="I14" s="44">
        <v>12.9</v>
      </c>
      <c r="J14" s="25">
        <v>2025</v>
      </c>
      <c r="K14" s="25" t="s">
        <v>31</v>
      </c>
      <c r="L14" s="44">
        <v>21.4</v>
      </c>
      <c r="M14" s="25">
        <v>2024</v>
      </c>
      <c r="N14" s="25" t="s">
        <v>31</v>
      </c>
      <c r="O14" s="44" t="s">
        <v>1</v>
      </c>
      <c r="P14" s="25" t="s">
        <v>1</v>
      </c>
      <c r="Q14" s="25" t="s">
        <v>1</v>
      </c>
      <c r="R14" s="44">
        <v>17.3</v>
      </c>
      <c r="S14" s="25">
        <v>2025</v>
      </c>
      <c r="T14" s="25" t="s">
        <v>31</v>
      </c>
      <c r="U14" s="44" t="s">
        <v>1</v>
      </c>
      <c r="V14" s="25" t="s">
        <v>1</v>
      </c>
      <c r="W14" s="25" t="s">
        <v>1</v>
      </c>
      <c r="X14" s="14"/>
      <c r="Y14" s="12"/>
      <c r="Z14" s="12"/>
    </row>
    <row r="15" spans="1:26" x14ac:dyDescent="0.4">
      <c r="A15" s="6"/>
      <c r="B15" s="19" t="s">
        <v>129</v>
      </c>
      <c r="C15" s="128">
        <v>50.7</v>
      </c>
      <c r="D15" s="129">
        <v>2024</v>
      </c>
      <c r="E15" s="25" t="s">
        <v>31</v>
      </c>
      <c r="F15" s="44">
        <v>54.8</v>
      </c>
      <c r="G15" s="25">
        <v>2025</v>
      </c>
      <c r="H15" s="25" t="s">
        <v>31</v>
      </c>
      <c r="I15" s="44">
        <v>21.1</v>
      </c>
      <c r="J15" s="25">
        <v>2025</v>
      </c>
      <c r="K15" s="25" t="s">
        <v>31</v>
      </c>
      <c r="L15" s="44">
        <v>29.5</v>
      </c>
      <c r="M15" s="25">
        <v>2024</v>
      </c>
      <c r="N15" s="25" t="s">
        <v>31</v>
      </c>
      <c r="O15" s="44" t="s">
        <v>1</v>
      </c>
      <c r="P15" s="25" t="s">
        <v>1</v>
      </c>
      <c r="Q15" s="25" t="s">
        <v>1</v>
      </c>
      <c r="R15" s="44">
        <v>22.1</v>
      </c>
      <c r="S15" s="25">
        <v>2025</v>
      </c>
      <c r="T15" s="25" t="s">
        <v>31</v>
      </c>
      <c r="U15" s="44" t="s">
        <v>1</v>
      </c>
      <c r="V15" s="25" t="s">
        <v>1</v>
      </c>
      <c r="W15" s="25" t="s">
        <v>1</v>
      </c>
      <c r="X15" s="14"/>
      <c r="Y15" s="12"/>
      <c r="Z15" s="12"/>
    </row>
    <row r="16" spans="1:26" x14ac:dyDescent="0.4">
      <c r="A16" s="6"/>
      <c r="B16" s="19" t="s">
        <v>130</v>
      </c>
      <c r="C16" s="128">
        <v>25.2</v>
      </c>
      <c r="D16" s="129">
        <v>2024</v>
      </c>
      <c r="E16" s="25" t="s">
        <v>31</v>
      </c>
      <c r="F16" s="44">
        <v>31.3</v>
      </c>
      <c r="G16" s="25">
        <v>2025</v>
      </c>
      <c r="H16" s="25" t="s">
        <v>31</v>
      </c>
      <c r="I16" s="44">
        <v>10.6</v>
      </c>
      <c r="J16" s="25">
        <v>2025</v>
      </c>
      <c r="K16" s="25" t="s">
        <v>31</v>
      </c>
      <c r="L16" s="44">
        <v>16.600000000000001</v>
      </c>
      <c r="M16" s="25">
        <v>2024</v>
      </c>
      <c r="N16" s="25" t="s">
        <v>31</v>
      </c>
      <c r="O16" s="44" t="s">
        <v>1</v>
      </c>
      <c r="P16" s="25" t="s">
        <v>1</v>
      </c>
      <c r="Q16" s="25" t="s">
        <v>1</v>
      </c>
      <c r="R16" s="44">
        <v>15.6</v>
      </c>
      <c r="S16" s="25">
        <v>2025</v>
      </c>
      <c r="T16" s="25" t="s">
        <v>31</v>
      </c>
      <c r="U16" s="44" t="s">
        <v>1</v>
      </c>
      <c r="V16" s="25" t="s">
        <v>1</v>
      </c>
      <c r="W16" s="25" t="s">
        <v>1</v>
      </c>
      <c r="X16" s="14"/>
      <c r="Y16" s="12"/>
      <c r="Z16" s="12"/>
    </row>
    <row r="17" spans="1:26" x14ac:dyDescent="0.4">
      <c r="A17" s="6"/>
      <c r="B17" s="19" t="s">
        <v>37</v>
      </c>
      <c r="C17" s="128" t="s">
        <v>1</v>
      </c>
      <c r="D17" s="129" t="s">
        <v>1</v>
      </c>
      <c r="E17" s="129" t="s">
        <v>1</v>
      </c>
      <c r="F17" s="44" t="s">
        <v>1</v>
      </c>
      <c r="G17" s="25" t="s">
        <v>1</v>
      </c>
      <c r="H17" s="25" t="s">
        <v>1</v>
      </c>
      <c r="I17" s="44" t="s">
        <v>1</v>
      </c>
      <c r="J17" s="25" t="s">
        <v>1</v>
      </c>
      <c r="K17" s="25" t="s">
        <v>1</v>
      </c>
      <c r="L17" s="44" t="s">
        <v>1</v>
      </c>
      <c r="M17" s="25" t="s">
        <v>1</v>
      </c>
      <c r="N17" s="25" t="s">
        <v>1</v>
      </c>
      <c r="O17" s="44" t="s">
        <v>1</v>
      </c>
      <c r="P17" s="25" t="s">
        <v>1</v>
      </c>
      <c r="Q17" s="25" t="s">
        <v>1</v>
      </c>
      <c r="R17" s="44" t="s">
        <v>1</v>
      </c>
      <c r="S17" s="25" t="s">
        <v>1</v>
      </c>
      <c r="T17" s="25" t="s">
        <v>1</v>
      </c>
      <c r="U17" s="44" t="s">
        <v>1</v>
      </c>
      <c r="V17" s="25" t="s">
        <v>1</v>
      </c>
      <c r="W17" s="25" t="s">
        <v>1</v>
      </c>
      <c r="X17" s="14"/>
      <c r="Y17" s="12"/>
      <c r="Z17" s="12"/>
    </row>
    <row r="18" spans="1:26" x14ac:dyDescent="0.4">
      <c r="A18" s="6"/>
      <c r="B18" s="19" t="s">
        <v>131</v>
      </c>
      <c r="C18" s="128">
        <v>36.4</v>
      </c>
      <c r="D18" s="129">
        <v>2024</v>
      </c>
      <c r="E18" s="25" t="s">
        <v>31</v>
      </c>
      <c r="F18" s="44">
        <v>42.3</v>
      </c>
      <c r="G18" s="25">
        <v>2025</v>
      </c>
      <c r="H18" s="25" t="s">
        <v>31</v>
      </c>
      <c r="I18" s="44">
        <v>13.8</v>
      </c>
      <c r="J18" s="25">
        <v>2025</v>
      </c>
      <c r="K18" s="25" t="s">
        <v>31</v>
      </c>
      <c r="L18" s="44">
        <v>22.3</v>
      </c>
      <c r="M18" s="25">
        <v>2024</v>
      </c>
      <c r="N18" s="25" t="s">
        <v>31</v>
      </c>
      <c r="O18" s="44" t="s">
        <v>1</v>
      </c>
      <c r="P18" s="25" t="s">
        <v>1</v>
      </c>
      <c r="Q18" s="25" t="s">
        <v>1</v>
      </c>
      <c r="R18" s="44">
        <v>17.399999999999999</v>
      </c>
      <c r="S18" s="25">
        <v>2025</v>
      </c>
      <c r="T18" s="25" t="s">
        <v>31</v>
      </c>
      <c r="U18" s="44" t="s">
        <v>1</v>
      </c>
      <c r="V18" s="25" t="s">
        <v>1</v>
      </c>
      <c r="W18" s="25" t="s">
        <v>1</v>
      </c>
      <c r="Y18" s="12"/>
      <c r="Z18" s="12"/>
    </row>
    <row r="19" spans="1:26" ht="5.25" customHeight="1" x14ac:dyDescent="0.4">
      <c r="L19" s="4"/>
      <c r="O19" s="4"/>
      <c r="R19" s="4"/>
      <c r="U19" s="4"/>
      <c r="X19" s="4"/>
    </row>
    <row r="20" spans="1:26" s="4" customFormat="1" ht="3" customHeight="1" x14ac:dyDescent="0.4">
      <c r="B20" s="5"/>
      <c r="C20" s="5"/>
      <c r="D20" s="5"/>
      <c r="E20" s="5"/>
      <c r="F20" s="5"/>
      <c r="G20" s="5"/>
      <c r="H20" s="5"/>
      <c r="I20" s="5"/>
      <c r="J20" s="5"/>
      <c r="K20" s="5"/>
      <c r="L20" s="5"/>
      <c r="M20" s="5"/>
      <c r="N20" s="5"/>
      <c r="O20" s="5"/>
      <c r="P20" s="5"/>
      <c r="Q20" s="5"/>
      <c r="R20" s="5"/>
      <c r="S20" s="5"/>
      <c r="T20" s="5"/>
      <c r="U20" s="5"/>
      <c r="V20" s="5"/>
      <c r="W20" s="5"/>
      <c r="X20"/>
    </row>
    <row r="21" spans="1:26" s="53" customFormat="1" ht="6.75" customHeight="1" x14ac:dyDescent="0.4">
      <c r="F21" s="54"/>
    </row>
    <row r="22" spans="1:26" x14ac:dyDescent="0.4">
      <c r="B22" s="153" t="s">
        <v>271</v>
      </c>
      <c r="C22" s="153"/>
      <c r="D22" s="153"/>
      <c r="E22" s="153"/>
      <c r="F22" s="153"/>
      <c r="G22" s="153"/>
      <c r="H22" s="153"/>
      <c r="I22" s="153"/>
      <c r="J22" s="153"/>
      <c r="K22" s="153"/>
      <c r="L22" s="153"/>
      <c r="M22" s="153"/>
      <c r="N22" s="153"/>
      <c r="O22" s="153"/>
      <c r="P22" s="153"/>
      <c r="Q22" s="153"/>
      <c r="R22" s="153"/>
      <c r="S22" s="153"/>
      <c r="T22" s="153"/>
      <c r="U22" s="153"/>
      <c r="V22" s="153"/>
      <c r="W22" s="153"/>
    </row>
    <row r="23" spans="1:26" x14ac:dyDescent="0.4">
      <c r="B23" s="153" t="s">
        <v>413</v>
      </c>
      <c r="C23" s="153"/>
      <c r="D23" s="153"/>
      <c r="E23" s="153"/>
      <c r="F23" s="153"/>
      <c r="G23" s="153"/>
      <c r="H23" s="153"/>
      <c r="I23" s="153"/>
      <c r="J23" s="153"/>
      <c r="K23" s="153"/>
      <c r="L23" s="153"/>
      <c r="M23" s="153"/>
      <c r="N23" s="153"/>
      <c r="O23" s="153"/>
      <c r="P23" s="153"/>
      <c r="Q23" s="153"/>
      <c r="R23" s="153"/>
      <c r="S23" s="153"/>
      <c r="T23" s="153"/>
      <c r="U23" s="153"/>
      <c r="V23" s="153"/>
      <c r="W23" s="153"/>
    </row>
    <row r="24" spans="1:26" s="15" customFormat="1" ht="12" x14ac:dyDescent="0.35">
      <c r="B24" s="150"/>
      <c r="C24" s="150"/>
      <c r="D24" s="150"/>
      <c r="E24" s="150"/>
      <c r="F24" s="150"/>
      <c r="G24" s="150"/>
      <c r="H24" s="150"/>
      <c r="I24" s="150"/>
      <c r="J24" s="150"/>
      <c r="K24" s="150"/>
      <c r="L24" s="82"/>
      <c r="M24" s="82"/>
      <c r="N24" s="82"/>
      <c r="O24" s="82"/>
      <c r="P24" s="82"/>
      <c r="Q24" s="82"/>
      <c r="R24" s="82"/>
      <c r="S24" s="82"/>
      <c r="T24" s="82"/>
      <c r="U24" s="82"/>
      <c r="V24" s="82"/>
      <c r="W24" s="82"/>
    </row>
  </sheetData>
  <mergeCells count="12">
    <mergeCell ref="B1:W1"/>
    <mergeCell ref="I4:K4"/>
    <mergeCell ref="C4:E4"/>
    <mergeCell ref="B24:K24"/>
    <mergeCell ref="X4:Z4"/>
    <mergeCell ref="F4:H4"/>
    <mergeCell ref="L4:N4"/>
    <mergeCell ref="O4:Q4"/>
    <mergeCell ref="R4:T4"/>
    <mergeCell ref="U4:W4"/>
    <mergeCell ref="B22:W22"/>
    <mergeCell ref="B23:W23"/>
  </mergeCells>
  <hyperlinks>
    <hyperlink ref="Y2" location="Índice!A1" tooltip="(voltar ao índice)" display="(voltar ao índice)" xr:uid="{D2563CBD-2DB5-4C78-A4EC-6F91A1329C07}"/>
  </hyperlinks>
  <printOptions horizontalCentered="1"/>
  <pageMargins left="0.27559055118110237" right="0.27559055118110237" top="0.6692913385826772" bottom="0.47244094488188981" header="0" footer="0"/>
  <pageSetup paperSize="9" scale="6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5">
    <pageSetUpPr fitToPage="1"/>
  </sheetPr>
  <dimension ref="A1:AS25"/>
  <sheetViews>
    <sheetView showGridLines="0" showZeros="0" zoomScaleNormal="100" workbookViewId="0">
      <pane xSplit="2" ySplit="6" topLeftCell="C7" activePane="bottomRight" state="frozen"/>
      <selection activeCell="B1" sqref="B1:N1"/>
      <selection pane="topRight" activeCell="B1" sqref="B1:N1"/>
      <selection pane="bottomLeft" activeCell="B1" sqref="B1:N1"/>
      <selection pane="bottomRight" activeCell="B25" sqref="B25"/>
    </sheetView>
  </sheetViews>
  <sheetFormatPr defaultRowHeight="14.6" x14ac:dyDescent="0.4"/>
  <cols>
    <col min="1" max="1" width="6.69140625" customWidth="1"/>
    <col min="2" max="2" width="16.84375" customWidth="1"/>
    <col min="3" max="24" width="9.15234375" customWidth="1"/>
    <col min="25" max="25" width="9.61328125" customWidth="1"/>
    <col min="26" max="26" width="8.765625" customWidth="1"/>
    <col min="27" max="27" width="10.61328125" customWidth="1"/>
    <col min="28" max="28" width="7.4609375" customWidth="1"/>
    <col min="29" max="29" width="8.23046875" customWidth="1"/>
    <col min="30" max="30" width="11.07421875" customWidth="1"/>
    <col min="31" max="31" width="6.69140625" customWidth="1"/>
    <col min="32" max="32" width="13.53515625" bestFit="1" customWidth="1"/>
    <col min="33" max="36" width="7.69140625" customWidth="1"/>
  </cols>
  <sheetData>
    <row r="1" spans="1:45" x14ac:dyDescent="0.4">
      <c r="B1" s="147" t="s">
        <v>132</v>
      </c>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34"/>
      <c r="AF1" s="34"/>
    </row>
    <row r="2" spans="1:45" x14ac:dyDescent="0.4">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34"/>
      <c r="AF2" s="50"/>
    </row>
    <row r="3" spans="1:45" ht="15" customHeight="1" x14ac:dyDescent="0.4">
      <c r="O3" s="11"/>
      <c r="P3" s="11"/>
      <c r="Q3" s="11"/>
      <c r="R3" s="11"/>
      <c r="S3" s="11"/>
      <c r="T3" s="11"/>
      <c r="U3" s="11"/>
      <c r="V3" s="11"/>
      <c r="W3" s="11"/>
      <c r="X3" s="11"/>
      <c r="Y3" s="11"/>
      <c r="Z3" s="11"/>
      <c r="AA3" s="11"/>
      <c r="AB3" s="11"/>
      <c r="AC3" s="11"/>
      <c r="AD3" s="11"/>
      <c r="AE3" s="11"/>
      <c r="AF3" s="11"/>
      <c r="AG3" s="11"/>
      <c r="AH3" s="11"/>
      <c r="AI3" s="11"/>
      <c r="AJ3" s="11"/>
    </row>
    <row r="4" spans="1:45" ht="24.75" customHeight="1" x14ac:dyDescent="0.4">
      <c r="B4" s="3"/>
      <c r="C4" s="161" t="s">
        <v>133</v>
      </c>
      <c r="D4" s="162"/>
      <c r="E4" s="163"/>
      <c r="F4" s="161" t="s">
        <v>134</v>
      </c>
      <c r="G4" s="162"/>
      <c r="H4" s="163"/>
      <c r="I4" s="161" t="s">
        <v>374</v>
      </c>
      <c r="J4" s="162"/>
      <c r="K4" s="163"/>
      <c r="L4" s="161" t="s">
        <v>373</v>
      </c>
      <c r="M4" s="162"/>
      <c r="N4" s="163"/>
      <c r="O4" s="161" t="s">
        <v>284</v>
      </c>
      <c r="P4" s="162"/>
      <c r="Q4" s="163"/>
      <c r="R4" s="148" t="s">
        <v>135</v>
      </c>
      <c r="S4" s="149"/>
      <c r="T4" s="149"/>
      <c r="U4" s="149"/>
      <c r="V4" s="149"/>
      <c r="W4" s="149"/>
      <c r="X4" s="149"/>
      <c r="Y4" s="161" t="s">
        <v>469</v>
      </c>
      <c r="Z4" s="162"/>
      <c r="AA4" s="163"/>
      <c r="AB4" s="161" t="s">
        <v>470</v>
      </c>
      <c r="AC4" s="162"/>
      <c r="AD4" s="163"/>
    </row>
    <row r="5" spans="1:45" ht="22.5" customHeight="1" x14ac:dyDescent="0.4">
      <c r="B5" s="9"/>
      <c r="C5" s="148"/>
      <c r="D5" s="149"/>
      <c r="E5" s="159"/>
      <c r="F5" s="148"/>
      <c r="G5" s="149"/>
      <c r="H5" s="159"/>
      <c r="I5" s="148"/>
      <c r="J5" s="149"/>
      <c r="K5" s="159"/>
      <c r="L5" s="148"/>
      <c r="M5" s="149"/>
      <c r="N5" s="159"/>
      <c r="O5" s="148"/>
      <c r="P5" s="149"/>
      <c r="Q5" s="159"/>
      <c r="R5" s="177" t="s">
        <v>136</v>
      </c>
      <c r="S5" s="178"/>
      <c r="T5" s="177" t="s">
        <v>137</v>
      </c>
      <c r="U5" s="178"/>
      <c r="V5" s="177" t="s">
        <v>253</v>
      </c>
      <c r="W5" s="178"/>
      <c r="X5" s="177" t="s">
        <v>138</v>
      </c>
      <c r="Y5" s="148"/>
      <c r="Z5" s="149"/>
      <c r="AA5" s="159"/>
      <c r="AB5" s="148"/>
      <c r="AC5" s="149"/>
      <c r="AD5" s="159"/>
    </row>
    <row r="6" spans="1:45" ht="27" customHeight="1" x14ac:dyDescent="0.4">
      <c r="B6" s="9"/>
      <c r="C6" s="59" t="s">
        <v>445</v>
      </c>
      <c r="D6" s="59" t="s">
        <v>139</v>
      </c>
      <c r="E6" s="59" t="s">
        <v>140</v>
      </c>
      <c r="F6" s="59" t="s">
        <v>275</v>
      </c>
      <c r="G6" s="59" t="s">
        <v>141</v>
      </c>
      <c r="H6" s="59" t="s">
        <v>142</v>
      </c>
      <c r="I6" s="59" t="s">
        <v>312</v>
      </c>
      <c r="J6" s="59" t="s">
        <v>22</v>
      </c>
      <c r="K6" s="59" t="s">
        <v>23</v>
      </c>
      <c r="L6" s="59" t="s">
        <v>312</v>
      </c>
      <c r="M6" s="59" t="s">
        <v>22</v>
      </c>
      <c r="N6" s="59" t="s">
        <v>23</v>
      </c>
      <c r="O6" s="59" t="s">
        <v>275</v>
      </c>
      <c r="P6" s="59" t="s">
        <v>143</v>
      </c>
      <c r="Q6" s="59" t="s">
        <v>144</v>
      </c>
      <c r="R6" s="59" t="s">
        <v>275</v>
      </c>
      <c r="S6" s="59" t="s">
        <v>145</v>
      </c>
      <c r="T6" s="59" t="s">
        <v>275</v>
      </c>
      <c r="U6" s="59" t="s">
        <v>146</v>
      </c>
      <c r="V6" s="59" t="s">
        <v>275</v>
      </c>
      <c r="W6" s="59" t="s">
        <v>147</v>
      </c>
      <c r="X6" s="161"/>
      <c r="Y6" s="59" t="s">
        <v>466</v>
      </c>
      <c r="Z6" s="59" t="s">
        <v>467</v>
      </c>
      <c r="AA6" s="59" t="s">
        <v>468</v>
      </c>
      <c r="AB6" s="59" t="s">
        <v>466</v>
      </c>
      <c r="AC6" s="59" t="s">
        <v>467</v>
      </c>
      <c r="AD6" s="59" t="s">
        <v>468</v>
      </c>
    </row>
    <row r="7" spans="1:45" s="54" customFormat="1" ht="5.25" customHeight="1" x14ac:dyDescent="0.4">
      <c r="B7" s="55"/>
      <c r="C7" s="56"/>
      <c r="D7" s="56"/>
      <c r="E7" s="56"/>
      <c r="F7" s="56"/>
      <c r="G7" s="56"/>
      <c r="H7" s="56"/>
      <c r="I7" s="56"/>
      <c r="J7" s="56"/>
      <c r="K7" s="56"/>
      <c r="L7" s="56"/>
      <c r="M7" s="56"/>
      <c r="N7" s="56"/>
      <c r="O7" s="56"/>
      <c r="P7" s="56"/>
      <c r="Q7" s="56"/>
      <c r="R7" s="56"/>
      <c r="S7" s="56"/>
      <c r="T7" s="56"/>
      <c r="U7" s="56"/>
      <c r="V7" s="56"/>
      <c r="W7" s="56"/>
      <c r="X7" s="57"/>
    </row>
    <row r="8" spans="1:45" x14ac:dyDescent="0.4">
      <c r="A8" s="6"/>
      <c r="B8" s="2" t="s">
        <v>148</v>
      </c>
      <c r="C8" s="36">
        <v>39900</v>
      </c>
      <c r="D8" s="37">
        <v>2024</v>
      </c>
      <c r="E8" s="37" t="s">
        <v>31</v>
      </c>
      <c r="F8" s="116">
        <v>100</v>
      </c>
      <c r="G8" s="37">
        <v>2024</v>
      </c>
      <c r="H8" s="37" t="s">
        <v>31</v>
      </c>
      <c r="I8" s="85">
        <v>4.4000000000000004</v>
      </c>
      <c r="J8" s="37">
        <v>2024</v>
      </c>
      <c r="K8" s="37" t="s">
        <v>31</v>
      </c>
      <c r="L8" s="85">
        <v>1.1000000000000001</v>
      </c>
      <c r="M8" s="37">
        <v>2024</v>
      </c>
      <c r="N8" s="37" t="s">
        <v>31</v>
      </c>
      <c r="O8" s="85">
        <v>1</v>
      </c>
      <c r="P8" s="37">
        <v>2024</v>
      </c>
      <c r="Q8" s="37" t="s">
        <v>31</v>
      </c>
      <c r="R8" s="85">
        <v>1.8</v>
      </c>
      <c r="S8" s="38">
        <v>2024</v>
      </c>
      <c r="T8" s="85">
        <v>19.3</v>
      </c>
      <c r="U8" s="38">
        <v>2024</v>
      </c>
      <c r="V8" s="85">
        <v>78.900000000000006</v>
      </c>
      <c r="W8" s="38">
        <v>2024</v>
      </c>
      <c r="X8" s="73" t="s">
        <v>31</v>
      </c>
      <c r="Y8" s="138">
        <v>45700</v>
      </c>
      <c r="Z8" s="38">
        <v>2024</v>
      </c>
      <c r="AA8" s="38" t="s">
        <v>31</v>
      </c>
      <c r="AB8" s="139">
        <v>29.6</v>
      </c>
      <c r="AC8" s="38">
        <v>2024</v>
      </c>
      <c r="AD8" s="38" t="s">
        <v>31</v>
      </c>
    </row>
    <row r="9" spans="1:45" x14ac:dyDescent="0.4">
      <c r="A9" s="6"/>
      <c r="B9" s="2" t="s">
        <v>149</v>
      </c>
      <c r="C9" s="36">
        <v>32900</v>
      </c>
      <c r="D9" s="37">
        <v>2024</v>
      </c>
      <c r="E9" s="37" t="s">
        <v>31</v>
      </c>
      <c r="F9" s="116">
        <v>82</v>
      </c>
      <c r="G9" s="37">
        <v>2024</v>
      </c>
      <c r="H9" s="37" t="s">
        <v>31</v>
      </c>
      <c r="I9" s="85">
        <v>7.1</v>
      </c>
      <c r="J9" s="37">
        <v>2024</v>
      </c>
      <c r="K9" s="37" t="s">
        <v>31</v>
      </c>
      <c r="L9" s="85">
        <v>2.1</v>
      </c>
      <c r="M9" s="37">
        <v>2024</v>
      </c>
      <c r="N9" s="37" t="s">
        <v>31</v>
      </c>
      <c r="O9" s="85">
        <v>2</v>
      </c>
      <c r="P9" s="37">
        <v>2024</v>
      </c>
      <c r="Q9" s="37" t="s">
        <v>31</v>
      </c>
      <c r="R9" s="85">
        <v>2.2999999999999998</v>
      </c>
      <c r="S9" s="38">
        <v>2024</v>
      </c>
      <c r="T9" s="85">
        <v>16.399999999999999</v>
      </c>
      <c r="U9" s="117">
        <v>2024</v>
      </c>
      <c r="V9" s="85">
        <v>81.2</v>
      </c>
      <c r="W9" s="117">
        <v>2024</v>
      </c>
      <c r="X9" s="73" t="s">
        <v>31</v>
      </c>
      <c r="Y9" s="138">
        <v>28700</v>
      </c>
      <c r="Z9" s="38">
        <v>2023</v>
      </c>
      <c r="AA9" s="38" t="s">
        <v>31</v>
      </c>
      <c r="AB9" s="139">
        <v>14.8</v>
      </c>
      <c r="AC9" s="38">
        <v>2023</v>
      </c>
      <c r="AD9" s="38" t="s">
        <v>31</v>
      </c>
    </row>
    <row r="10" spans="1:45" x14ac:dyDescent="0.4">
      <c r="A10" s="6"/>
      <c r="B10" s="19" t="s">
        <v>251</v>
      </c>
      <c r="C10" s="26">
        <v>35300</v>
      </c>
      <c r="D10" s="27">
        <v>2024</v>
      </c>
      <c r="E10" s="27" t="s">
        <v>31</v>
      </c>
      <c r="F10" s="118">
        <v>88</v>
      </c>
      <c r="G10" s="27">
        <v>2024</v>
      </c>
      <c r="H10" s="25" t="s">
        <v>31</v>
      </c>
      <c r="I10" s="86">
        <v>7.5</v>
      </c>
      <c r="J10" s="27">
        <v>2024</v>
      </c>
      <c r="K10" s="25" t="s">
        <v>31</v>
      </c>
      <c r="L10" s="86">
        <v>1.5</v>
      </c>
      <c r="M10" s="27">
        <v>2024</v>
      </c>
      <c r="N10" s="25" t="s">
        <v>31</v>
      </c>
      <c r="O10" s="86">
        <v>1.3</v>
      </c>
      <c r="P10" s="27">
        <v>2024</v>
      </c>
      <c r="Q10" s="25" t="s">
        <v>31</v>
      </c>
      <c r="R10" s="86">
        <v>1.5</v>
      </c>
      <c r="S10" s="25">
        <v>2024</v>
      </c>
      <c r="T10" s="86">
        <v>5.7</v>
      </c>
      <c r="U10" s="119">
        <v>2024</v>
      </c>
      <c r="V10" s="86">
        <v>92.8</v>
      </c>
      <c r="W10" s="119">
        <v>2024</v>
      </c>
      <c r="X10" s="120" t="s">
        <v>31</v>
      </c>
      <c r="Y10" s="140">
        <v>27200</v>
      </c>
      <c r="Z10" s="25">
        <v>2023</v>
      </c>
      <c r="AA10" s="25" t="s">
        <v>31</v>
      </c>
      <c r="AB10" s="141">
        <v>14.3</v>
      </c>
      <c r="AC10" s="25">
        <v>2023</v>
      </c>
      <c r="AD10" s="25" t="s">
        <v>31</v>
      </c>
    </row>
    <row r="11" spans="1:45" x14ac:dyDescent="0.4">
      <c r="A11" s="6"/>
      <c r="B11" s="19" t="s">
        <v>150</v>
      </c>
      <c r="C11" s="26">
        <v>29000</v>
      </c>
      <c r="D11" s="27">
        <v>2024</v>
      </c>
      <c r="E11" s="27" t="s">
        <v>31</v>
      </c>
      <c r="F11" s="118">
        <v>73</v>
      </c>
      <c r="G11" s="27">
        <v>2024</v>
      </c>
      <c r="H11" s="25" t="s">
        <v>31</v>
      </c>
      <c r="I11" s="86">
        <v>7.1</v>
      </c>
      <c r="J11" s="27">
        <v>2024</v>
      </c>
      <c r="K11" s="25" t="s">
        <v>31</v>
      </c>
      <c r="L11" s="86">
        <v>2.2999999999999998</v>
      </c>
      <c r="M11" s="27">
        <v>2024</v>
      </c>
      <c r="N11" s="25" t="s">
        <v>31</v>
      </c>
      <c r="O11" s="86">
        <v>2.2000000000000002</v>
      </c>
      <c r="P11" s="27">
        <v>2024</v>
      </c>
      <c r="Q11" s="25" t="s">
        <v>31</v>
      </c>
      <c r="R11" s="86">
        <v>6.1</v>
      </c>
      <c r="S11" s="25">
        <v>2024</v>
      </c>
      <c r="T11" s="86">
        <v>7.9</v>
      </c>
      <c r="U11" s="119">
        <v>2024</v>
      </c>
      <c r="V11" s="86">
        <v>86</v>
      </c>
      <c r="W11" s="119">
        <v>2024</v>
      </c>
      <c r="X11" s="120" t="s">
        <v>31</v>
      </c>
      <c r="Y11" s="140">
        <v>26000</v>
      </c>
      <c r="Z11" s="25">
        <v>2023</v>
      </c>
      <c r="AA11" s="25" t="s">
        <v>31</v>
      </c>
      <c r="AB11" s="141">
        <v>14</v>
      </c>
      <c r="AC11" s="25">
        <v>2023</v>
      </c>
      <c r="AD11" s="25" t="s">
        <v>31</v>
      </c>
      <c r="AS11" s="16"/>
    </row>
    <row r="12" spans="1:45" x14ac:dyDescent="0.4">
      <c r="A12" s="6"/>
      <c r="B12" s="2" t="s">
        <v>151</v>
      </c>
      <c r="C12" s="36">
        <v>36400</v>
      </c>
      <c r="D12" s="37">
        <v>2024</v>
      </c>
      <c r="E12" s="37" t="s">
        <v>31</v>
      </c>
      <c r="F12" s="116">
        <v>91</v>
      </c>
      <c r="G12" s="37">
        <v>2024</v>
      </c>
      <c r="H12" s="37" t="s">
        <v>31</v>
      </c>
      <c r="I12" s="85">
        <v>6.4</v>
      </c>
      <c r="J12" s="37">
        <v>2024</v>
      </c>
      <c r="K12" s="37" t="s">
        <v>31</v>
      </c>
      <c r="L12" s="85">
        <v>3.5</v>
      </c>
      <c r="M12" s="37">
        <v>2024</v>
      </c>
      <c r="N12" s="37" t="s">
        <v>31</v>
      </c>
      <c r="O12" s="85">
        <v>3.9</v>
      </c>
      <c r="P12" s="37">
        <v>2024</v>
      </c>
      <c r="Q12" s="37" t="s">
        <v>31</v>
      </c>
      <c r="R12" s="85">
        <v>3</v>
      </c>
      <c r="S12" s="38">
        <v>2024</v>
      </c>
      <c r="T12" s="85">
        <v>15.6</v>
      </c>
      <c r="U12" s="38">
        <v>2024</v>
      </c>
      <c r="V12" s="85">
        <v>81.3</v>
      </c>
      <c r="W12" s="38">
        <v>2024</v>
      </c>
      <c r="X12" s="73" t="s">
        <v>31</v>
      </c>
      <c r="Y12" s="138">
        <v>40500</v>
      </c>
      <c r="Z12" s="38">
        <v>2024</v>
      </c>
      <c r="AA12" s="38" t="s">
        <v>31</v>
      </c>
      <c r="AB12" s="139">
        <v>25.6</v>
      </c>
      <c r="AC12" s="38">
        <v>2024</v>
      </c>
      <c r="AD12" s="38" t="s">
        <v>31</v>
      </c>
      <c r="AS12" s="16"/>
    </row>
    <row r="13" spans="1:45" x14ac:dyDescent="0.4">
      <c r="A13" s="6"/>
      <c r="B13" s="19" t="s">
        <v>152</v>
      </c>
      <c r="C13" s="26">
        <v>28900</v>
      </c>
      <c r="D13" s="27">
        <v>2024</v>
      </c>
      <c r="E13" s="27" t="s">
        <v>31</v>
      </c>
      <c r="F13" s="118">
        <v>72</v>
      </c>
      <c r="G13" s="27">
        <v>2024</v>
      </c>
      <c r="H13" s="25" t="s">
        <v>31</v>
      </c>
      <c r="I13" s="86">
        <v>7.7</v>
      </c>
      <c r="J13" s="27">
        <v>2024</v>
      </c>
      <c r="K13" s="25" t="s">
        <v>31</v>
      </c>
      <c r="L13" s="86">
        <v>4.4000000000000004</v>
      </c>
      <c r="M13" s="27">
        <v>2024</v>
      </c>
      <c r="N13" s="25" t="s">
        <v>31</v>
      </c>
      <c r="O13" s="86">
        <v>4.7</v>
      </c>
      <c r="P13" s="27">
        <v>2024</v>
      </c>
      <c r="Q13" s="25" t="s">
        <v>31</v>
      </c>
      <c r="R13" s="86">
        <v>1.7</v>
      </c>
      <c r="S13" s="38">
        <v>2024</v>
      </c>
      <c r="T13" s="86">
        <v>6.1</v>
      </c>
      <c r="U13" s="38">
        <v>2024</v>
      </c>
      <c r="V13" s="86">
        <v>92.2</v>
      </c>
      <c r="W13" s="38">
        <v>2024</v>
      </c>
      <c r="X13" s="120" t="s">
        <v>31</v>
      </c>
      <c r="Y13" s="142">
        <v>35800</v>
      </c>
      <c r="Z13" s="25">
        <v>2024</v>
      </c>
      <c r="AA13" s="25" t="s">
        <v>31</v>
      </c>
      <c r="AB13" s="143">
        <v>22.8</v>
      </c>
      <c r="AC13" s="25">
        <v>2024</v>
      </c>
      <c r="AD13" s="25" t="s">
        <v>31</v>
      </c>
      <c r="AS13" s="1"/>
    </row>
    <row r="14" spans="1:45" x14ac:dyDescent="0.4">
      <c r="A14" s="6"/>
      <c r="B14" s="2" t="s">
        <v>153</v>
      </c>
      <c r="C14" s="36">
        <v>39200</v>
      </c>
      <c r="D14" s="37">
        <v>2024</v>
      </c>
      <c r="E14" s="37" t="s">
        <v>31</v>
      </c>
      <c r="F14" s="116">
        <v>98</v>
      </c>
      <c r="G14" s="37">
        <v>2024</v>
      </c>
      <c r="H14" s="37" t="s">
        <v>31</v>
      </c>
      <c r="I14" s="85">
        <v>3.3</v>
      </c>
      <c r="J14" s="37">
        <v>2024</v>
      </c>
      <c r="K14" s="37" t="s">
        <v>31</v>
      </c>
      <c r="L14" s="85">
        <v>1.2</v>
      </c>
      <c r="M14" s="37">
        <v>2024</v>
      </c>
      <c r="N14" s="37" t="s">
        <v>31</v>
      </c>
      <c r="O14" s="85">
        <v>1.5</v>
      </c>
      <c r="P14" s="37">
        <v>2024</v>
      </c>
      <c r="Q14" s="37" t="s">
        <v>31</v>
      </c>
      <c r="R14" s="85">
        <v>1.5</v>
      </c>
      <c r="S14" s="38">
        <v>2024</v>
      </c>
      <c r="T14" s="85">
        <v>13.7</v>
      </c>
      <c r="U14" s="38">
        <v>2024</v>
      </c>
      <c r="V14" s="85">
        <v>84.9</v>
      </c>
      <c r="W14" s="38">
        <v>2024</v>
      </c>
      <c r="X14" s="73" t="s">
        <v>31</v>
      </c>
      <c r="Y14" s="138">
        <v>55200</v>
      </c>
      <c r="Z14" s="38">
        <v>2024</v>
      </c>
      <c r="AA14" s="38" t="s">
        <v>31</v>
      </c>
      <c r="AB14" s="139">
        <v>39.4</v>
      </c>
      <c r="AC14" s="38">
        <v>2024</v>
      </c>
      <c r="AD14" s="38" t="s">
        <v>31</v>
      </c>
      <c r="AS14" s="1"/>
    </row>
    <row r="15" spans="1:45" x14ac:dyDescent="0.4">
      <c r="A15" s="6"/>
      <c r="B15" s="19" t="s">
        <v>154</v>
      </c>
      <c r="C15" s="26">
        <v>26800</v>
      </c>
      <c r="D15" s="27">
        <v>2024</v>
      </c>
      <c r="E15" s="27" t="s">
        <v>31</v>
      </c>
      <c r="F15" s="118">
        <v>67</v>
      </c>
      <c r="G15" s="27">
        <v>2024</v>
      </c>
      <c r="H15" s="25" t="s">
        <v>31</v>
      </c>
      <c r="I15" s="86">
        <v>5.0999999999999996</v>
      </c>
      <c r="J15" s="27">
        <v>2024</v>
      </c>
      <c r="K15" s="25" t="s">
        <v>31</v>
      </c>
      <c r="L15" s="86">
        <v>1.9</v>
      </c>
      <c r="M15" s="27">
        <v>2024</v>
      </c>
      <c r="N15" s="25" t="s">
        <v>31</v>
      </c>
      <c r="O15" s="86">
        <v>1.9</v>
      </c>
      <c r="P15" s="27">
        <v>2024</v>
      </c>
      <c r="Q15" s="25" t="s">
        <v>31</v>
      </c>
      <c r="R15" s="86">
        <v>1.8</v>
      </c>
      <c r="S15" s="38">
        <v>2024</v>
      </c>
      <c r="T15" s="86">
        <v>10.5</v>
      </c>
      <c r="U15" s="38">
        <v>2024</v>
      </c>
      <c r="V15" s="86">
        <v>87.7</v>
      </c>
      <c r="W15" s="38">
        <v>2024</v>
      </c>
      <c r="X15" s="120" t="s">
        <v>31</v>
      </c>
      <c r="Y15" s="142">
        <v>51000</v>
      </c>
      <c r="Z15" s="25">
        <v>2024</v>
      </c>
      <c r="AA15" s="25" t="s">
        <v>31</v>
      </c>
      <c r="AB15" s="143">
        <v>37.1</v>
      </c>
      <c r="AC15" s="25">
        <v>2024</v>
      </c>
      <c r="AD15" s="25" t="s">
        <v>31</v>
      </c>
      <c r="AF15" s="17"/>
      <c r="AS15" s="1"/>
    </row>
    <row r="16" spans="1:45" x14ac:dyDescent="0.4">
      <c r="A16" s="6"/>
      <c r="B16" s="19" t="s">
        <v>155</v>
      </c>
      <c r="C16" s="26">
        <v>16300</v>
      </c>
      <c r="D16" s="27">
        <v>2024</v>
      </c>
      <c r="E16" s="27" t="s">
        <v>31</v>
      </c>
      <c r="F16" s="118">
        <v>41</v>
      </c>
      <c r="G16" s="27">
        <v>2024</v>
      </c>
      <c r="H16" s="25" t="s">
        <v>31</v>
      </c>
      <c r="I16" s="86">
        <v>0.9</v>
      </c>
      <c r="J16" s="27">
        <v>2024</v>
      </c>
      <c r="K16" s="25" t="s">
        <v>31</v>
      </c>
      <c r="L16" s="86">
        <v>-1.1000000000000001</v>
      </c>
      <c r="M16" s="27">
        <v>2024</v>
      </c>
      <c r="N16" s="25" t="s">
        <v>31</v>
      </c>
      <c r="O16" s="86">
        <v>-1.1000000000000001</v>
      </c>
      <c r="P16" s="27">
        <v>2024</v>
      </c>
      <c r="Q16" s="25" t="s">
        <v>31</v>
      </c>
      <c r="R16" s="86">
        <v>4.5</v>
      </c>
      <c r="S16" s="38">
        <v>2024</v>
      </c>
      <c r="T16" s="86">
        <v>8.1999999999999993</v>
      </c>
      <c r="U16" s="38">
        <v>2024</v>
      </c>
      <c r="V16" s="86">
        <v>87.3</v>
      </c>
      <c r="W16" s="38">
        <v>2024</v>
      </c>
      <c r="X16" s="120" t="s">
        <v>31</v>
      </c>
      <c r="Y16" s="142">
        <v>43800</v>
      </c>
      <c r="Z16" s="25">
        <v>2024</v>
      </c>
      <c r="AA16" s="25" t="s">
        <v>31</v>
      </c>
      <c r="AB16" s="143">
        <v>32.4</v>
      </c>
      <c r="AC16" s="25">
        <v>2024</v>
      </c>
      <c r="AD16" s="25" t="s">
        <v>31</v>
      </c>
      <c r="AS16" s="1"/>
    </row>
    <row r="17" spans="1:45" x14ac:dyDescent="0.4">
      <c r="A17" s="6"/>
      <c r="B17" s="19" t="s">
        <v>156</v>
      </c>
      <c r="C17" s="26">
        <v>27500</v>
      </c>
      <c r="D17" s="27">
        <v>2024</v>
      </c>
      <c r="E17" s="27" t="s">
        <v>31</v>
      </c>
      <c r="F17" s="118">
        <v>69</v>
      </c>
      <c r="G17" s="27">
        <v>2024</v>
      </c>
      <c r="H17" s="25" t="s">
        <v>31</v>
      </c>
      <c r="I17" s="86">
        <v>3.8</v>
      </c>
      <c r="J17" s="27">
        <v>2024</v>
      </c>
      <c r="K17" s="25" t="s">
        <v>31</v>
      </c>
      <c r="L17" s="86">
        <v>1</v>
      </c>
      <c r="M17" s="27">
        <v>2024</v>
      </c>
      <c r="N17" s="25" t="s">
        <v>31</v>
      </c>
      <c r="O17" s="86">
        <v>1.1000000000000001</v>
      </c>
      <c r="P17" s="27">
        <v>2024</v>
      </c>
      <c r="Q17" s="25" t="s">
        <v>31</v>
      </c>
      <c r="R17" s="86">
        <v>2.5</v>
      </c>
      <c r="S17" s="38">
        <v>2024</v>
      </c>
      <c r="T17" s="86">
        <v>9.4</v>
      </c>
      <c r="U17" s="38">
        <v>2024</v>
      </c>
      <c r="V17" s="86">
        <v>88.1</v>
      </c>
      <c r="W17" s="38">
        <v>2024</v>
      </c>
      <c r="X17" s="120" t="s">
        <v>31</v>
      </c>
      <c r="Y17" s="142">
        <v>48100</v>
      </c>
      <c r="Z17" s="25">
        <v>2024</v>
      </c>
      <c r="AA17" s="25" t="s">
        <v>31</v>
      </c>
      <c r="AB17" s="143">
        <v>35.1</v>
      </c>
      <c r="AC17" s="25">
        <v>2024</v>
      </c>
      <c r="AD17" s="25" t="s">
        <v>31</v>
      </c>
      <c r="AS17" s="1"/>
    </row>
    <row r="18" spans="1:45" x14ac:dyDescent="0.4">
      <c r="A18" s="6"/>
      <c r="B18" s="19" t="s">
        <v>157</v>
      </c>
      <c r="C18" s="26">
        <v>12000</v>
      </c>
      <c r="D18" s="27">
        <v>2024</v>
      </c>
      <c r="E18" s="27" t="s">
        <v>31</v>
      </c>
      <c r="F18" s="118">
        <v>30</v>
      </c>
      <c r="G18" s="27">
        <v>2024</v>
      </c>
      <c r="H18" s="25" t="s">
        <v>31</v>
      </c>
      <c r="I18" s="86">
        <v>9</v>
      </c>
      <c r="J18" s="27">
        <v>2024</v>
      </c>
      <c r="K18" s="25" t="s">
        <v>31</v>
      </c>
      <c r="L18" s="86">
        <v>6.2</v>
      </c>
      <c r="M18" s="27">
        <v>2024</v>
      </c>
      <c r="N18" s="25" t="s">
        <v>31</v>
      </c>
      <c r="O18" s="86">
        <v>6.2</v>
      </c>
      <c r="P18" s="27">
        <v>2024</v>
      </c>
      <c r="Q18" s="25" t="s">
        <v>31</v>
      </c>
      <c r="R18" s="86">
        <v>3.7</v>
      </c>
      <c r="S18" s="38">
        <v>2024</v>
      </c>
      <c r="T18" s="86">
        <v>6.4</v>
      </c>
      <c r="U18" s="38">
        <v>2024</v>
      </c>
      <c r="V18" s="86">
        <v>89.9</v>
      </c>
      <c r="W18" s="38">
        <v>2024</v>
      </c>
      <c r="X18" s="120" t="s">
        <v>31</v>
      </c>
      <c r="Y18" s="140">
        <v>49400</v>
      </c>
      <c r="Z18" s="25">
        <v>2024</v>
      </c>
      <c r="AA18" s="25" t="s">
        <v>31</v>
      </c>
      <c r="AB18" s="141">
        <v>37.4</v>
      </c>
      <c r="AC18" s="25">
        <v>2024</v>
      </c>
      <c r="AD18" s="25" t="s">
        <v>31</v>
      </c>
      <c r="AS18" s="1"/>
    </row>
    <row r="19" spans="1:45" x14ac:dyDescent="0.4">
      <c r="A19" s="6"/>
      <c r="B19" s="19" t="s">
        <v>158</v>
      </c>
      <c r="C19" s="26">
        <v>25400</v>
      </c>
      <c r="D19" s="27">
        <v>2024</v>
      </c>
      <c r="E19" s="27" t="s">
        <v>31</v>
      </c>
      <c r="F19" s="118">
        <v>63</v>
      </c>
      <c r="G19" s="27">
        <v>2024</v>
      </c>
      <c r="H19" s="25" t="s">
        <v>31</v>
      </c>
      <c r="I19" s="86">
        <v>3.6</v>
      </c>
      <c r="J19" s="27">
        <v>2024</v>
      </c>
      <c r="K19" s="25" t="s">
        <v>31</v>
      </c>
      <c r="L19" s="86">
        <v>0.5</v>
      </c>
      <c r="M19" s="27">
        <v>2024</v>
      </c>
      <c r="N19" s="25" t="s">
        <v>31</v>
      </c>
      <c r="O19" s="86">
        <v>0.5</v>
      </c>
      <c r="P19" s="27">
        <v>2024</v>
      </c>
      <c r="Q19" s="25" t="s">
        <v>31</v>
      </c>
      <c r="R19" s="86">
        <v>2</v>
      </c>
      <c r="S19" s="38">
        <v>2024</v>
      </c>
      <c r="T19" s="86">
        <v>7.2</v>
      </c>
      <c r="U19" s="38">
        <v>2024</v>
      </c>
      <c r="V19" s="86">
        <v>90.9</v>
      </c>
      <c r="W19" s="38">
        <v>2024</v>
      </c>
      <c r="X19" s="120" t="s">
        <v>31</v>
      </c>
      <c r="Y19" s="142">
        <v>46900</v>
      </c>
      <c r="Z19" s="25">
        <v>2024</v>
      </c>
      <c r="AA19" s="25" t="s">
        <v>31</v>
      </c>
      <c r="AB19" s="143">
        <v>34.200000000000003</v>
      </c>
      <c r="AC19" s="25">
        <v>2024</v>
      </c>
      <c r="AD19" s="25" t="s">
        <v>31</v>
      </c>
      <c r="AS19" s="16"/>
    </row>
    <row r="20" spans="1:45" ht="5.25" customHeight="1" x14ac:dyDescent="0.4">
      <c r="A20" s="6"/>
      <c r="B20" s="19"/>
      <c r="C20" s="26"/>
      <c r="D20" s="27"/>
      <c r="E20" s="27"/>
      <c r="F20" s="39"/>
      <c r="G20" s="27"/>
      <c r="H20" s="25"/>
      <c r="I20" s="25"/>
      <c r="J20" s="25"/>
      <c r="K20" s="25"/>
      <c r="L20" s="25"/>
      <c r="M20" s="25"/>
      <c r="N20" s="25"/>
      <c r="O20" s="40"/>
      <c r="P20" s="27"/>
      <c r="Q20" s="25"/>
      <c r="R20" s="41"/>
      <c r="S20" s="25"/>
      <c r="T20" s="41"/>
      <c r="U20" s="42"/>
      <c r="V20" s="41"/>
      <c r="W20" s="42"/>
      <c r="X20" s="41"/>
      <c r="AS20" s="16"/>
    </row>
    <row r="21" spans="1:45" s="4" customFormat="1" ht="3" customHeight="1" x14ac:dyDescent="0.25">
      <c r="B21" s="5"/>
      <c r="C21" s="5"/>
      <c r="D21" s="5"/>
      <c r="E21" s="5"/>
      <c r="F21" s="5"/>
      <c r="G21" s="5"/>
      <c r="H21" s="5"/>
      <c r="I21" s="5"/>
      <c r="J21" s="5"/>
      <c r="K21" s="5"/>
      <c r="L21" s="5"/>
      <c r="M21" s="5"/>
      <c r="N21" s="5"/>
      <c r="O21" s="5"/>
      <c r="P21" s="5"/>
      <c r="Q21" s="5"/>
      <c r="R21" s="5" t="e">
        <f>SUMIFS(#REF!,#REF!,'T7- Comptes économiques'!#REF!,#REF!,'T7- Comptes économiques'!$O6)</f>
        <v>#REF!</v>
      </c>
      <c r="S21" s="5" t="e">
        <f t="array" ref="S21">INDEX(#REF!,MATCH($R$3&amp;#REF!,#REF!&amp;#REF!,0))</f>
        <v>#REF!</v>
      </c>
      <c r="T21" s="5" t="e">
        <f t="array" ref="T21">INDEX(#REF!,MATCH($R$3&amp;#REF!,#REF!&amp;#REF!,0))</f>
        <v>#REF!</v>
      </c>
      <c r="U21" s="5"/>
      <c r="V21" s="5"/>
      <c r="W21" s="5"/>
      <c r="X21" s="5"/>
      <c r="Y21" s="5"/>
      <c r="Z21" s="5"/>
      <c r="AA21" s="5"/>
      <c r="AB21" s="5"/>
      <c r="AC21" s="5"/>
      <c r="AD21" s="5"/>
    </row>
    <row r="22" spans="1:45" s="53" customFormat="1" ht="6.75" customHeight="1" x14ac:dyDescent="0.25"/>
    <row r="23" spans="1:45" x14ac:dyDescent="0.4">
      <c r="B23" s="153" t="s">
        <v>271</v>
      </c>
      <c r="C23" s="153"/>
      <c r="D23" s="153"/>
      <c r="E23" s="153"/>
      <c r="F23" s="153"/>
      <c r="G23" s="153"/>
      <c r="H23" s="153"/>
      <c r="I23" s="153"/>
      <c r="J23" s="153"/>
      <c r="K23" s="153"/>
      <c r="L23" s="153"/>
      <c r="M23" s="153"/>
      <c r="N23" s="153"/>
      <c r="O23" s="153"/>
      <c r="P23" s="153"/>
      <c r="Q23" s="153"/>
      <c r="R23" s="153"/>
      <c r="S23" s="153"/>
      <c r="T23" s="153"/>
      <c r="U23" s="153"/>
      <c r="V23" s="153"/>
      <c r="W23" s="153"/>
      <c r="X23" s="153"/>
      <c r="Y23" s="153"/>
      <c r="Z23" s="153"/>
      <c r="AA23" s="153"/>
      <c r="AB23" s="153"/>
      <c r="AC23" s="153"/>
      <c r="AD23" s="153"/>
    </row>
    <row r="24" spans="1:45" x14ac:dyDescent="0.4">
      <c r="B24" s="2"/>
      <c r="Y24" s="144"/>
      <c r="Z24" s="144"/>
      <c r="AA24" s="144"/>
      <c r="AB24" s="144"/>
      <c r="AC24" s="144"/>
      <c r="AD24" s="144"/>
    </row>
    <row r="25" spans="1:45" x14ac:dyDescent="0.4">
      <c r="B25" s="50" t="s">
        <v>272</v>
      </c>
      <c r="Y25" s="144"/>
      <c r="Z25" s="144"/>
      <c r="AA25" s="144"/>
      <c r="AB25" s="144"/>
      <c r="AC25" s="144"/>
      <c r="AD25" s="144"/>
    </row>
  </sheetData>
  <mergeCells count="14">
    <mergeCell ref="B23:AD23"/>
    <mergeCell ref="B1:AD1"/>
    <mergeCell ref="Y4:AA5"/>
    <mergeCell ref="AB4:AD5"/>
    <mergeCell ref="C4:E5"/>
    <mergeCell ref="F4:H5"/>
    <mergeCell ref="O4:Q5"/>
    <mergeCell ref="X5:X6"/>
    <mergeCell ref="R5:S5"/>
    <mergeCell ref="T5:U5"/>
    <mergeCell ref="V5:W5"/>
    <mergeCell ref="R4:X4"/>
    <mergeCell ref="L4:N5"/>
    <mergeCell ref="I4:K5"/>
  </mergeCells>
  <hyperlinks>
    <hyperlink ref="B25" location="Índice!A1" tooltip="(voltar ao índice)" display="(voltar ao índice)" xr:uid="{8E54CAB1-57C0-4E81-84D2-2E4FEB9807FF}"/>
  </hyperlinks>
  <printOptions horizontalCentered="1"/>
  <pageMargins left="0.27559055118110237" right="0.27559055118110237" top="0.6692913385826772" bottom="0.47244094488188981" header="0" footer="0"/>
  <pageSetup paperSize="9" scale="5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19</vt:i4>
      </vt:variant>
      <vt:variant>
        <vt:lpstr>Intervalos com Nome</vt:lpstr>
      </vt:variant>
      <vt:variant>
        <vt:i4>19</vt:i4>
      </vt:variant>
    </vt:vector>
  </HeadingPairs>
  <TitlesOfParts>
    <vt:vector size="38" baseType="lpstr">
      <vt:lpstr>Índice</vt:lpstr>
      <vt:lpstr>S.C_Sig</vt:lpstr>
      <vt:lpstr>T1- Territoire</vt:lpstr>
      <vt:lpstr>T2- Population</vt:lpstr>
      <vt:lpstr>T3- Education</vt:lpstr>
      <vt:lpstr>T4-  Santé</vt:lpstr>
      <vt:lpstr>T5- Marché du travail</vt:lpstr>
      <vt:lpstr>T6- Revenus</vt:lpstr>
      <vt:lpstr>T7- Comptes économiques</vt:lpstr>
      <vt:lpstr>T8- Des prix</vt:lpstr>
      <vt:lpstr>T9 - Entreprises</vt:lpstr>
      <vt:lpstr>T10- Agriculture</vt:lpstr>
      <vt:lpstr>T11- Transports</vt:lpstr>
      <vt:lpstr>T12-  Tourisme</vt:lpstr>
      <vt:lpstr>T13-  Science et technologie</vt:lpstr>
      <vt:lpstr>T14- Société de l’information</vt:lpstr>
      <vt:lpstr>T15 - Criminalité</vt:lpstr>
      <vt:lpstr>T16- ICR</vt:lpstr>
      <vt:lpstr>T17- SPI</vt:lpstr>
      <vt:lpstr>Índice!Área_de_Impressão</vt:lpstr>
      <vt:lpstr>S.C_Sig!Área_de_Impressão</vt:lpstr>
      <vt:lpstr>'T1- Territoire'!Área_de_Impressão</vt:lpstr>
      <vt:lpstr>'T10- Agriculture'!Área_de_Impressão</vt:lpstr>
      <vt:lpstr>'T11- Transports'!Área_de_Impressão</vt:lpstr>
      <vt:lpstr>'T12-  Tourisme'!Área_de_Impressão</vt:lpstr>
      <vt:lpstr>'T13-  Science et technologie'!Área_de_Impressão</vt:lpstr>
      <vt:lpstr>'T14- Société de l’information'!Área_de_Impressão</vt:lpstr>
      <vt:lpstr>'T15 - Criminalité'!Área_de_Impressão</vt:lpstr>
      <vt:lpstr>'T16- ICR'!Área_de_Impressão</vt:lpstr>
      <vt:lpstr>'T17- SPI'!Área_de_Impressão</vt:lpstr>
      <vt:lpstr>'T2- Population'!Área_de_Impressão</vt:lpstr>
      <vt:lpstr>'T3- Education'!Área_de_Impressão</vt:lpstr>
      <vt:lpstr>'T4-  Santé'!Área_de_Impressão</vt:lpstr>
      <vt:lpstr>'T5- Marché du travail'!Área_de_Impressão</vt:lpstr>
      <vt:lpstr>'T6- Revenus'!Área_de_Impressão</vt:lpstr>
      <vt:lpstr>'T7- Comptes économiques'!Área_de_Impressão</vt:lpstr>
      <vt:lpstr>'T8- Des prix'!Área_de_Impressão</vt:lpstr>
      <vt:lpstr>'T9 - Entreprises'!Área_de_Impressão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António Mendonça</dc:creator>
  <cp:lastModifiedBy>Jesus Costa</cp:lastModifiedBy>
  <cp:lastPrinted>2026-06-03T13:02:23Z</cp:lastPrinted>
  <dcterms:created xsi:type="dcterms:W3CDTF">2019-06-18T10:59:21Z</dcterms:created>
  <dcterms:modified xsi:type="dcterms:W3CDTF">2026-06-19T10:23:50Z</dcterms:modified>
</cp:coreProperties>
</file>