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esus.costa\Documents\jesus_costa\Pagina\Industria\Vinhos\ANO_2023\4T2023\trimestral\"/>
    </mc:Choice>
  </mc:AlternateContent>
  <xr:revisionPtr revIDLastSave="0" documentId="13_ncr:1_{19E330E1-2130-4D89-B17A-8CD7D7D5F7E3}" xr6:coauthVersionLast="47" xr6:coauthVersionMax="47" xr10:uidLastSave="{00000000-0000-0000-0000-000000000000}"/>
  <bookViews>
    <workbookView xWindow="-120" yWindow="-120" windowWidth="29040" windowHeight="15840" xr2:uid="{DBA8C10B-36A6-4B02-A504-6A2C119A4E97}"/>
  </bookViews>
  <sheets>
    <sheet name="Contents" sheetId="8" r:id="rId1"/>
    <sheet name="Conventional signs" sheetId="9" r:id="rId2"/>
    <sheet name="Technical notes" sheetId="12" r:id="rId3"/>
    <sheet name="Q.1" sheetId="7" r:id="rId4"/>
    <sheet name="Q.2" sheetId="4" r:id="rId5"/>
    <sheet name="Q.3" sheetId="5" r:id="rId6"/>
    <sheet name="Q.4" sheetId="6" r:id="rId7"/>
  </sheets>
  <externalReferences>
    <externalReference r:id="rId8"/>
  </externalReferences>
  <definedNames>
    <definedName name="AAA">#REF!</definedName>
    <definedName name="AAAA">#REF!</definedName>
    <definedName name="_xlnm.Print_Area" localSheetId="0">Contents!$B$1:$B$8</definedName>
    <definedName name="_xlnm.Print_Area" localSheetId="1">'Conventional signs'!$B$1:$E$18</definedName>
    <definedName name="_xlnm.Print_Area" localSheetId="3">Q.1!$B$1:$AN$76</definedName>
    <definedName name="_xlnm.Print_Area" localSheetId="4">Q.2!$B$1:$U$27</definedName>
    <definedName name="_xlnm.Print_Area" localSheetId="5">Q.3!$B$1:$U$25</definedName>
    <definedName name="_xlnm.Print_Area" localSheetId="6">Q.4!$B$1:$S$92</definedName>
    <definedName name="_xlnm.Print_Area" localSheetId="2">'Technical notes'!$B$1:$E$37</definedName>
    <definedName name="marco_1digito">#REF!</definedName>
    <definedName name="_xlnm.Print_Titles" localSheetId="6">Q.4!$1:$6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2" i="7" l="1"/>
  <c r="Y42" i="7"/>
  <c r="X42" i="7"/>
  <c r="W42" i="7"/>
  <c r="V42" i="7"/>
  <c r="U42" i="7"/>
  <c r="T42" i="7"/>
  <c r="S42" i="7"/>
  <c r="R42" i="7"/>
  <c r="Q42" i="7"/>
  <c r="P42" i="7"/>
  <c r="O42" i="7"/>
  <c r="N42" i="7"/>
  <c r="M42" i="7"/>
  <c r="L42" i="7"/>
  <c r="K42" i="7"/>
  <c r="J42" i="7"/>
  <c r="I42" i="7"/>
  <c r="H42" i="7"/>
  <c r="G42" i="7"/>
  <c r="F42" i="7"/>
  <c r="E42" i="7"/>
  <c r="D42" i="7"/>
  <c r="C42" i="7"/>
  <c r="B4" i="8"/>
  <c r="B8" i="8"/>
  <c r="B7" i="8"/>
  <c r="B6" i="8"/>
  <c r="B5" i="8"/>
</calcChain>
</file>

<file path=xl/sharedStrings.xml><?xml version="1.0" encoding="utf-8"?>
<sst xmlns="http://schemas.openxmlformats.org/spreadsheetml/2006/main" count="426" uniqueCount="174">
  <si>
    <t>Total</t>
  </si>
  <si>
    <t>Portugal</t>
  </si>
  <si>
    <t>Madeira</t>
  </si>
  <si>
    <t>China</t>
  </si>
  <si>
    <t>Israel</t>
  </si>
  <si>
    <t>https://estatistica.madeira.gov.pt/</t>
  </si>
  <si>
    <t>//</t>
  </si>
  <si>
    <t>Bastardo</t>
  </si>
  <si>
    <t>Boal</t>
  </si>
  <si>
    <t>Listrão</t>
  </si>
  <si>
    <t>Malvasia</t>
  </si>
  <si>
    <t>Malvasia Cândida</t>
  </si>
  <si>
    <t>Moscatel Graúdo</t>
  </si>
  <si>
    <t>Sercial</t>
  </si>
  <si>
    <t>Terrantez</t>
  </si>
  <si>
    <t>Tinta Negra</t>
  </si>
  <si>
    <t>Verdelho</t>
  </si>
  <si>
    <t>5 anos</t>
  </si>
  <si>
    <t xml:space="preserve"> </t>
  </si>
  <si>
    <t>…</t>
  </si>
  <si>
    <t>-</t>
  </si>
  <si>
    <t>x</t>
  </si>
  <si>
    <t>ә</t>
  </si>
  <si>
    <t>Pe</t>
  </si>
  <si>
    <t>Po</t>
  </si>
  <si>
    <t>Rc</t>
  </si>
  <si>
    <t>Rv</t>
  </si>
  <si>
    <t>%</t>
  </si>
  <si>
    <t>Malvasia-Cândida e Malvasia-de-São-Jorge</t>
  </si>
  <si>
    <t>January</t>
  </si>
  <si>
    <t>February</t>
  </si>
  <si>
    <t>March</t>
  </si>
  <si>
    <t>April</t>
  </si>
  <si>
    <t>May</t>
  </si>
  <si>
    <t>June</t>
  </si>
  <si>
    <t>July</t>
  </si>
  <si>
    <t>August</t>
  </si>
  <si>
    <t>September</t>
  </si>
  <si>
    <t>October</t>
  </si>
  <si>
    <t>November</t>
  </si>
  <si>
    <t>December</t>
  </si>
  <si>
    <t>Conventional signs:</t>
  </si>
  <si>
    <t>Conventional signs</t>
  </si>
  <si>
    <t>Confidential value</t>
  </si>
  <si>
    <t>Value not available</t>
  </si>
  <si>
    <t>Less than half of the unit used</t>
  </si>
  <si>
    <t>Value not applicable</t>
  </si>
  <si>
    <t>Preliminary value</t>
  </si>
  <si>
    <t>Provisional value</t>
  </si>
  <si>
    <t>Revised value</t>
  </si>
  <si>
    <t>Rectified value</t>
  </si>
  <si>
    <t>(Back to Contents)</t>
  </si>
  <si>
    <t>Austria</t>
  </si>
  <si>
    <t>Belgium</t>
  </si>
  <si>
    <t>Germany</t>
  </si>
  <si>
    <t>France</t>
  </si>
  <si>
    <t>Denmark</t>
  </si>
  <si>
    <t>Spain</t>
  </si>
  <si>
    <t>Italy</t>
  </si>
  <si>
    <t>Ireland</t>
  </si>
  <si>
    <t>Canada</t>
  </si>
  <si>
    <t>United States</t>
  </si>
  <si>
    <t>Japan</t>
  </si>
  <si>
    <t>3. Commercialisation of  Madeira Wine by age, by month and quarter</t>
  </si>
  <si>
    <t>Madeira without additives</t>
  </si>
  <si>
    <t>Modified</t>
  </si>
  <si>
    <t>Current</t>
  </si>
  <si>
    <t>5 years</t>
  </si>
  <si>
    <t>10 years</t>
  </si>
  <si>
    <t>15 years</t>
  </si>
  <si>
    <t>20 years</t>
  </si>
  <si>
    <t>30 years</t>
  </si>
  <si>
    <t>40 years</t>
  </si>
  <si>
    <t>50 years</t>
  </si>
  <si>
    <t>+ 50 years</t>
  </si>
  <si>
    <t>Market</t>
  </si>
  <si>
    <t>Vine Varieties</t>
  </si>
  <si>
    <t>2. Commercialisation of  Madeira Wine by vine varieties, by month and quarter</t>
  </si>
  <si>
    <t>4. Commercialisation of  Madeira Wine by vine varieties and age, by month and quarter</t>
  </si>
  <si>
    <t>Medium Dry</t>
  </si>
  <si>
    <t>Dry</t>
  </si>
  <si>
    <t>50  years</t>
  </si>
  <si>
    <t>Vine Varieties / Age</t>
  </si>
  <si>
    <r>
      <t>1</t>
    </r>
    <r>
      <rPr>
        <b/>
        <vertAlign val="superscript"/>
        <sz val="8"/>
        <color indexed="9"/>
        <rFont val="Arial"/>
        <family val="2"/>
      </rPr>
      <t>st</t>
    </r>
    <r>
      <rPr>
        <b/>
        <sz val="8"/>
        <color indexed="9"/>
        <rFont val="Arial"/>
        <family val="2"/>
      </rPr>
      <t xml:space="preserve"> Quarter</t>
    </r>
  </si>
  <si>
    <r>
      <t>2</t>
    </r>
    <r>
      <rPr>
        <b/>
        <vertAlign val="superscript"/>
        <sz val="8"/>
        <color indexed="9"/>
        <rFont val="Arial"/>
        <family val="2"/>
      </rPr>
      <t>nd</t>
    </r>
    <r>
      <rPr>
        <b/>
        <sz val="8"/>
        <color indexed="9"/>
        <rFont val="Arial"/>
        <family val="2"/>
      </rPr>
      <t xml:space="preserve"> Quarter</t>
    </r>
  </si>
  <si>
    <r>
      <t>3</t>
    </r>
    <r>
      <rPr>
        <b/>
        <vertAlign val="superscript"/>
        <sz val="8"/>
        <color indexed="9"/>
        <rFont val="Arial"/>
        <family val="2"/>
      </rPr>
      <t>rd</t>
    </r>
    <r>
      <rPr>
        <b/>
        <sz val="8"/>
        <color indexed="9"/>
        <rFont val="Arial"/>
        <family val="2"/>
      </rPr>
      <t xml:space="preserve"> Quarter</t>
    </r>
  </si>
  <si>
    <r>
      <t>4</t>
    </r>
    <r>
      <rPr>
        <b/>
        <vertAlign val="superscript"/>
        <sz val="8"/>
        <color indexed="9"/>
        <rFont val="Arial"/>
        <family val="2"/>
      </rPr>
      <t>th</t>
    </r>
    <r>
      <rPr>
        <b/>
        <sz val="8"/>
        <color indexed="9"/>
        <rFont val="Arial"/>
        <family val="2"/>
      </rPr>
      <t xml:space="preserve"> Quarter</t>
    </r>
  </si>
  <si>
    <r>
      <t>1</t>
    </r>
    <r>
      <rPr>
        <b/>
        <vertAlign val="superscript"/>
        <sz val="8"/>
        <color rgb="FFFFFFFF"/>
        <rFont val="Arial"/>
        <family val="2"/>
      </rPr>
      <t>st</t>
    </r>
    <r>
      <rPr>
        <b/>
        <sz val="8"/>
        <color indexed="9"/>
        <rFont val="Arial"/>
        <family val="2"/>
      </rPr>
      <t xml:space="preserve"> Quarter </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</si>
  <si>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</si>
  <si>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</si>
  <si>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</si>
  <si>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Australia</t>
  </si>
  <si>
    <t>United Arab Emirates</t>
  </si>
  <si>
    <t>Macao</t>
  </si>
  <si>
    <t>Mexico</t>
  </si>
  <si>
    <t>Norway</t>
  </si>
  <si>
    <t>Russia</t>
  </si>
  <si>
    <t>Singapore</t>
  </si>
  <si>
    <t>Ukraine</t>
  </si>
  <si>
    <t>Technical notes</t>
  </si>
  <si>
    <r>
      <rPr>
        <b/>
        <sz val="10"/>
        <rFont val="Arial"/>
        <family val="2"/>
      </rPr>
      <t>Note</t>
    </r>
    <r>
      <rPr>
        <sz val="10"/>
        <rFont val="Arial"/>
        <family val="2"/>
      </rPr>
      <t xml:space="preserve"> - for rounding reasons, the totals may not correspond to the sum of the parts</t>
    </r>
  </si>
  <si>
    <t>Unit of measure:</t>
  </si>
  <si>
    <t>Percentage</t>
  </si>
  <si>
    <r>
      <rPr>
        <b/>
        <sz val="7"/>
        <rFont val="Arial"/>
        <family val="2"/>
      </rPr>
      <t xml:space="preserve">INTRA-UE 27 </t>
    </r>
    <r>
      <rPr>
        <sz val="7"/>
        <rFont val="Arial"/>
        <family val="2"/>
      </rPr>
      <t>- Exports to European Union countries (27 Member States)</t>
    </r>
  </si>
  <si>
    <r>
      <rPr>
        <b/>
        <sz val="7"/>
        <rFont val="Arial"/>
        <family val="2"/>
      </rPr>
      <t>EXTRA-UE 27</t>
    </r>
    <r>
      <rPr>
        <sz val="7"/>
        <rFont val="Arial"/>
        <family val="2"/>
      </rPr>
      <t xml:space="preserve"> - Exports to countries outside the European Union (27 Member States)</t>
    </r>
  </si>
  <si>
    <r>
      <rPr>
        <b/>
        <sz val="7"/>
        <rFont val="Arial"/>
        <family val="2"/>
      </rPr>
      <t>Source</t>
    </r>
    <r>
      <rPr>
        <sz val="7"/>
        <rFont val="Arial"/>
        <family val="2"/>
      </rPr>
      <t>: IVBAM - The Madeira Wine, Embroidery and Handicraft Institute</t>
    </r>
  </si>
  <si>
    <t>Azores</t>
  </si>
  <si>
    <t>Mainland Portugal</t>
  </si>
  <si>
    <t>Quantity (litres)</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</si>
  <si>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morefull bodied and less acidity than those from the Sercial variety. It produces medium-dry wines.                                  </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</si>
  <si>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</si>
  <si>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</si>
  <si>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</si>
  <si>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 xml:space="preserve">Degree of Sweetness                                   </t>
  </si>
  <si>
    <t>Extra Dry</t>
  </si>
  <si>
    <t>Medium-Sweet</t>
  </si>
  <si>
    <t>Sweet</t>
  </si>
  <si>
    <t>Total sugars (g/L) : máx.:49</t>
  </si>
  <si>
    <t>Total sugars (g/L) : mín.:100</t>
  </si>
  <si>
    <t>Total sugars (g/L) : mín.:78 - máx.:100</t>
  </si>
  <si>
    <t>Total sugars (g/L) : mín.:59 - máx.:78</t>
  </si>
  <si>
    <t>Cyprus</t>
  </si>
  <si>
    <t>Croatia</t>
  </si>
  <si>
    <t>Estonia</t>
  </si>
  <si>
    <t>Finland</t>
  </si>
  <si>
    <t>Lithuania</t>
  </si>
  <si>
    <t>Netherlands</t>
  </si>
  <si>
    <t>Poland</t>
  </si>
  <si>
    <t>Sweden</t>
  </si>
  <si>
    <r>
      <rPr>
        <b/>
        <sz val="7"/>
        <rFont val="Arial"/>
        <family val="2"/>
      </rPr>
      <t>Note:</t>
    </r>
    <r>
      <rPr>
        <sz val="7"/>
        <rFont val="Arial"/>
        <family val="2"/>
      </rPr>
      <t xml:space="preserve"> Includes bulk and bottled wine</t>
    </r>
  </si>
  <si>
    <t>Medium Sweet</t>
  </si>
  <si>
    <t xml:space="preserve">Cumulative year-on-year </t>
  </si>
  <si>
    <t>1. Commercialisation of Madeira Wine by market, by month and quarter</t>
  </si>
  <si>
    <t>Value        (euros)</t>
  </si>
  <si>
    <t>Total sugars (g/L) : mín.:49 - máx.:59</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</si>
  <si>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</si>
  <si>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</si>
  <si>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Change(%)</t>
  </si>
  <si>
    <t>Recomended and authorised vine varieties</t>
  </si>
  <si>
    <t>Change (%)</t>
  </si>
  <si>
    <t>Age</t>
  </si>
  <si>
    <t>Harvest</t>
  </si>
  <si>
    <t>Vintage</t>
  </si>
  <si>
    <t xml:space="preserve">Cumulative                     year-on-year </t>
  </si>
  <si>
    <t xml:space="preserve">Cumulative    year-on-year </t>
  </si>
  <si>
    <t>Slovakia</t>
  </si>
  <si>
    <t>Greece</t>
  </si>
  <si>
    <t>Latvia</t>
  </si>
  <si>
    <t>Malta</t>
  </si>
  <si>
    <t>Brazil</t>
  </si>
  <si>
    <t>Bulgaria</t>
  </si>
  <si>
    <t>Czechia</t>
  </si>
  <si>
    <t>Year 2023</t>
  </si>
  <si>
    <t>Venezuela</t>
  </si>
  <si>
    <t>Argentina</t>
  </si>
  <si>
    <t>Taiwan</t>
  </si>
  <si>
    <t>New Zealand</t>
  </si>
  <si>
    <t>South Korea</t>
  </si>
  <si>
    <t>Kazakhstan</t>
  </si>
  <si>
    <t>INTRA-UE 27</t>
  </si>
  <si>
    <t>Luxembourg</t>
  </si>
  <si>
    <t xml:space="preserve">EXTRA-UE 27 </t>
  </si>
  <si>
    <t>South Africa</t>
  </si>
  <si>
    <t>Switzerland</t>
  </si>
  <si>
    <t>United Kingdom</t>
  </si>
  <si>
    <r>
      <t>Commercialisation of  Madeira Wine - 4</t>
    </r>
    <r>
      <rPr>
        <b/>
        <vertAlign val="superscript"/>
        <sz val="14"/>
        <rFont val="Arial"/>
        <family val="2"/>
      </rPr>
      <t>th</t>
    </r>
    <r>
      <rPr>
        <b/>
        <sz val="14"/>
        <rFont val="Arial"/>
        <family val="2"/>
      </rPr>
      <t xml:space="preserve"> Quarter 2023</t>
    </r>
  </si>
  <si>
    <r>
      <rPr>
        <b/>
        <vertAlign val="superscript"/>
        <sz val="8"/>
        <color rgb="FFFFFFFF"/>
        <rFont val="Arial"/>
        <family val="2"/>
      </rPr>
      <t xml:space="preserve">4th </t>
    </r>
    <r>
      <rPr>
        <b/>
        <sz val="8"/>
        <color indexed="9"/>
        <rFont val="Arial"/>
        <family val="2"/>
      </rPr>
      <t>Quarter year-on- year</t>
    </r>
  </si>
  <si>
    <r>
      <rPr>
        <b/>
        <sz val="8"/>
        <color rgb="FFFFFFFF"/>
        <rFont val="Arial"/>
        <family val="2"/>
      </rPr>
      <t>4</t>
    </r>
    <r>
      <rPr>
        <b/>
        <vertAlign val="superscript"/>
        <sz val="8"/>
        <color rgb="FFFFFFFF"/>
        <rFont val="Arial"/>
        <family val="2"/>
      </rPr>
      <t>th</t>
    </r>
    <r>
      <rPr>
        <b/>
        <sz val="8"/>
        <color indexed="9"/>
        <rFont val="Arial"/>
        <family val="2"/>
      </rPr>
      <t xml:space="preserve"> Quarter    year-on- year</t>
    </r>
  </si>
  <si>
    <r>
      <rPr>
        <b/>
        <sz val="8"/>
        <color rgb="FFFFFFFF"/>
        <rFont val="Arial"/>
        <family val="2"/>
      </rPr>
      <t>4</t>
    </r>
    <r>
      <rPr>
        <b/>
        <vertAlign val="superscript"/>
        <sz val="8"/>
        <color rgb="FFFFFFFF"/>
        <rFont val="Arial"/>
        <family val="2"/>
      </rPr>
      <t xml:space="preserve">th </t>
    </r>
    <r>
      <rPr>
        <b/>
        <sz val="8"/>
        <color indexed="9"/>
        <rFont val="Arial"/>
        <family val="2"/>
      </rPr>
      <t>Quarter                    year-on- year</t>
    </r>
  </si>
  <si>
    <t>Aruba</t>
  </si>
  <si>
    <t>Bermudas</t>
  </si>
  <si>
    <t>Iceland</t>
  </si>
  <si>
    <t>thailand</t>
  </si>
  <si>
    <t>Paraguay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</si>
</sst>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 ###"/>
    <numFmt numFmtId="166" formatCode="###\ ###\ ###"/>
    <numFmt numFmtId="167" formatCode="#\ ###\ ###"/>
    <numFmt numFmtId="168" formatCode="#\ ###\ ##0"/>
    <numFmt numFmtId="169" formatCode="#\ ###\ ###.0"/>
    <numFmt numFmtId="170" formatCode="General_)"/>
    <numFmt numFmtId="171" formatCode=".\ \ ##;"/>
    <numFmt numFmtId="172" formatCode=".\ \ #;000000000000000000000000000000000000000000000000000000000000000000000000000000000000000000000000000000000000000000000000000000000000000000000000000000000000000000000000000000000000000000000000000000000000"/>
    <numFmt numFmtId="173" formatCode=".\ \ ##;00000000000"/>
    <numFmt numFmtId="174" formatCode=".\ \ #;00000000000"/>
    <numFmt numFmtId="175" formatCode=".\ \ #;"/>
    <numFmt numFmtId="176" formatCode="#,##0.0"/>
    <numFmt numFmtId="177" formatCode="#\ ##0.0"/>
  </numFmts>
  <fonts count="26" x14ac:knownFonts="1">
    <font>
      <sz val="10"/>
      <name val="Arial"/>
      <family val="2"/>
    </font>
    <font>
      <sz val="11"/>
      <color theme="1"/>
      <name val="Calibri"/>
      <family val="2"/>
      <scheme val="minor"/>
    </font>
    <font>
      <sz val="10"/>
      <name val="Arial"/>
      <family val="2"/>
    </font>
    <font>
      <b/>
      <sz val="8"/>
      <color indexed="9"/>
      <name val="Arial"/>
      <family val="2"/>
    </font>
    <font>
      <b/>
      <sz val="8"/>
      <name val="Arial"/>
      <family val="2"/>
    </font>
    <font>
      <sz val="7"/>
      <name val="Arial"/>
      <family val="2"/>
    </font>
    <font>
      <b/>
      <sz val="10"/>
      <name val="Arial"/>
      <family val="2"/>
    </font>
    <font>
      <sz val="8"/>
      <name val="Arial"/>
      <family val="2"/>
    </font>
    <font>
      <b/>
      <sz val="9"/>
      <name val="Arial"/>
      <family val="2"/>
    </font>
    <font>
      <u/>
      <sz val="10"/>
      <color theme="10"/>
      <name val="Arial"/>
      <family val="2"/>
    </font>
    <font>
      <b/>
      <sz val="7"/>
      <name val="Arial"/>
      <family val="2"/>
    </font>
    <font>
      <u/>
      <sz val="7"/>
      <color rgb="FF012B5B"/>
      <name val="Arial"/>
      <family val="2"/>
    </font>
    <font>
      <u/>
      <sz val="10"/>
      <color indexed="12"/>
      <name val="Arial"/>
      <family val="2"/>
    </font>
    <font>
      <b/>
      <sz val="16"/>
      <name val="Arial"/>
      <family val="2"/>
    </font>
    <font>
      <b/>
      <sz val="10"/>
      <color theme="0"/>
      <name val="Arial"/>
      <family val="2"/>
    </font>
    <font>
      <u/>
      <sz val="9"/>
      <color indexed="12"/>
      <name val="Arial"/>
      <family val="2"/>
    </font>
    <font>
      <sz val="12"/>
      <name val="Helv"/>
    </font>
    <font>
      <sz val="10"/>
      <color theme="5" tint="-0.249977111117893"/>
      <name val="Arial"/>
      <family val="2"/>
    </font>
    <font>
      <sz val="5"/>
      <color rgb="FFB2B2B2"/>
      <name val="Georgia"/>
      <family val="1"/>
    </font>
    <font>
      <b/>
      <u/>
      <sz val="10"/>
      <name val="Arial"/>
      <family val="2"/>
    </font>
    <font>
      <u/>
      <sz val="9"/>
      <color rgb="FF0000FF"/>
      <name val="Arial"/>
      <family val="2"/>
    </font>
    <font>
      <b/>
      <sz val="14"/>
      <name val="Arial"/>
      <family val="2"/>
    </font>
    <font>
      <b/>
      <vertAlign val="superscript"/>
      <sz val="8"/>
      <color indexed="9"/>
      <name val="Arial"/>
      <family val="2"/>
    </font>
    <font>
      <b/>
      <vertAlign val="superscript"/>
      <sz val="8"/>
      <color rgb="FFFFFFFF"/>
      <name val="Arial"/>
      <family val="2"/>
    </font>
    <font>
      <b/>
      <sz val="8"/>
      <color rgb="FFFFFFFF"/>
      <name val="Arial"/>
      <family val="2"/>
    </font>
    <font>
      <b/>
      <vertAlign val="superscript"/>
      <sz val="14"/>
      <name val="Arial"/>
      <family val="2"/>
    </font>
  </fonts>
  <fills count="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rgb="FFFFFFFF"/>
        <bgColor indexed="64"/>
      </patternFill>
    </fill>
    <fill>
      <patternFill patternType="solid">
        <fgColor indexed="56"/>
        <bgColor indexed="64"/>
      </patternFill>
    </fill>
  </fills>
  <borders count="18">
    <border>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n">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theme="0"/>
      </right>
      <top style="thin">
        <color theme="0"/>
      </top>
      <bottom/>
      <diagonal/>
    </border>
    <border>
      <left style="thin">
        <color indexed="9"/>
      </left>
      <right style="thin">
        <color indexed="9"/>
      </right>
      <top style="thin">
        <color indexed="9"/>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top/>
      <bottom/>
      <diagonal/>
    </border>
  </borders>
  <cellStyleXfs count="6">
    <xf numFmtId="0" fontId="0" fillId="0" borderId="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170" fontId="16" fillId="0" borderId="0"/>
    <xf numFmtId="0" fontId="1" fillId="0" borderId="0"/>
  </cellStyleXfs>
  <cellXfs count="140">
    <xf numFmtId="0" fontId="0" fillId="0" borderId="0" xfId="0"/>
    <xf numFmtId="0" fontId="0" fillId="2" borderId="0" xfId="0"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2" xfId="0" applyFont="1" applyFill="1" applyBorder="1" applyAlignment="1">
      <alignment horizontal="center" vertical="center"/>
    </xf>
    <xf numFmtId="0" fontId="7"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7" fillId="2" borderId="0" xfId="0" applyFont="1" applyFill="1" applyAlignment="1">
      <alignment horizontal="left"/>
    </xf>
    <xf numFmtId="0" fontId="4" fillId="4" borderId="0" xfId="0" applyFont="1" applyFill="1" applyAlignment="1">
      <alignment horizontal="left" vertical="center" indent="1"/>
    </xf>
    <xf numFmtId="0" fontId="7" fillId="4" borderId="0" xfId="0" applyFont="1" applyFill="1" applyAlignment="1">
      <alignment horizontal="left" vertical="center" indent="2"/>
    </xf>
    <xf numFmtId="165" fontId="7" fillId="2" borderId="0" xfId="0" applyNumberFormat="1" applyFont="1" applyFill="1"/>
    <xf numFmtId="166" fontId="7" fillId="3" borderId="0" xfId="0" applyNumberFormat="1" applyFont="1" applyFill="1"/>
    <xf numFmtId="166" fontId="7" fillId="2" borderId="0" xfId="0" applyNumberFormat="1" applyFont="1" applyFill="1"/>
    <xf numFmtId="0" fontId="11" fillId="2" borderId="0" xfId="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164" fontId="0" fillId="2" borderId="0" xfId="0" applyNumberFormat="1" applyFill="1"/>
    <xf numFmtId="164" fontId="7" fillId="2" borderId="0" xfId="0" applyNumberFormat="1" applyFont="1" applyFill="1"/>
    <xf numFmtId="0" fontId="7" fillId="4" borderId="0" xfId="0" applyFont="1" applyFill="1" applyAlignment="1">
      <alignment horizontal="left" vertical="center" indent="1"/>
    </xf>
    <xf numFmtId="0" fontId="5" fillId="4" borderId="0" xfId="0" applyFont="1" applyFill="1" applyAlignment="1">
      <alignment horizontal="right"/>
    </xf>
    <xf numFmtId="169" fontId="7" fillId="2" borderId="0" xfId="0" applyNumberFormat="1" applyFont="1" applyFill="1" applyAlignment="1">
      <alignment horizontal="right" vertical="center"/>
    </xf>
    <xf numFmtId="169" fontId="7" fillId="4" borderId="0" xfId="0" applyNumberFormat="1" applyFont="1" applyFill="1" applyAlignment="1">
      <alignment horizontal="right" vertical="center"/>
    </xf>
    <xf numFmtId="164" fontId="7" fillId="2" borderId="0" xfId="0" applyNumberFormat="1" applyFont="1" applyFill="1" applyAlignment="1">
      <alignment vertical="center"/>
    </xf>
    <xf numFmtId="0" fontId="4" fillId="4" borderId="0" xfId="0" applyFont="1" applyFill="1" applyAlignment="1">
      <alignment horizontal="left" vertical="center" indent="3"/>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164" fontId="7" fillId="2" borderId="0" xfId="0" applyNumberFormat="1" applyFont="1" applyFill="1" applyAlignment="1">
      <alignment horizontal="right" vertical="center"/>
    </xf>
    <xf numFmtId="164" fontId="4" fillId="2" borderId="0" xfId="0" applyNumberFormat="1" applyFont="1" applyFill="1" applyAlignment="1">
      <alignment vertical="center"/>
    </xf>
    <xf numFmtId="167" fontId="7" fillId="4" borderId="0" xfId="0" applyNumberFormat="1" applyFont="1" applyFill="1" applyAlignment="1">
      <alignment horizontal="right" vertical="center"/>
    </xf>
    <xf numFmtId="167" fontId="4" fillId="2" borderId="0" xfId="0" applyNumberFormat="1" applyFont="1" applyFill="1" applyAlignment="1">
      <alignment horizontal="right" vertical="center"/>
    </xf>
    <xf numFmtId="167" fontId="7" fillId="2" borderId="0" xfId="0" applyNumberFormat="1" applyFont="1" applyFill="1" applyAlignment="1">
      <alignment vertical="center"/>
    </xf>
    <xf numFmtId="167" fontId="4" fillId="4" borderId="0" xfId="0" applyNumberFormat="1" applyFont="1" applyFill="1" applyAlignment="1">
      <alignment horizontal="right" vertical="center"/>
    </xf>
    <xf numFmtId="1" fontId="7" fillId="2" borderId="0" xfId="0" applyNumberFormat="1" applyFont="1" applyFill="1" applyAlignment="1">
      <alignment vertical="center"/>
    </xf>
    <xf numFmtId="168" fontId="7" fillId="4" borderId="0" xfId="0" applyNumberFormat="1" applyFont="1" applyFill="1" applyAlignment="1">
      <alignment horizontal="right" vertical="center"/>
    </xf>
    <xf numFmtId="168" fontId="4" fillId="2" borderId="0" xfId="0" applyNumberFormat="1" applyFont="1" applyFill="1" applyAlignment="1">
      <alignment horizontal="right" vertical="center"/>
    </xf>
    <xf numFmtId="168" fontId="7" fillId="2" borderId="0" xfId="0" applyNumberFormat="1" applyFont="1" applyFill="1"/>
    <xf numFmtId="168" fontId="7" fillId="2" borderId="0" xfId="0" applyNumberFormat="1" applyFont="1" applyFill="1" applyAlignment="1">
      <alignment vertical="center"/>
    </xf>
    <xf numFmtId="168" fontId="4" fillId="4" borderId="0" xfId="0" applyNumberFormat="1" applyFont="1" applyFill="1" applyAlignment="1">
      <alignment horizontal="right" vertical="center"/>
    </xf>
    <xf numFmtId="168" fontId="4" fillId="2" borderId="0" xfId="0" applyNumberFormat="1" applyFont="1" applyFill="1"/>
    <xf numFmtId="167" fontId="4" fillId="2" borderId="0" xfId="0" applyNumberFormat="1" applyFont="1" applyFill="1" applyAlignment="1">
      <alignment vertical="center"/>
    </xf>
    <xf numFmtId="0" fontId="13" fillId="0" borderId="0" xfId="3" applyFont="1" applyAlignment="1">
      <alignment horizontal="center"/>
    </xf>
    <xf numFmtId="0" fontId="2" fillId="0" borderId="0" xfId="3"/>
    <xf numFmtId="0" fontId="12" fillId="0" borderId="0" xfId="2" applyAlignment="1" applyProtection="1"/>
    <xf numFmtId="0" fontId="14" fillId="0" borderId="0" xfId="3" applyFont="1" applyAlignment="1">
      <alignment horizontal="left" vertical="center"/>
    </xf>
    <xf numFmtId="0" fontId="15" fillId="0" borderId="0" xfId="2" applyFont="1" applyAlignment="1" applyProtection="1">
      <alignment vertical="center"/>
    </xf>
    <xf numFmtId="0" fontId="15" fillId="0" borderId="0" xfId="2" applyFont="1" applyFill="1" applyAlignment="1" applyProtection="1"/>
    <xf numFmtId="0" fontId="2" fillId="0" borderId="0" xfId="3" applyAlignment="1">
      <alignment horizontal="center" vertical="center"/>
    </xf>
    <xf numFmtId="170" fontId="2" fillId="0" borderId="0" xfId="4" quotePrefix="1" applyFont="1" applyAlignment="1">
      <alignment horizontal="center" vertical="center"/>
    </xf>
    <xf numFmtId="0" fontId="2" fillId="0" borderId="0" xfId="3" applyAlignment="1">
      <alignment vertical="center"/>
    </xf>
    <xf numFmtId="0" fontId="6" fillId="0" borderId="0" xfId="3" applyFont="1" applyAlignment="1">
      <alignment horizontal="left" vertical="center"/>
    </xf>
    <xf numFmtId="0" fontId="6" fillId="0" borderId="0" xfId="3" applyFont="1" applyAlignment="1">
      <alignment horizontal="left" indent="1"/>
    </xf>
    <xf numFmtId="0" fontId="2" fillId="0" borderId="0" xfId="3" applyAlignment="1">
      <alignment horizontal="center" wrapText="1"/>
    </xf>
    <xf numFmtId="0" fontId="2" fillId="0" borderId="0" xfId="3" applyAlignment="1">
      <alignment horizontal="justify" vertical="top" wrapText="1"/>
    </xf>
    <xf numFmtId="168" fontId="0" fillId="2" borderId="0" xfId="0" applyNumberFormat="1" applyFill="1"/>
    <xf numFmtId="0" fontId="19" fillId="0" borderId="0" xfId="3" applyFont="1"/>
    <xf numFmtId="0" fontId="18" fillId="5" borderId="0" xfId="0" applyFont="1" applyFill="1" applyAlignment="1">
      <alignment horizontal="center" vertical="top" wrapText="1"/>
    </xf>
    <xf numFmtId="0" fontId="2" fillId="0" borderId="0" xfId="3" applyAlignment="1">
      <alignment horizontal="justify" vertical="center" wrapText="1"/>
    </xf>
    <xf numFmtId="0" fontId="20" fillId="0" borderId="0" xfId="1" applyFont="1" applyAlignment="1" applyProtection="1">
      <alignment vertical="center"/>
    </xf>
    <xf numFmtId="0" fontId="6" fillId="0" borderId="0" xfId="3" applyFont="1" applyAlignment="1">
      <alignment horizontal="left"/>
    </xf>
    <xf numFmtId="0" fontId="6" fillId="0" borderId="0" xfId="3" applyFont="1" applyAlignment="1">
      <alignment horizontal="justify" vertical="center"/>
    </xf>
    <xf numFmtId="0" fontId="2" fillId="0" borderId="0" xfId="3" applyAlignment="1">
      <alignment horizontal="justify" vertical="center"/>
    </xf>
    <xf numFmtId="0" fontId="2" fillId="0" borderId="0" xfId="3" applyAlignment="1">
      <alignment horizontal="left"/>
    </xf>
    <xf numFmtId="0" fontId="3" fillId="3" borderId="11" xfId="0" applyFont="1" applyFill="1" applyBorder="1" applyAlignment="1">
      <alignment horizontal="center" vertical="center" wrapText="1"/>
    </xf>
    <xf numFmtId="49" fontId="7" fillId="4" borderId="0" xfId="0" applyNumberFormat="1" applyFont="1" applyFill="1" applyAlignment="1">
      <alignment horizontal="left" vertical="center" indent="1"/>
    </xf>
    <xf numFmtId="0" fontId="7" fillId="0" borderId="0" xfId="0" applyFont="1" applyAlignment="1">
      <alignment horizontal="left" vertical="center" indent="1"/>
    </xf>
    <xf numFmtId="0" fontId="3" fillId="3" borderId="7" xfId="3" applyFont="1" applyFill="1" applyBorder="1" applyAlignment="1">
      <alignment horizontal="center" vertical="center"/>
    </xf>
    <xf numFmtId="0" fontId="2" fillId="0" borderId="9" xfId="3" applyBorder="1" applyAlignment="1">
      <alignment horizontal="center" wrapText="1"/>
    </xf>
    <xf numFmtId="0" fontId="2" fillId="0" borderId="10" xfId="3" applyBorder="1" applyAlignment="1">
      <alignment horizontal="justify" vertical="top" wrapText="1"/>
    </xf>
    <xf numFmtId="0" fontId="20" fillId="5" borderId="0" xfId="1" applyFont="1" applyFill="1" applyAlignment="1" applyProtection="1">
      <alignment vertical="center"/>
    </xf>
    <xf numFmtId="0" fontId="21" fillId="0" borderId="0" xfId="3" applyFont="1" applyAlignment="1">
      <alignment horizontal="left" vertical="center"/>
    </xf>
    <xf numFmtId="168" fontId="4" fillId="2" borderId="0" xfId="0" applyNumberFormat="1" applyFont="1" applyFill="1" applyAlignment="1">
      <alignment vertical="center"/>
    </xf>
    <xf numFmtId="0" fontId="7" fillId="2" borderId="0" xfId="0" applyFont="1" applyFill="1" applyAlignment="1">
      <alignment vertical="center"/>
    </xf>
    <xf numFmtId="168" fontId="20" fillId="0" borderId="0" xfId="1" applyNumberFormat="1" applyFont="1" applyAlignment="1" applyProtection="1">
      <alignment vertical="center"/>
    </xf>
    <xf numFmtId="168" fontId="5" fillId="2" borderId="0" xfId="0" applyNumberFormat="1" applyFont="1" applyFill="1"/>
    <xf numFmtId="168" fontId="2" fillId="2" borderId="0" xfId="0" applyNumberFormat="1" applyFont="1" applyFill="1"/>
    <xf numFmtId="168" fontId="3" fillId="3" borderId="12" xfId="0" applyNumberFormat="1" applyFont="1" applyFill="1" applyBorder="1" applyAlignment="1">
      <alignment horizontal="center" vertical="center" wrapText="1"/>
    </xf>
    <xf numFmtId="168" fontId="3" fillId="2" borderId="0" xfId="0" applyNumberFormat="1" applyFont="1" applyFill="1" applyAlignment="1">
      <alignment horizontal="center" vertical="center"/>
    </xf>
    <xf numFmtId="168" fontId="3" fillId="2" borderId="0" xfId="0" applyNumberFormat="1" applyFont="1" applyFill="1" applyAlignment="1">
      <alignment horizontal="center" vertical="center" wrapText="1"/>
    </xf>
    <xf numFmtId="168" fontId="6" fillId="2" borderId="0" xfId="0" applyNumberFormat="1" applyFont="1" applyFill="1"/>
    <xf numFmtId="168" fontId="4" fillId="4" borderId="0" xfId="0" applyNumberFormat="1" applyFont="1" applyFill="1" applyAlignment="1">
      <alignment horizontal="left" vertical="center" indent="1"/>
    </xf>
    <xf numFmtId="168" fontId="4" fillId="5" borderId="0" xfId="0" applyNumberFormat="1" applyFont="1" applyFill="1" applyAlignment="1">
      <alignment vertical="center"/>
    </xf>
    <xf numFmtId="168" fontId="7" fillId="4" borderId="0" xfId="0" applyNumberFormat="1" applyFont="1" applyFill="1" applyAlignment="1">
      <alignment horizontal="left" vertical="center" indent="2"/>
    </xf>
    <xf numFmtId="168" fontId="7" fillId="5" borderId="0" xfId="0" applyNumberFormat="1" applyFont="1" applyFill="1" applyAlignment="1">
      <alignment horizontal="left" vertical="center" indent="2"/>
    </xf>
    <xf numFmtId="168" fontId="7" fillId="3" borderId="0" xfId="0" applyNumberFormat="1" applyFont="1" applyFill="1"/>
    <xf numFmtId="168" fontId="5" fillId="2" borderId="0" xfId="0" applyNumberFormat="1" applyFont="1" applyFill="1" applyAlignment="1">
      <alignment vertical="center"/>
    </xf>
    <xf numFmtId="168" fontId="11" fillId="2" borderId="0" xfId="1" applyNumberFormat="1" applyFont="1" applyFill="1" applyAlignment="1" applyProtection="1"/>
    <xf numFmtId="168" fontId="11" fillId="2" borderId="0" xfId="1" applyNumberFormat="1" applyFont="1" applyFill="1" applyAlignment="1" applyProtection="1">
      <alignment horizontal="left"/>
    </xf>
    <xf numFmtId="168" fontId="7" fillId="2" borderId="0" xfId="0" applyNumberFormat="1" applyFont="1" applyFill="1" applyAlignment="1">
      <alignment horizontal="left"/>
    </xf>
    <xf numFmtId="168" fontId="15" fillId="0" borderId="0" xfId="2" applyNumberFormat="1" applyFont="1" applyAlignment="1" applyProtection="1">
      <alignment vertical="center"/>
    </xf>
    <xf numFmtId="168" fontId="17" fillId="2" borderId="0" xfId="0" applyNumberFormat="1" applyFont="1" applyFill="1"/>
    <xf numFmtId="164" fontId="7" fillId="5" borderId="0" xfId="0" applyNumberFormat="1" applyFont="1" applyFill="1" applyAlignment="1">
      <alignment horizontal="right" vertical="center"/>
    </xf>
    <xf numFmtId="1" fontId="4" fillId="2" borderId="0" xfId="0" applyNumberFormat="1" applyFont="1" applyFill="1" applyAlignment="1">
      <alignment vertical="center"/>
    </xf>
    <xf numFmtId="168" fontId="7" fillId="5" borderId="0" xfId="0" applyNumberFormat="1" applyFont="1" applyFill="1" applyAlignment="1">
      <alignment horizontal="right" vertical="center"/>
    </xf>
    <xf numFmtId="49" fontId="7" fillId="4" borderId="0" xfId="0" applyNumberFormat="1" applyFont="1" applyFill="1" applyAlignment="1">
      <alignment horizontal="left" vertical="center" indent="2"/>
    </xf>
    <xf numFmtId="168" fontId="7" fillId="5" borderId="0" xfId="0" applyNumberFormat="1" applyFont="1" applyFill="1" applyAlignment="1">
      <alignment vertical="center"/>
    </xf>
    <xf numFmtId="164" fontId="7" fillId="5" borderId="0" xfId="0" applyNumberFormat="1" applyFont="1" applyFill="1" applyAlignment="1">
      <alignment vertical="center"/>
    </xf>
    <xf numFmtId="171" fontId="7" fillId="5" borderId="0" xfId="0" applyNumberFormat="1" applyFont="1" applyFill="1" applyAlignment="1">
      <alignment horizontal="right" vertical="center"/>
    </xf>
    <xf numFmtId="172" fontId="7" fillId="5" borderId="0" xfId="0" applyNumberFormat="1" applyFont="1" applyFill="1" applyAlignment="1">
      <alignment horizontal="right" vertical="center"/>
    </xf>
    <xf numFmtId="173" fontId="7" fillId="5" borderId="0" xfId="0" applyNumberFormat="1" applyFont="1" applyFill="1" applyAlignment="1">
      <alignment horizontal="right" vertical="center"/>
    </xf>
    <xf numFmtId="174" fontId="7" fillId="5" borderId="0" xfId="0" applyNumberFormat="1" applyFont="1" applyFill="1" applyAlignment="1">
      <alignment horizontal="right" vertical="center"/>
    </xf>
    <xf numFmtId="168" fontId="7" fillId="2" borderId="0" xfId="0" applyNumberFormat="1" applyFont="1" applyFill="1" applyAlignment="1">
      <alignment horizontal="left" vertical="center" indent="2"/>
    </xf>
    <xf numFmtId="175" fontId="7" fillId="5" borderId="0" xfId="0" applyNumberFormat="1" applyFont="1" applyFill="1" applyAlignment="1">
      <alignment horizontal="right" vertical="center"/>
    </xf>
    <xf numFmtId="176" fontId="4" fillId="5" borderId="0" xfId="0" applyNumberFormat="1" applyFont="1" applyFill="1" applyAlignment="1">
      <alignment horizontal="right" vertical="center"/>
    </xf>
    <xf numFmtId="176" fontId="7" fillId="5" borderId="0" xfId="0" applyNumberFormat="1" applyFont="1" applyFill="1" applyAlignment="1">
      <alignment horizontal="right" vertical="center"/>
    </xf>
    <xf numFmtId="177" fontId="7" fillId="5" borderId="0" xfId="0" applyNumberFormat="1" applyFont="1" applyFill="1" applyAlignment="1">
      <alignment horizontal="right" vertical="center"/>
    </xf>
    <xf numFmtId="176" fontId="7" fillId="2" borderId="0" xfId="0" applyNumberFormat="1" applyFont="1" applyFill="1" applyAlignment="1">
      <alignment horizontal="right" vertical="center"/>
    </xf>
    <xf numFmtId="0" fontId="14" fillId="3" borderId="0" xfId="3" applyFont="1" applyFill="1" applyAlignment="1">
      <alignment horizontal="left" vertical="center"/>
    </xf>
    <xf numFmtId="0" fontId="6" fillId="0" borderId="0" xfId="3" applyFont="1" applyAlignment="1">
      <alignment horizontal="left" vertical="center" indent="1"/>
    </xf>
    <xf numFmtId="0" fontId="2" fillId="0" borderId="0" xfId="3" applyAlignment="1">
      <alignment horizontal="justify" vertical="center" wrapText="1"/>
    </xf>
    <xf numFmtId="0" fontId="0" fillId="0" borderId="0" xfId="3" applyFont="1" applyAlignment="1">
      <alignment horizontal="left" indent="1"/>
    </xf>
    <xf numFmtId="0" fontId="2" fillId="0" borderId="0" xfId="3" applyAlignment="1">
      <alignment horizontal="left" indent="1"/>
    </xf>
    <xf numFmtId="0" fontId="6" fillId="0" borderId="0" xfId="3" applyFont="1" applyAlignment="1">
      <alignment horizontal="left" indent="1"/>
    </xf>
    <xf numFmtId="0" fontId="6" fillId="0" borderId="0" xfId="3" applyFont="1" applyAlignment="1">
      <alignment horizontal="left" vertical="center"/>
    </xf>
    <xf numFmtId="168" fontId="6" fillId="4" borderId="0" xfId="0" applyNumberFormat="1" applyFont="1" applyFill="1" applyAlignment="1">
      <alignment horizontal="center" vertical="center" wrapText="1"/>
    </xf>
    <xf numFmtId="168" fontId="8" fillId="4" borderId="0" xfId="0" applyNumberFormat="1" applyFont="1" applyFill="1" applyAlignment="1">
      <alignment horizontal="center" vertical="center" wrapText="1"/>
    </xf>
    <xf numFmtId="168" fontId="3" fillId="3" borderId="1" xfId="0" applyNumberFormat="1" applyFont="1" applyFill="1" applyBorder="1" applyAlignment="1">
      <alignment horizontal="center" vertical="center"/>
    </xf>
    <xf numFmtId="168" fontId="3" fillId="3" borderId="7" xfId="0" applyNumberFormat="1" applyFont="1" applyFill="1" applyBorder="1" applyAlignment="1">
      <alignment horizontal="center" vertical="center"/>
    </xf>
    <xf numFmtId="168" fontId="3" fillId="3" borderId="2" xfId="0" applyNumberFormat="1" applyFont="1" applyFill="1" applyBorder="1" applyAlignment="1">
      <alignment horizontal="center" vertical="center"/>
    </xf>
    <xf numFmtId="168" fontId="3" fillId="6" borderId="17"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8" fontId="3" fillId="6" borderId="15" xfId="0" applyNumberFormat="1" applyFont="1" applyFill="1" applyBorder="1" applyAlignment="1">
      <alignment horizontal="center" vertical="center" wrapText="1"/>
    </xf>
    <xf numFmtId="168" fontId="3" fillId="6" borderId="16" xfId="0" applyNumberFormat="1" applyFont="1" applyFill="1" applyBorder="1" applyAlignment="1">
      <alignment horizontal="center" vertical="center" wrapText="1"/>
    </xf>
    <xf numFmtId="168" fontId="3" fillId="3" borderId="4" xfId="0" applyNumberFormat="1" applyFont="1" applyFill="1" applyBorder="1" applyAlignment="1">
      <alignment horizontal="center" vertical="center"/>
    </xf>
    <xf numFmtId="168" fontId="3" fillId="3" borderId="13" xfId="0" applyNumberFormat="1" applyFont="1" applyFill="1" applyBorder="1" applyAlignment="1">
      <alignment horizontal="center" vertical="center" wrapText="1"/>
    </xf>
    <xf numFmtId="168" fontId="3" fillId="3" borderId="14" xfId="0" applyNumberFormat="1" applyFont="1" applyFill="1" applyBorder="1" applyAlignment="1">
      <alignment horizontal="center" vertical="center" wrapText="1"/>
    </xf>
    <xf numFmtId="168" fontId="3" fillId="6" borderId="3" xfId="0" applyNumberFormat="1" applyFont="1" applyFill="1" applyBorder="1" applyAlignment="1">
      <alignment horizontal="center" vertical="center" wrapText="1"/>
    </xf>
    <xf numFmtId="168" fontId="3" fillId="6" borderId="8" xfId="0" applyNumberFormat="1" applyFont="1" applyFill="1" applyBorder="1" applyAlignment="1">
      <alignment horizontal="center" vertical="center" wrapText="1"/>
    </xf>
    <xf numFmtId="168" fontId="5" fillId="2" borderId="0" xfId="0" applyNumberFormat="1" applyFont="1" applyFill="1" applyAlignment="1">
      <alignment horizontal="left" vertical="center"/>
    </xf>
    <xf numFmtId="168" fontId="5" fillId="2" borderId="0" xfId="0" applyNumberFormat="1" applyFont="1" applyFill="1" applyAlignment="1">
      <alignment horizontal="left"/>
    </xf>
    <xf numFmtId="0" fontId="11" fillId="2" borderId="0" xfId="1" applyFont="1" applyFill="1" applyAlignment="1" applyProtection="1">
      <alignment horizontal="left"/>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6" fillId="4" borderId="0" xfId="0" applyFont="1" applyFill="1" applyAlignment="1">
      <alignment horizontal="center" vertical="center" wrapText="1"/>
    </xf>
    <xf numFmtId="0" fontId="8" fillId="4" borderId="0" xfId="0" applyFont="1" applyFill="1" applyAlignment="1">
      <alignment horizontal="center" vertical="center" wrapText="1"/>
    </xf>
    <xf numFmtId="0" fontId="3" fillId="3" borderId="1" xfId="0" applyFont="1" applyFill="1" applyBorder="1" applyAlignment="1">
      <alignment horizontal="center" vertical="center"/>
    </xf>
    <xf numFmtId="0" fontId="5" fillId="2" borderId="0" xfId="0" applyFont="1" applyFill="1" applyAlignment="1">
      <alignment horizontal="left" vertical="center"/>
    </xf>
  </cellXfs>
  <cellStyles count="6">
    <cellStyle name="Hiperligação" xfId="1" builtinId="8"/>
    <cellStyle name="Hiperligação 2" xfId="2" xr:uid="{9E412FD0-5903-48B4-A69D-A47A389C4610}"/>
    <cellStyle name="Normal" xfId="0" builtinId="0"/>
    <cellStyle name="Normal 2" xfId="3" xr:uid="{680E0AE5-288D-450E-B0F9-8FE845BD60DE}"/>
    <cellStyle name="Normal 2 2" xfId="5" xr:uid="{E23B5228-E032-40B1-A0C0-99B78372737A}"/>
    <cellStyle name="Normal_Q2_1_03_2000" xfId="4" xr:uid="{3D2F05FD-3527-43D0-B2BD-FC1746668384}"/>
  </cellStyles>
  <dxfs count="0"/>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fnc\DSEEAP_Dados\Info_Trimestral\Vinho\automatismo%20vinho\q_comvinhomad.xlsx" TargetMode="External"/><Relationship Id="rId1" Type="http://schemas.openxmlformats.org/officeDocument/2006/relationships/externalLinkPath" Target="file:///R:\fnc\DSEEAP_Dados\Info_Trimestral\Vinho\automatismo%20vinho\q_comvinhom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nual"/>
      <sheetName val="Ficheiro base"/>
      <sheetName val="Q.1"/>
      <sheetName val="Q.2"/>
      <sheetName val="Q.3"/>
      <sheetName val="Q.4"/>
      <sheetName val="Infografia"/>
      <sheetName val="nome de paises"/>
      <sheetName val="q_comvinhomad"/>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F4E-8C57-43B6-B30D-0B289E33C083}">
  <sheetPr>
    <pageSetUpPr fitToPage="1"/>
  </sheetPr>
  <dimension ref="B1:B8"/>
  <sheetViews>
    <sheetView showGridLines="0" tabSelected="1" workbookViewId="0">
      <selection activeCell="B1" sqref="B1"/>
    </sheetView>
  </sheetViews>
  <sheetFormatPr defaultColWidth="9.140625" defaultRowHeight="12.75" x14ac:dyDescent="0.2"/>
  <cols>
    <col min="1" max="1" width="1.7109375" style="44" customWidth="1"/>
    <col min="2" max="2" width="85.7109375" style="44" customWidth="1"/>
    <col min="3" max="16384" width="9.140625" style="44"/>
  </cols>
  <sheetData>
    <row r="1" spans="2:2" ht="28.5" customHeight="1" x14ac:dyDescent="0.2">
      <c r="B1" s="72" t="s">
        <v>165</v>
      </c>
    </row>
    <row r="2" spans="2:2" ht="15" customHeight="1" x14ac:dyDescent="0.3">
      <c r="B2" s="43"/>
    </row>
    <row r="3" spans="2:2" ht="15" customHeight="1" x14ac:dyDescent="0.2">
      <c r="B3" s="45" t="s">
        <v>42</v>
      </c>
    </row>
    <row r="4" spans="2:2" ht="15" customHeight="1" x14ac:dyDescent="0.2">
      <c r="B4" s="45" t="str">
        <f>+'Technical notes'!B1</f>
        <v>Technical notes</v>
      </c>
    </row>
    <row r="5" spans="2:2" ht="15" customHeight="1" x14ac:dyDescent="0.2">
      <c r="B5" s="45" t="str">
        <f>+Q.1!B1</f>
        <v>1. Commercialisation of Madeira Wine by market, by month and quarter</v>
      </c>
    </row>
    <row r="6" spans="2:2" ht="15" customHeight="1" x14ac:dyDescent="0.2">
      <c r="B6" s="45" t="str">
        <f>+Q.2!B1</f>
        <v>2. Commercialisation of  Madeira Wine by vine varieties, by month and quarter</v>
      </c>
    </row>
    <row r="7" spans="2:2" ht="15" customHeight="1" x14ac:dyDescent="0.2">
      <c r="B7" s="45" t="str">
        <f>+Q.3!B1</f>
        <v>3. Commercialisation of  Madeira Wine by age, by month and quarter</v>
      </c>
    </row>
    <row r="8" spans="2:2" ht="15" customHeight="1" x14ac:dyDescent="0.2">
      <c r="B8" s="45" t="str">
        <f>+Q.4!B1</f>
        <v>4. Commercialisation of  Madeira Wine by vine varieties and age, by month and quarter</v>
      </c>
    </row>
  </sheetData>
  <hyperlinks>
    <hyperlink ref="B3" location="'Conventional signs'!A1" display="Sinais convencionais" xr:uid="{61A63DD1-EB4C-472C-9D97-1E3513CC20C0}"/>
    <hyperlink ref="B5" location="Q.1!A1" display="Q.1!A1" xr:uid="{9E1D6C11-C79A-4818-B5AD-B31979E858C5}"/>
    <hyperlink ref="B6" location="Q.2!A1" display="Q.2!A1" xr:uid="{488F4F41-1691-4033-8E63-FB86B92B4053}"/>
    <hyperlink ref="B7" location="Q.3!A1" display="Q.3!A1" xr:uid="{BF4E6948-61C6-416B-ADCC-B5D45B893BBD}"/>
    <hyperlink ref="B8" location="Q.4!A1" display="Q.4!A1" xr:uid="{FDDFE51E-F6D2-426A-B937-5B9FFDE01815}"/>
    <hyperlink ref="B4" location="'Technical notes'!A1" display="'Technical notes'!A1" xr:uid="{8FB59999-9010-47E3-A369-0F5F52FE7114}"/>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F3F2-ED88-4242-8BAD-E866FE5B644D}">
  <sheetPr>
    <pageSetUpPr fitToPage="1"/>
  </sheetPr>
  <dimension ref="A1:H19"/>
  <sheetViews>
    <sheetView showGridLines="0" workbookViewId="0">
      <selection activeCell="G3" sqref="G3"/>
    </sheetView>
  </sheetViews>
  <sheetFormatPr defaultColWidth="9.140625" defaultRowHeight="12.75" x14ac:dyDescent="0.2"/>
  <cols>
    <col min="1" max="1" width="2.5703125" style="44" customWidth="1"/>
    <col min="2" max="2" width="14.7109375" style="44" customWidth="1"/>
    <col min="3" max="3" width="6.7109375" style="44" customWidth="1"/>
    <col min="4" max="4" width="56.7109375" style="44" customWidth="1"/>
    <col min="5" max="5" width="9.140625" style="44"/>
    <col min="6" max="6" width="6.7109375" style="44" customWidth="1"/>
    <col min="7" max="7" width="15.5703125" style="44" bestFit="1" customWidth="1"/>
    <col min="8" max="16384" width="9.140625" style="44"/>
  </cols>
  <sheetData>
    <row r="1" spans="1:8" ht="21" customHeight="1" x14ac:dyDescent="0.2">
      <c r="A1" s="45"/>
      <c r="B1" s="109" t="s">
        <v>42</v>
      </c>
      <c r="C1" s="109"/>
      <c r="D1" s="109"/>
      <c r="E1" s="109"/>
    </row>
    <row r="2" spans="1:8" ht="3" customHeight="1" x14ac:dyDescent="0.2">
      <c r="B2" s="46"/>
      <c r="C2" s="46"/>
      <c r="D2" s="46"/>
      <c r="E2" s="46"/>
      <c r="G2" s="44" t="s">
        <v>18</v>
      </c>
    </row>
    <row r="3" spans="1:8" ht="16.5" customHeight="1" x14ac:dyDescent="0.2">
      <c r="B3" s="110" t="s">
        <v>41</v>
      </c>
      <c r="C3" s="110"/>
      <c r="D3" s="110"/>
      <c r="E3" s="46"/>
      <c r="G3" s="71" t="s">
        <v>51</v>
      </c>
      <c r="H3" s="47"/>
    </row>
    <row r="4" spans="1:8" ht="3" customHeight="1" x14ac:dyDescent="0.2">
      <c r="B4" s="46"/>
      <c r="C4" s="46"/>
      <c r="D4" s="46"/>
      <c r="E4" s="46"/>
      <c r="G4" s="48"/>
    </row>
    <row r="5" spans="1:8" ht="14.25" customHeight="1" x14ac:dyDescent="0.2">
      <c r="B5" s="49" t="s">
        <v>19</v>
      </c>
      <c r="C5" s="50" t="s">
        <v>20</v>
      </c>
      <c r="D5" s="51" t="s">
        <v>43</v>
      </c>
      <c r="E5" s="52"/>
    </row>
    <row r="6" spans="1:8" ht="15" customHeight="1" x14ac:dyDescent="0.2">
      <c r="B6" s="49" t="s">
        <v>21</v>
      </c>
      <c r="C6" s="50" t="s">
        <v>20</v>
      </c>
      <c r="D6" s="51" t="s">
        <v>44</v>
      </c>
      <c r="E6" s="52"/>
    </row>
    <row r="7" spans="1:8" ht="15" customHeight="1" x14ac:dyDescent="0.2">
      <c r="B7" s="49" t="s">
        <v>22</v>
      </c>
      <c r="C7" s="50" t="s">
        <v>20</v>
      </c>
      <c r="D7" s="51" t="s">
        <v>45</v>
      </c>
      <c r="E7" s="52"/>
    </row>
    <row r="8" spans="1:8" ht="15" customHeight="1" x14ac:dyDescent="0.2">
      <c r="B8" s="49" t="s">
        <v>6</v>
      </c>
      <c r="C8" s="50" t="s">
        <v>20</v>
      </c>
      <c r="D8" s="51" t="s">
        <v>46</v>
      </c>
      <c r="E8" s="52"/>
    </row>
    <row r="9" spans="1:8" ht="15" customHeight="1" x14ac:dyDescent="0.2">
      <c r="B9" s="49" t="s">
        <v>23</v>
      </c>
      <c r="C9" s="50" t="s">
        <v>20</v>
      </c>
      <c r="D9" s="51" t="s">
        <v>47</v>
      </c>
    </row>
    <row r="10" spans="1:8" ht="15" customHeight="1" x14ac:dyDescent="0.2">
      <c r="B10" s="49" t="s">
        <v>24</v>
      </c>
      <c r="C10" s="50" t="s">
        <v>20</v>
      </c>
      <c r="D10" s="51" t="s">
        <v>48</v>
      </c>
    </row>
    <row r="11" spans="1:8" ht="15" customHeight="1" x14ac:dyDescent="0.2">
      <c r="B11" s="49" t="s">
        <v>25</v>
      </c>
      <c r="C11" s="50" t="s">
        <v>20</v>
      </c>
      <c r="D11" s="44" t="s">
        <v>50</v>
      </c>
    </row>
    <row r="12" spans="1:8" ht="15" customHeight="1" x14ac:dyDescent="0.2">
      <c r="B12" s="49" t="s">
        <v>26</v>
      </c>
      <c r="C12" s="50" t="s">
        <v>20</v>
      </c>
      <c r="D12" s="111" t="s">
        <v>49</v>
      </c>
      <c r="E12" s="111"/>
    </row>
    <row r="13" spans="1:8" ht="4.5" customHeight="1" x14ac:dyDescent="0.2"/>
    <row r="14" spans="1:8" x14ac:dyDescent="0.2">
      <c r="B14" s="112" t="s">
        <v>100</v>
      </c>
      <c r="C14" s="113"/>
      <c r="D14" s="113"/>
      <c r="E14" s="113"/>
    </row>
    <row r="16" spans="1:8" x14ac:dyDescent="0.2">
      <c r="B16" s="114" t="s">
        <v>101</v>
      </c>
      <c r="C16" s="114"/>
    </row>
    <row r="17" spans="2:4" ht="3" customHeight="1" x14ac:dyDescent="0.2">
      <c r="B17" s="53"/>
      <c r="C17" s="53"/>
    </row>
    <row r="18" spans="2:4" ht="13.5" thickBot="1" x14ac:dyDescent="0.25">
      <c r="B18" s="69" t="s">
        <v>27</v>
      </c>
      <c r="C18" s="50" t="s">
        <v>20</v>
      </c>
      <c r="D18" s="70" t="s">
        <v>102</v>
      </c>
    </row>
    <row r="19" spans="2:4" x14ac:dyDescent="0.2">
      <c r="C19" s="54"/>
      <c r="D19" s="55"/>
    </row>
  </sheetData>
  <mergeCells count="5">
    <mergeCell ref="B1:E1"/>
    <mergeCell ref="B3:D3"/>
    <mergeCell ref="D12:E12"/>
    <mergeCell ref="B14:E14"/>
    <mergeCell ref="B16:C16"/>
  </mergeCells>
  <hyperlinks>
    <hyperlink ref="G3" location="Contents!A1" display="(Back to Contents)" xr:uid="{D76A3F7A-02CF-447C-81FF-C4E1717941CD}"/>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8C1D-EF04-4660-A231-2E341983DB08}">
  <sheetPr>
    <pageSetUpPr fitToPage="1"/>
  </sheetPr>
  <dimension ref="B1:G40"/>
  <sheetViews>
    <sheetView showGridLines="0" workbookViewId="0">
      <selection activeCell="G2" sqref="G2"/>
    </sheetView>
  </sheetViews>
  <sheetFormatPr defaultColWidth="9.140625" defaultRowHeight="12.75" x14ac:dyDescent="0.2"/>
  <cols>
    <col min="1" max="1" width="3" style="44" customWidth="1"/>
    <col min="2" max="2" width="14.7109375" style="44" customWidth="1"/>
    <col min="3" max="3" width="6.7109375" style="44" customWidth="1"/>
    <col min="4" max="4" width="56.7109375" style="44" customWidth="1"/>
    <col min="5" max="5" width="42.5703125" style="44" customWidth="1"/>
    <col min="6" max="6" width="6.7109375" style="44" customWidth="1"/>
    <col min="7" max="7" width="15.5703125" style="44" bestFit="1" customWidth="1"/>
    <col min="8" max="16384" width="9.140625" style="44"/>
  </cols>
  <sheetData>
    <row r="1" spans="2:7" ht="21" customHeight="1" x14ac:dyDescent="0.2">
      <c r="B1" s="109" t="s">
        <v>99</v>
      </c>
      <c r="C1" s="109"/>
      <c r="D1" s="109"/>
      <c r="E1" s="109"/>
    </row>
    <row r="2" spans="2:7" ht="15" customHeight="1" x14ac:dyDescent="0.2">
      <c r="G2" s="60" t="s">
        <v>51</v>
      </c>
    </row>
    <row r="3" spans="2:7" ht="15" customHeight="1" x14ac:dyDescent="0.2">
      <c r="B3" s="57" t="s">
        <v>76</v>
      </c>
    </row>
    <row r="4" spans="2:7" ht="15" customHeight="1" x14ac:dyDescent="0.2">
      <c r="B4" s="57"/>
    </row>
    <row r="5" spans="2:7" ht="15" customHeight="1" x14ac:dyDescent="0.2">
      <c r="B5" s="62" t="s">
        <v>15</v>
      </c>
      <c r="C5" s="63"/>
      <c r="D5" s="63"/>
      <c r="E5" s="63"/>
    </row>
    <row r="6" spans="2:7" ht="42" customHeight="1" x14ac:dyDescent="0.2">
      <c r="B6" s="111" t="s">
        <v>135</v>
      </c>
      <c r="C6" s="111"/>
      <c r="D6" s="111"/>
      <c r="E6" s="111"/>
    </row>
    <row r="7" spans="2:7" ht="15" customHeight="1" x14ac:dyDescent="0.2">
      <c r="B7" s="59"/>
      <c r="C7" s="59"/>
      <c r="D7" s="59"/>
      <c r="E7" s="59"/>
    </row>
    <row r="8" spans="2:7" ht="15" customHeight="1" x14ac:dyDescent="0.2">
      <c r="B8" s="62" t="s">
        <v>13</v>
      </c>
      <c r="C8" s="63"/>
      <c r="D8" s="63"/>
      <c r="E8" s="63"/>
    </row>
    <row r="9" spans="2:7" ht="54.4" customHeight="1" x14ac:dyDescent="0.2">
      <c r="B9" s="111" t="s">
        <v>136</v>
      </c>
      <c r="C9" s="111"/>
      <c r="D9" s="111"/>
      <c r="E9" s="111"/>
    </row>
    <row r="10" spans="2:7" ht="15" customHeight="1" x14ac:dyDescent="0.2">
      <c r="B10" s="111"/>
      <c r="C10" s="111"/>
      <c r="D10" s="111"/>
      <c r="E10" s="111"/>
    </row>
    <row r="11" spans="2:7" ht="15" customHeight="1" x14ac:dyDescent="0.2">
      <c r="B11" s="62" t="s">
        <v>16</v>
      </c>
      <c r="C11" s="63"/>
      <c r="D11" s="63"/>
      <c r="E11" s="63"/>
    </row>
    <row r="12" spans="2:7" ht="41.45" customHeight="1" x14ac:dyDescent="0.2">
      <c r="B12" s="111" t="s">
        <v>109</v>
      </c>
      <c r="C12" s="111"/>
      <c r="D12" s="111"/>
      <c r="E12" s="111"/>
    </row>
    <row r="13" spans="2:7" ht="15" customHeight="1" x14ac:dyDescent="0.2">
      <c r="B13" s="63"/>
      <c r="C13" s="63"/>
      <c r="D13" s="63"/>
      <c r="E13" s="63"/>
    </row>
    <row r="14" spans="2:7" ht="15" customHeight="1" x14ac:dyDescent="0.2">
      <c r="B14" s="62" t="s">
        <v>8</v>
      </c>
      <c r="C14" s="63"/>
      <c r="D14" s="63"/>
      <c r="E14" s="63"/>
    </row>
    <row r="15" spans="2:7" ht="36.6" customHeight="1" x14ac:dyDescent="0.2">
      <c r="B15" s="111" t="s">
        <v>110</v>
      </c>
      <c r="C15" s="111"/>
      <c r="D15" s="111"/>
      <c r="E15" s="111"/>
    </row>
    <row r="16" spans="2:7" ht="15" customHeight="1" x14ac:dyDescent="0.2">
      <c r="B16" s="63"/>
      <c r="C16" s="63"/>
      <c r="D16" s="63"/>
      <c r="E16" s="63"/>
    </row>
    <row r="17" spans="2:5" ht="19.5" customHeight="1" x14ac:dyDescent="0.2">
      <c r="B17" s="115" t="s">
        <v>28</v>
      </c>
      <c r="C17" s="115"/>
      <c r="D17" s="115"/>
      <c r="E17" s="63"/>
    </row>
    <row r="18" spans="2:5" ht="65.25" customHeight="1" x14ac:dyDescent="0.2">
      <c r="B18" s="111" t="s">
        <v>111</v>
      </c>
      <c r="C18" s="111"/>
      <c r="D18" s="111"/>
      <c r="E18" s="111"/>
    </row>
    <row r="19" spans="2:5" ht="15" customHeight="1" x14ac:dyDescent="0.2">
      <c r="B19" s="62" t="s">
        <v>14</v>
      </c>
      <c r="C19" s="63"/>
      <c r="D19" s="63"/>
      <c r="E19" s="63"/>
    </row>
    <row r="20" spans="2:5" ht="40.9" customHeight="1" x14ac:dyDescent="0.2">
      <c r="B20" s="111" t="s">
        <v>112</v>
      </c>
      <c r="C20" s="111"/>
      <c r="D20" s="111"/>
      <c r="E20" s="111"/>
    </row>
    <row r="21" spans="2:5" ht="15" customHeight="1" x14ac:dyDescent="0.2"/>
    <row r="22" spans="2:5" ht="15" customHeight="1" x14ac:dyDescent="0.2">
      <c r="B22" s="61" t="s">
        <v>113</v>
      </c>
    </row>
    <row r="24" spans="2:5" x14ac:dyDescent="0.2">
      <c r="B24" s="61" t="s">
        <v>114</v>
      </c>
    </row>
    <row r="25" spans="2:5" x14ac:dyDescent="0.2">
      <c r="B25" s="64" t="s">
        <v>117</v>
      </c>
    </row>
    <row r="26" spans="2:5" x14ac:dyDescent="0.2">
      <c r="B26" s="53"/>
    </row>
    <row r="27" spans="2:5" x14ac:dyDescent="0.2">
      <c r="B27" s="61" t="s">
        <v>80</v>
      </c>
    </row>
    <row r="28" spans="2:5" x14ac:dyDescent="0.2">
      <c r="B28" s="64" t="s">
        <v>134</v>
      </c>
    </row>
    <row r="29" spans="2:5" x14ac:dyDescent="0.2">
      <c r="B29" s="53"/>
    </row>
    <row r="30" spans="2:5" x14ac:dyDescent="0.2">
      <c r="B30" s="61" t="s">
        <v>79</v>
      </c>
    </row>
    <row r="31" spans="2:5" x14ac:dyDescent="0.2">
      <c r="B31" s="64" t="s">
        <v>120</v>
      </c>
    </row>
    <row r="32" spans="2:5" x14ac:dyDescent="0.2">
      <c r="B32" s="53"/>
    </row>
    <row r="33" spans="2:6" x14ac:dyDescent="0.2">
      <c r="B33" s="61" t="s">
        <v>115</v>
      </c>
    </row>
    <row r="34" spans="2:6" x14ac:dyDescent="0.2">
      <c r="B34" s="64" t="s">
        <v>119</v>
      </c>
    </row>
    <row r="35" spans="2:6" x14ac:dyDescent="0.2">
      <c r="B35" s="53"/>
    </row>
    <row r="36" spans="2:6" x14ac:dyDescent="0.2">
      <c r="B36" s="61" t="s">
        <v>116</v>
      </c>
    </row>
    <row r="37" spans="2:6" x14ac:dyDescent="0.2">
      <c r="B37" s="64" t="s">
        <v>118</v>
      </c>
    </row>
    <row r="39" spans="2:6" x14ac:dyDescent="0.2">
      <c r="C39"/>
      <c r="D39"/>
      <c r="E39"/>
      <c r="F39"/>
    </row>
    <row r="40" spans="2:6" x14ac:dyDescent="0.2">
      <c r="B40" s="58"/>
      <c r="C40" s="58"/>
      <c r="D40" s="58"/>
      <c r="E40" s="58"/>
      <c r="F40" s="58"/>
    </row>
  </sheetData>
  <mergeCells count="9">
    <mergeCell ref="B1:E1"/>
    <mergeCell ref="B6:E6"/>
    <mergeCell ref="B20:E20"/>
    <mergeCell ref="B9:E9"/>
    <mergeCell ref="B10:E10"/>
    <mergeCell ref="B12:E12"/>
    <mergeCell ref="B15:E15"/>
    <mergeCell ref="B18:E18"/>
    <mergeCell ref="B17:D17"/>
  </mergeCells>
  <hyperlinks>
    <hyperlink ref="G2" location="Contents!A1" display="(Back to Contents)" xr:uid="{B10143FD-91C4-446A-8C21-9E0E39A315B8}"/>
  </hyperlinks>
  <printOptions horizontalCentered="1"/>
  <pageMargins left="0.27559055118110237" right="0.27559055118110237" top="0.6692913385826772" bottom="0.27559055118110237"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6CF5-134A-4C4A-8A2D-84AF058758C8}">
  <sheetPr>
    <pageSetUpPr fitToPage="1"/>
  </sheetPr>
  <dimension ref="A1:BL83"/>
  <sheetViews>
    <sheetView zoomScaleNormal="100" workbookViewId="0">
      <pane xSplit="2" ySplit="6" topLeftCell="C7" activePane="bottomRight" state="frozen"/>
      <selection pane="topRight" activeCell="C1" sqref="C1"/>
      <selection pane="bottomLeft" activeCell="A8" sqref="A8"/>
      <selection pane="bottomRight" activeCell="AP2" sqref="AP2"/>
    </sheetView>
  </sheetViews>
  <sheetFormatPr defaultColWidth="9.140625" defaultRowHeight="12.75" outlineLevelCol="1" x14ac:dyDescent="0.2"/>
  <cols>
    <col min="1" max="1" width="6.7109375" style="77" customWidth="1"/>
    <col min="2" max="2" width="34.7109375" style="56" customWidth="1"/>
    <col min="3" max="8" width="10.7109375" style="56" hidden="1" customWidth="1" outlineLevel="1"/>
    <col min="9" max="9" width="10.7109375" style="56" customWidth="1" collapsed="1"/>
    <col min="10" max="10" width="10.7109375" style="56" customWidth="1"/>
    <col min="11" max="16" width="10.7109375" style="56" hidden="1" customWidth="1" outlineLevel="1"/>
    <col min="17" max="17" width="10.7109375" style="56" customWidth="1" collapsed="1"/>
    <col min="18" max="18" width="10.7109375" style="56" customWidth="1"/>
    <col min="19" max="24" width="10.7109375" style="56" hidden="1" customWidth="1" outlineLevel="1"/>
    <col min="25" max="25" width="10.7109375" style="56" customWidth="1" collapsed="1"/>
    <col min="26" max="26" width="10.7109375" style="56" customWidth="1"/>
    <col min="27" max="32" width="10.7109375" style="56" hidden="1" customWidth="1" outlineLevel="1"/>
    <col min="33" max="33" width="10.7109375" style="56" customWidth="1" collapsed="1"/>
    <col min="34" max="36" width="10.7109375" style="56" customWidth="1"/>
    <col min="37" max="40" width="11.7109375" style="56" customWidth="1"/>
    <col min="41" max="41" width="6.7109375" style="56" customWidth="1"/>
    <col min="42" max="42" width="15.5703125" style="56" bestFit="1" customWidth="1"/>
    <col min="43" max="43" width="13.28515625" style="56" bestFit="1" customWidth="1"/>
    <col min="44" max="16384" width="9.140625" style="56"/>
  </cols>
  <sheetData>
    <row r="1" spans="1:55" s="41" customFormat="1" ht="18.75" customHeight="1" x14ac:dyDescent="0.2">
      <c r="B1" s="116" t="s">
        <v>132</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row>
    <row r="2" spans="1:55" s="38" customFormat="1" ht="15" customHeight="1" x14ac:dyDescent="0.2">
      <c r="B2" s="117" t="s">
        <v>152</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P2" s="75" t="s">
        <v>51</v>
      </c>
    </row>
    <row r="3" spans="1:55" ht="8.25" customHeight="1" x14ac:dyDescent="0.2">
      <c r="A3" s="76"/>
    </row>
    <row r="4" spans="1:55" s="77" customFormat="1" ht="18" customHeight="1" x14ac:dyDescent="0.2">
      <c r="B4" s="118" t="s">
        <v>75</v>
      </c>
      <c r="C4" s="119" t="s">
        <v>29</v>
      </c>
      <c r="D4" s="119"/>
      <c r="E4" s="119" t="s">
        <v>30</v>
      </c>
      <c r="F4" s="119"/>
      <c r="G4" s="119" t="s">
        <v>31</v>
      </c>
      <c r="H4" s="119"/>
      <c r="I4" s="121" t="s">
        <v>83</v>
      </c>
      <c r="J4" s="122"/>
      <c r="K4" s="119" t="s">
        <v>32</v>
      </c>
      <c r="L4" s="119"/>
      <c r="M4" s="119" t="s">
        <v>33</v>
      </c>
      <c r="N4" s="119"/>
      <c r="O4" s="119" t="s">
        <v>34</v>
      </c>
      <c r="P4" s="119"/>
      <c r="Q4" s="121" t="s">
        <v>84</v>
      </c>
      <c r="R4" s="122"/>
      <c r="S4" s="119" t="s">
        <v>35</v>
      </c>
      <c r="T4" s="119"/>
      <c r="U4" s="119" t="s">
        <v>36</v>
      </c>
      <c r="V4" s="119"/>
      <c r="W4" s="119" t="s">
        <v>37</v>
      </c>
      <c r="X4" s="119"/>
      <c r="Y4" s="121" t="s">
        <v>85</v>
      </c>
      <c r="Z4" s="122"/>
      <c r="AA4" s="119" t="s">
        <v>38</v>
      </c>
      <c r="AB4" s="119"/>
      <c r="AC4" s="119" t="s">
        <v>39</v>
      </c>
      <c r="AD4" s="119"/>
      <c r="AE4" s="119" t="s">
        <v>40</v>
      </c>
      <c r="AF4" s="119"/>
      <c r="AG4" s="121" t="s">
        <v>86</v>
      </c>
      <c r="AH4" s="122"/>
      <c r="AI4" s="119" t="s">
        <v>0</v>
      </c>
      <c r="AJ4" s="119"/>
      <c r="AK4" s="120" t="s">
        <v>137</v>
      </c>
      <c r="AL4" s="120"/>
      <c r="AM4" s="120"/>
      <c r="AN4" s="120"/>
    </row>
    <row r="5" spans="1:55" s="77" customFormat="1" ht="18" customHeight="1" x14ac:dyDescent="0.2">
      <c r="B5" s="118"/>
      <c r="C5" s="120"/>
      <c r="D5" s="120"/>
      <c r="E5" s="120"/>
      <c r="F5" s="120"/>
      <c r="G5" s="120"/>
      <c r="H5" s="120"/>
      <c r="I5" s="123"/>
      <c r="J5" s="124"/>
      <c r="K5" s="120"/>
      <c r="L5" s="120"/>
      <c r="M5" s="120"/>
      <c r="N5" s="120"/>
      <c r="O5" s="120"/>
      <c r="P5" s="120"/>
      <c r="Q5" s="128"/>
      <c r="R5" s="129"/>
      <c r="S5" s="120"/>
      <c r="T5" s="120"/>
      <c r="U5" s="120"/>
      <c r="V5" s="120"/>
      <c r="W5" s="120"/>
      <c r="X5" s="120"/>
      <c r="Y5" s="128"/>
      <c r="Z5" s="129"/>
      <c r="AA5" s="120"/>
      <c r="AB5" s="120"/>
      <c r="AC5" s="120"/>
      <c r="AD5" s="120"/>
      <c r="AE5" s="120"/>
      <c r="AF5" s="120"/>
      <c r="AG5" s="128"/>
      <c r="AH5" s="129"/>
      <c r="AI5" s="120"/>
      <c r="AJ5" s="120"/>
      <c r="AK5" s="125" t="s">
        <v>166</v>
      </c>
      <c r="AL5" s="125"/>
      <c r="AM5" s="126" t="s">
        <v>131</v>
      </c>
      <c r="AN5" s="127"/>
    </row>
    <row r="6" spans="1:55" s="77" customFormat="1" ht="32.25" customHeight="1" x14ac:dyDescent="0.2">
      <c r="B6" s="118"/>
      <c r="C6" s="78" t="s">
        <v>108</v>
      </c>
      <c r="D6" s="78" t="s">
        <v>133</v>
      </c>
      <c r="E6" s="78" t="s">
        <v>108</v>
      </c>
      <c r="F6" s="78" t="s">
        <v>133</v>
      </c>
      <c r="G6" s="78" t="s">
        <v>108</v>
      </c>
      <c r="H6" s="78" t="s">
        <v>133</v>
      </c>
      <c r="I6" s="78" t="s">
        <v>108</v>
      </c>
      <c r="J6" s="78" t="s">
        <v>133</v>
      </c>
      <c r="K6" s="78" t="s">
        <v>108</v>
      </c>
      <c r="L6" s="78" t="s">
        <v>133</v>
      </c>
      <c r="M6" s="78" t="s">
        <v>108</v>
      </c>
      <c r="N6" s="78" t="s">
        <v>133</v>
      </c>
      <c r="O6" s="78" t="s">
        <v>108</v>
      </c>
      <c r="P6" s="78" t="s">
        <v>133</v>
      </c>
      <c r="Q6" s="78" t="s">
        <v>108</v>
      </c>
      <c r="R6" s="78" t="s">
        <v>133</v>
      </c>
      <c r="S6" s="78" t="s">
        <v>108</v>
      </c>
      <c r="T6" s="78" t="s">
        <v>133</v>
      </c>
      <c r="U6" s="78" t="s">
        <v>108</v>
      </c>
      <c r="V6" s="78" t="s">
        <v>133</v>
      </c>
      <c r="W6" s="78" t="s">
        <v>108</v>
      </c>
      <c r="X6" s="78" t="s">
        <v>133</v>
      </c>
      <c r="Y6" s="78" t="s">
        <v>108</v>
      </c>
      <c r="Z6" s="78" t="s">
        <v>133</v>
      </c>
      <c r="AA6" s="78" t="s">
        <v>108</v>
      </c>
      <c r="AB6" s="78" t="s">
        <v>133</v>
      </c>
      <c r="AC6" s="78" t="s">
        <v>108</v>
      </c>
      <c r="AD6" s="78" t="s">
        <v>133</v>
      </c>
      <c r="AE6" s="78" t="s">
        <v>108</v>
      </c>
      <c r="AF6" s="78" t="s">
        <v>133</v>
      </c>
      <c r="AG6" s="78" t="s">
        <v>108</v>
      </c>
      <c r="AH6" s="78" t="s">
        <v>133</v>
      </c>
      <c r="AI6" s="78" t="s">
        <v>108</v>
      </c>
      <c r="AJ6" s="78" t="s">
        <v>133</v>
      </c>
      <c r="AK6" s="78" t="s">
        <v>108</v>
      </c>
      <c r="AL6" s="78" t="s">
        <v>133</v>
      </c>
      <c r="AM6" s="78" t="s">
        <v>108</v>
      </c>
      <c r="AN6" s="78" t="s">
        <v>133</v>
      </c>
    </row>
    <row r="7" spans="1:55" s="38" customFormat="1" ht="5.25" customHeight="1" x14ac:dyDescent="0.2">
      <c r="B7" s="79"/>
      <c r="C7" s="79"/>
      <c r="D7" s="79"/>
      <c r="E7" s="79"/>
      <c r="F7" s="79"/>
      <c r="G7" s="79"/>
      <c r="H7" s="79"/>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row>
    <row r="8" spans="1:55" ht="18" customHeight="1" x14ac:dyDescent="0.2">
      <c r="A8" s="81"/>
      <c r="B8" s="82" t="s">
        <v>1</v>
      </c>
      <c r="C8" s="73">
        <v>38531.93</v>
      </c>
      <c r="D8" s="73">
        <v>355470.13</v>
      </c>
      <c r="E8" s="73">
        <v>81034.570000000007</v>
      </c>
      <c r="F8" s="73">
        <v>601892.44999999995</v>
      </c>
      <c r="G8" s="73">
        <v>50683.460000000006</v>
      </c>
      <c r="H8" s="73">
        <v>492484.41000000003</v>
      </c>
      <c r="I8" s="73">
        <v>170249.96</v>
      </c>
      <c r="J8" s="73">
        <v>1449846.99</v>
      </c>
      <c r="K8" s="73">
        <v>47618.11</v>
      </c>
      <c r="L8" s="73">
        <v>423597.09</v>
      </c>
      <c r="M8" s="73">
        <v>55395.85</v>
      </c>
      <c r="N8" s="73">
        <v>467663.92</v>
      </c>
      <c r="O8" s="73">
        <v>43997.14</v>
      </c>
      <c r="P8" s="73">
        <v>452434.14999999997</v>
      </c>
      <c r="Q8" s="73">
        <v>147011.09999999998</v>
      </c>
      <c r="R8" s="73">
        <v>1343695.16</v>
      </c>
      <c r="S8" s="73">
        <v>48506.27</v>
      </c>
      <c r="T8" s="73">
        <v>551618.5199999999</v>
      </c>
      <c r="U8" s="73">
        <v>35308.089999999997</v>
      </c>
      <c r="V8" s="73">
        <v>338091.70000000013</v>
      </c>
      <c r="W8" s="73">
        <v>55161.999999999964</v>
      </c>
      <c r="X8" s="73">
        <v>489389.28999999992</v>
      </c>
      <c r="Y8" s="73">
        <v>138976.35999999996</v>
      </c>
      <c r="Z8" s="73">
        <v>1379099.5099999998</v>
      </c>
      <c r="AA8" s="73">
        <v>48317.840000000004</v>
      </c>
      <c r="AB8" s="73">
        <v>444670.54000000027</v>
      </c>
      <c r="AC8" s="73">
        <v>62385.199999999961</v>
      </c>
      <c r="AD8" s="73">
        <v>642358.37000000069</v>
      </c>
      <c r="AE8" s="83">
        <v>47804.409999999996</v>
      </c>
      <c r="AF8" s="83">
        <v>432588.35999999993</v>
      </c>
      <c r="AG8" s="73">
        <v>158507.45000000022</v>
      </c>
      <c r="AH8" s="73">
        <v>1519617.2699999942</v>
      </c>
      <c r="AI8" s="73">
        <v>614744.87</v>
      </c>
      <c r="AJ8" s="73">
        <v>5692258.9299999746</v>
      </c>
      <c r="AK8" s="105">
        <v>-7.5249669395417325</v>
      </c>
      <c r="AL8" s="105">
        <v>-8.4869682130120587</v>
      </c>
      <c r="AM8" s="105">
        <v>5.3638433691482135</v>
      </c>
      <c r="AN8" s="105">
        <v>8.3860511075479316</v>
      </c>
      <c r="AP8" s="99"/>
      <c r="AQ8" s="100"/>
      <c r="AR8" s="95"/>
      <c r="AS8" s="93"/>
      <c r="AT8" s="93"/>
      <c r="AU8" s="95"/>
      <c r="AV8" s="95"/>
      <c r="AW8" s="95"/>
      <c r="AX8" s="95"/>
      <c r="AY8" s="95"/>
      <c r="AZ8" s="95"/>
      <c r="BA8" s="95"/>
      <c r="BB8" s="95"/>
      <c r="BC8" s="95"/>
    </row>
    <row r="9" spans="1:55" ht="18" customHeight="1" x14ac:dyDescent="0.2">
      <c r="A9" s="81"/>
      <c r="B9" s="84" t="s">
        <v>106</v>
      </c>
      <c r="C9" s="39">
        <v>0</v>
      </c>
      <c r="D9" s="39">
        <v>0</v>
      </c>
      <c r="E9" s="39">
        <v>0</v>
      </c>
      <c r="F9" s="39">
        <v>0</v>
      </c>
      <c r="G9" s="39">
        <v>0</v>
      </c>
      <c r="H9" s="39">
        <v>0</v>
      </c>
      <c r="I9" s="73">
        <v>0</v>
      </c>
      <c r="J9" s="73">
        <v>0</v>
      </c>
      <c r="K9" s="39">
        <v>0</v>
      </c>
      <c r="L9" s="39">
        <v>0</v>
      </c>
      <c r="M9" s="39">
        <v>0</v>
      </c>
      <c r="N9" s="39">
        <v>0</v>
      </c>
      <c r="O9" s="97">
        <v>0</v>
      </c>
      <c r="P9" s="39">
        <v>0</v>
      </c>
      <c r="Q9" s="73">
        <v>0</v>
      </c>
      <c r="R9" s="73">
        <v>0</v>
      </c>
      <c r="S9" s="39">
        <v>0</v>
      </c>
      <c r="T9" s="39">
        <v>0</v>
      </c>
      <c r="U9" s="39">
        <v>0</v>
      </c>
      <c r="V9" s="39">
        <v>0</v>
      </c>
      <c r="W9" s="97">
        <v>0</v>
      </c>
      <c r="X9" s="39">
        <v>0</v>
      </c>
      <c r="Y9" s="83">
        <v>0</v>
      </c>
      <c r="Z9" s="73">
        <v>0</v>
      </c>
      <c r="AA9" s="39">
        <v>340</v>
      </c>
      <c r="AB9" s="39">
        <v>5049.5599999999995</v>
      </c>
      <c r="AC9" s="39">
        <v>0</v>
      </c>
      <c r="AD9" s="39">
        <v>0</v>
      </c>
      <c r="AE9" s="39">
        <v>0</v>
      </c>
      <c r="AF9" s="39">
        <v>0</v>
      </c>
      <c r="AG9" s="73">
        <v>340</v>
      </c>
      <c r="AH9" s="73">
        <v>5049.5599999999995</v>
      </c>
      <c r="AI9" s="73">
        <v>340</v>
      </c>
      <c r="AJ9" s="73">
        <v>5049.5599999999995</v>
      </c>
      <c r="AK9" s="106" t="s">
        <v>6</v>
      </c>
      <c r="AL9" s="106" t="s">
        <v>6</v>
      </c>
      <c r="AM9" s="106">
        <v>979.3650793650794</v>
      </c>
      <c r="AN9" s="107">
        <v>2370.1888269249584</v>
      </c>
      <c r="AP9" s="95"/>
      <c r="AQ9" s="95"/>
      <c r="AR9" s="95"/>
      <c r="AS9" s="93"/>
      <c r="AT9" s="93"/>
      <c r="AU9" s="95"/>
      <c r="AV9" s="95"/>
      <c r="AW9" s="95"/>
      <c r="AX9" s="95"/>
      <c r="AY9" s="95"/>
      <c r="AZ9" s="95"/>
      <c r="BA9" s="95"/>
      <c r="BB9" s="95"/>
      <c r="BC9" s="95"/>
    </row>
    <row r="10" spans="1:55" ht="18" customHeight="1" x14ac:dyDescent="0.2">
      <c r="B10" s="84" t="s">
        <v>107</v>
      </c>
      <c r="C10" s="39">
        <v>7591.75</v>
      </c>
      <c r="D10" s="39">
        <v>73125.33</v>
      </c>
      <c r="E10" s="39">
        <v>16418.75</v>
      </c>
      <c r="F10" s="39">
        <v>196274.58999999997</v>
      </c>
      <c r="G10" s="39">
        <v>23914.9</v>
      </c>
      <c r="H10" s="39">
        <v>158683.08000000002</v>
      </c>
      <c r="I10" s="73">
        <v>47925.4</v>
      </c>
      <c r="J10" s="73">
        <v>428083</v>
      </c>
      <c r="K10" s="39">
        <v>6322.53</v>
      </c>
      <c r="L10" s="39">
        <v>105841</v>
      </c>
      <c r="M10" s="39">
        <v>6645.2</v>
      </c>
      <c r="N10" s="39">
        <v>86772.7</v>
      </c>
      <c r="O10" s="97">
        <v>8237.15</v>
      </c>
      <c r="P10" s="97">
        <v>126932.68</v>
      </c>
      <c r="Q10" s="73">
        <v>21204.879999999997</v>
      </c>
      <c r="R10" s="73">
        <v>319546.38</v>
      </c>
      <c r="S10" s="39">
        <v>3916.5</v>
      </c>
      <c r="T10" s="39">
        <v>73439.180000000022</v>
      </c>
      <c r="U10" s="39">
        <v>10670.55</v>
      </c>
      <c r="V10" s="39">
        <v>98404.929999999978</v>
      </c>
      <c r="W10" s="97">
        <v>9033.18</v>
      </c>
      <c r="X10" s="97">
        <v>110215.15</v>
      </c>
      <c r="Y10" s="73">
        <v>23620.23</v>
      </c>
      <c r="Z10" s="73">
        <v>282059.26</v>
      </c>
      <c r="AA10" s="39">
        <v>9110.08</v>
      </c>
      <c r="AB10" s="39">
        <v>52860.259999999995</v>
      </c>
      <c r="AC10" s="39">
        <v>29838.9</v>
      </c>
      <c r="AD10" s="39">
        <v>282083.03000000009</v>
      </c>
      <c r="AE10" s="97">
        <v>4878.5900000000011</v>
      </c>
      <c r="AF10" s="97">
        <v>56213.810000000034</v>
      </c>
      <c r="AG10" s="73">
        <v>43827.570000000014</v>
      </c>
      <c r="AH10" s="73">
        <v>391157.10000000003</v>
      </c>
      <c r="AI10" s="73">
        <v>136578.08000000013</v>
      </c>
      <c r="AJ10" s="73">
        <v>1420845.7400000005</v>
      </c>
      <c r="AK10" s="106">
        <v>39.243885701214154</v>
      </c>
      <c r="AL10" s="106">
        <v>19.150985363656893</v>
      </c>
      <c r="AM10" s="106">
        <v>14.240326281248583</v>
      </c>
      <c r="AN10" s="106">
        <v>27.795991708098743</v>
      </c>
      <c r="AP10" s="95"/>
      <c r="AQ10" s="95"/>
      <c r="AR10" s="95"/>
      <c r="AS10" s="93"/>
      <c r="AT10" s="93"/>
      <c r="AU10" s="95"/>
      <c r="AV10" s="95"/>
      <c r="AW10" s="95"/>
      <c r="AX10" s="95"/>
      <c r="AY10" s="95"/>
      <c r="AZ10" s="95"/>
      <c r="BA10" s="95"/>
      <c r="BB10" s="95"/>
      <c r="BC10" s="95"/>
    </row>
    <row r="11" spans="1:55" ht="18" customHeight="1" x14ac:dyDescent="0.2">
      <c r="B11" s="84" t="s">
        <v>2</v>
      </c>
      <c r="C11" s="39">
        <v>30940.18</v>
      </c>
      <c r="D11" s="39">
        <v>282344.8</v>
      </c>
      <c r="E11" s="39">
        <v>64615.820000000007</v>
      </c>
      <c r="F11" s="39">
        <v>405617.85999999993</v>
      </c>
      <c r="G11" s="39">
        <v>26768.560000000001</v>
      </c>
      <c r="H11" s="39">
        <v>333801.33</v>
      </c>
      <c r="I11" s="73">
        <v>122324.56</v>
      </c>
      <c r="J11" s="73">
        <v>1021763.99</v>
      </c>
      <c r="K11" s="39">
        <v>41295.58</v>
      </c>
      <c r="L11" s="39">
        <v>317756.09000000003</v>
      </c>
      <c r="M11" s="39">
        <v>48750.65</v>
      </c>
      <c r="N11" s="39">
        <v>380891.22</v>
      </c>
      <c r="O11" s="97">
        <v>35759.99</v>
      </c>
      <c r="P11" s="97">
        <v>325501.46999999997</v>
      </c>
      <c r="Q11" s="73">
        <v>125806.22</v>
      </c>
      <c r="R11" s="73">
        <v>1024148.78</v>
      </c>
      <c r="S11" s="39">
        <v>44589.77</v>
      </c>
      <c r="T11" s="39">
        <v>478179.33999999985</v>
      </c>
      <c r="U11" s="39">
        <v>24637.539999999997</v>
      </c>
      <c r="V11" s="39">
        <v>239686.77000000016</v>
      </c>
      <c r="W11" s="97">
        <v>46128.819999999963</v>
      </c>
      <c r="X11" s="97">
        <v>379174.13999999996</v>
      </c>
      <c r="Y11" s="73">
        <v>115356.12999999996</v>
      </c>
      <c r="Z11" s="73">
        <v>1097040.25</v>
      </c>
      <c r="AA11" s="39">
        <v>38867.759999999995</v>
      </c>
      <c r="AB11" s="39">
        <v>386760.72000000015</v>
      </c>
      <c r="AC11" s="39">
        <v>32546.300000000003</v>
      </c>
      <c r="AD11" s="39">
        <v>360275.33999999997</v>
      </c>
      <c r="AE11" s="97">
        <v>42925.819999999978</v>
      </c>
      <c r="AF11" s="97">
        <v>376374.55000000005</v>
      </c>
      <c r="AG11" s="73">
        <v>114339.88000000011</v>
      </c>
      <c r="AH11" s="73">
        <v>1123410.6099999994</v>
      </c>
      <c r="AI11" s="73">
        <v>477826.7899999998</v>
      </c>
      <c r="AJ11" s="73">
        <v>4266363.6299999915</v>
      </c>
      <c r="AK11" s="106">
        <v>-18.287958709720154</v>
      </c>
      <c r="AL11" s="106">
        <v>-15.67635407153981</v>
      </c>
      <c r="AM11" s="106">
        <v>3.009937702746357</v>
      </c>
      <c r="AN11" s="106">
        <v>3.0566176032645664</v>
      </c>
      <c r="AP11" s="95"/>
      <c r="AQ11" s="95"/>
      <c r="AR11" s="95"/>
      <c r="AS11" s="93"/>
      <c r="AT11" s="93"/>
      <c r="AU11" s="95"/>
      <c r="AV11" s="95"/>
      <c r="AW11" s="95"/>
      <c r="AX11" s="95"/>
      <c r="AY11" s="95"/>
      <c r="AZ11" s="95"/>
      <c r="BA11" s="95"/>
      <c r="BB11" s="95"/>
      <c r="BC11" s="95"/>
    </row>
    <row r="12" spans="1:55" ht="4.5" customHeight="1" x14ac:dyDescent="0.2">
      <c r="B12" s="84"/>
      <c r="C12" s="39"/>
      <c r="D12" s="39"/>
      <c r="E12" s="39"/>
      <c r="F12" s="39"/>
      <c r="G12" s="39"/>
      <c r="H12" s="39"/>
      <c r="I12" s="73"/>
      <c r="J12" s="73"/>
      <c r="K12" s="39"/>
      <c r="L12" s="39"/>
      <c r="M12" s="39"/>
      <c r="N12" s="39"/>
      <c r="O12" s="97"/>
      <c r="P12" s="97"/>
      <c r="Q12" s="73"/>
      <c r="R12" s="73"/>
      <c r="S12" s="39"/>
      <c r="T12" s="39"/>
      <c r="U12" s="39"/>
      <c r="V12" s="39"/>
      <c r="W12" s="97"/>
      <c r="X12" s="97"/>
      <c r="Y12" s="73"/>
      <c r="Z12" s="73"/>
      <c r="AA12" s="39"/>
      <c r="AB12" s="39"/>
      <c r="AC12" s="39"/>
      <c r="AD12" s="39"/>
      <c r="AE12" s="97"/>
      <c r="AF12" s="97"/>
      <c r="AG12" s="73"/>
      <c r="AH12" s="73"/>
      <c r="AI12" s="73"/>
      <c r="AJ12" s="73"/>
      <c r="AK12" s="106"/>
      <c r="AL12" s="106"/>
      <c r="AM12" s="106"/>
      <c r="AN12" s="106"/>
      <c r="AP12" s="95"/>
      <c r="AQ12" s="95"/>
      <c r="AR12" s="95"/>
      <c r="AS12" s="93"/>
      <c r="AT12" s="93"/>
      <c r="AU12" s="95"/>
      <c r="AV12" s="95"/>
      <c r="AW12" s="95"/>
      <c r="AX12" s="95"/>
      <c r="AY12" s="95"/>
      <c r="AZ12" s="95"/>
      <c r="BA12" s="95"/>
      <c r="BB12" s="95"/>
      <c r="BC12" s="95"/>
    </row>
    <row r="13" spans="1:55" ht="18" customHeight="1" x14ac:dyDescent="0.2">
      <c r="B13" s="82" t="s">
        <v>159</v>
      </c>
      <c r="C13" s="73">
        <v>86968.8</v>
      </c>
      <c r="D13" s="73">
        <v>373881.98000000004</v>
      </c>
      <c r="E13" s="73">
        <v>139853.66999999998</v>
      </c>
      <c r="F13" s="73">
        <v>556121.36999999988</v>
      </c>
      <c r="G13" s="73">
        <v>102570.85</v>
      </c>
      <c r="H13" s="73">
        <v>533779.99</v>
      </c>
      <c r="I13" s="73">
        <v>329393.31999999995</v>
      </c>
      <c r="J13" s="73">
        <v>1463783.3399999999</v>
      </c>
      <c r="K13" s="73">
        <v>127448</v>
      </c>
      <c r="L13" s="73">
        <v>641709.9800000001</v>
      </c>
      <c r="M13" s="73">
        <v>131359.5</v>
      </c>
      <c r="N13" s="73">
        <v>573618.23</v>
      </c>
      <c r="O13" s="73">
        <v>121092.26999999999</v>
      </c>
      <c r="P13" s="73">
        <v>498814.7</v>
      </c>
      <c r="Q13" s="73">
        <v>379899.77</v>
      </c>
      <c r="R13" s="73">
        <v>1714142.91</v>
      </c>
      <c r="S13" s="73">
        <v>66781.8</v>
      </c>
      <c r="T13" s="73">
        <v>407161.04</v>
      </c>
      <c r="U13" s="73">
        <v>85910</v>
      </c>
      <c r="V13" s="73">
        <v>322063.49999999994</v>
      </c>
      <c r="W13" s="73">
        <v>170925.33000000002</v>
      </c>
      <c r="X13" s="73">
        <v>846846.60999999987</v>
      </c>
      <c r="Y13" s="73">
        <v>323617.13</v>
      </c>
      <c r="Z13" s="73">
        <v>1576071.15</v>
      </c>
      <c r="AA13" s="73">
        <v>182971.65</v>
      </c>
      <c r="AB13" s="73">
        <v>888352.21999999951</v>
      </c>
      <c r="AC13" s="73">
        <v>174200.8</v>
      </c>
      <c r="AD13" s="73">
        <v>804151.7899999998</v>
      </c>
      <c r="AE13" s="73">
        <v>101256.1</v>
      </c>
      <c r="AF13" s="73">
        <v>366163.7</v>
      </c>
      <c r="AG13" s="73">
        <v>458428.55000000005</v>
      </c>
      <c r="AH13" s="73">
        <v>2058667.7099999993</v>
      </c>
      <c r="AI13" s="73">
        <v>1491338.77</v>
      </c>
      <c r="AJ13" s="73">
        <v>6812665.1100000087</v>
      </c>
      <c r="AK13" s="105">
        <v>-11.420301689382484</v>
      </c>
      <c r="AL13" s="105">
        <v>-4.3466952212700587</v>
      </c>
      <c r="AM13" s="105">
        <v>-3.1436532961556907</v>
      </c>
      <c r="AN13" s="105">
        <v>-0.79716245027426913</v>
      </c>
      <c r="AP13" s="101"/>
      <c r="AQ13" s="102"/>
      <c r="AR13" s="95"/>
      <c r="AS13" s="93"/>
      <c r="AT13" s="93"/>
      <c r="AU13" s="95"/>
      <c r="AV13" s="95"/>
      <c r="AW13" s="95"/>
      <c r="AX13" s="95"/>
      <c r="AY13" s="95"/>
      <c r="AZ13" s="95"/>
      <c r="BA13" s="95"/>
      <c r="BB13" s="95"/>
      <c r="BC13" s="95"/>
    </row>
    <row r="14" spans="1:55" ht="18" customHeight="1" x14ac:dyDescent="0.2">
      <c r="B14" s="84" t="s">
        <v>52</v>
      </c>
      <c r="C14" s="39">
        <v>0.75</v>
      </c>
      <c r="D14" s="39">
        <v>550</v>
      </c>
      <c r="E14" s="39">
        <v>0</v>
      </c>
      <c r="F14" s="39">
        <v>0</v>
      </c>
      <c r="G14" s="39">
        <v>0</v>
      </c>
      <c r="H14" s="39">
        <v>0</v>
      </c>
      <c r="I14" s="73">
        <v>0.75</v>
      </c>
      <c r="J14" s="73">
        <v>550</v>
      </c>
      <c r="K14" s="39">
        <v>96</v>
      </c>
      <c r="L14" s="39">
        <v>2575.02</v>
      </c>
      <c r="M14" s="39">
        <v>0</v>
      </c>
      <c r="N14" s="39">
        <v>0</v>
      </c>
      <c r="O14" s="97">
        <v>945</v>
      </c>
      <c r="P14" s="97">
        <v>4128.6000000000004</v>
      </c>
      <c r="Q14" s="73">
        <v>1041</v>
      </c>
      <c r="R14" s="73">
        <v>6703.6200000000008</v>
      </c>
      <c r="S14" s="97">
        <v>0</v>
      </c>
      <c r="T14" s="97">
        <v>0</v>
      </c>
      <c r="U14" s="97">
        <v>0</v>
      </c>
      <c r="V14" s="97">
        <v>0</v>
      </c>
      <c r="W14" s="97">
        <v>15394.5</v>
      </c>
      <c r="X14" s="97">
        <v>80094.199999999983</v>
      </c>
      <c r="Y14" s="73">
        <v>15394.5</v>
      </c>
      <c r="Z14" s="73">
        <v>80094.199999999983</v>
      </c>
      <c r="AA14" s="97">
        <v>155.25</v>
      </c>
      <c r="AB14" s="97">
        <v>20400</v>
      </c>
      <c r="AC14" s="39">
        <v>945</v>
      </c>
      <c r="AD14" s="39">
        <v>4128.6000000000004</v>
      </c>
      <c r="AE14" s="97">
        <v>400.5</v>
      </c>
      <c r="AF14" s="97">
        <v>9735.2999999999993</v>
      </c>
      <c r="AG14" s="73">
        <v>1500.75</v>
      </c>
      <c r="AH14" s="73">
        <v>34263.899999999994</v>
      </c>
      <c r="AI14" s="73">
        <v>17937</v>
      </c>
      <c r="AJ14" s="73">
        <v>121611.71999999996</v>
      </c>
      <c r="AK14" s="106">
        <v>116.30973978851343</v>
      </c>
      <c r="AL14" s="106">
        <v>86.668100628380841</v>
      </c>
      <c r="AM14" s="106">
        <v>3.2982333613177817</v>
      </c>
      <c r="AN14" s="106">
        <v>3.9614620016077406</v>
      </c>
      <c r="AP14" s="95"/>
      <c r="AQ14" s="95"/>
      <c r="AR14" s="95"/>
      <c r="AS14" s="93"/>
      <c r="AT14" s="93"/>
      <c r="AU14" s="95"/>
      <c r="AV14" s="95"/>
      <c r="AW14" s="95"/>
      <c r="AX14" s="95"/>
      <c r="AY14" s="95"/>
      <c r="AZ14" s="95"/>
      <c r="BA14" s="95"/>
      <c r="BB14" s="95"/>
      <c r="BC14" s="95"/>
    </row>
    <row r="15" spans="1:55" ht="18" customHeight="1" x14ac:dyDescent="0.2">
      <c r="B15" s="84" t="s">
        <v>53</v>
      </c>
      <c r="C15" s="39">
        <v>318</v>
      </c>
      <c r="D15" s="39">
        <v>6499.8</v>
      </c>
      <c r="E15" s="39">
        <v>15477</v>
      </c>
      <c r="F15" s="39">
        <v>88606.74000000002</v>
      </c>
      <c r="G15" s="39">
        <v>1726.5</v>
      </c>
      <c r="H15" s="39">
        <v>99537.9</v>
      </c>
      <c r="I15" s="73">
        <v>17521.5</v>
      </c>
      <c r="J15" s="73">
        <v>194644.44</v>
      </c>
      <c r="K15" s="39">
        <v>7188</v>
      </c>
      <c r="L15" s="39">
        <v>79503.12</v>
      </c>
      <c r="M15" s="39">
        <v>12645.75</v>
      </c>
      <c r="N15" s="39">
        <v>90504.46</v>
      </c>
      <c r="O15" s="97">
        <v>32339.5</v>
      </c>
      <c r="P15" s="97">
        <v>113726.98000000001</v>
      </c>
      <c r="Q15" s="73">
        <v>52173.25</v>
      </c>
      <c r="R15" s="73">
        <v>283734.56000000006</v>
      </c>
      <c r="S15" s="39">
        <v>900</v>
      </c>
      <c r="T15" s="39">
        <v>7560</v>
      </c>
      <c r="U15" s="39">
        <v>675</v>
      </c>
      <c r="V15" s="39">
        <v>6586.5</v>
      </c>
      <c r="W15" s="39">
        <v>17946</v>
      </c>
      <c r="X15" s="39">
        <v>151090.25999999998</v>
      </c>
      <c r="Y15" s="73">
        <v>19521</v>
      </c>
      <c r="Z15" s="73">
        <v>165236.75999999998</v>
      </c>
      <c r="AA15" s="39">
        <v>7005</v>
      </c>
      <c r="AB15" s="39">
        <v>47136</v>
      </c>
      <c r="AC15" s="39">
        <v>34606.5</v>
      </c>
      <c r="AD15" s="39">
        <v>169369.91</v>
      </c>
      <c r="AE15" s="39">
        <v>4455</v>
      </c>
      <c r="AF15" s="39">
        <v>21146.400000000001</v>
      </c>
      <c r="AG15" s="73">
        <v>46066.5</v>
      </c>
      <c r="AH15" s="73">
        <v>237652.31</v>
      </c>
      <c r="AI15" s="73">
        <v>135282.25</v>
      </c>
      <c r="AJ15" s="73">
        <v>881268.06999999983</v>
      </c>
      <c r="AK15" s="106">
        <v>-91.330155979202772</v>
      </c>
      <c r="AL15" s="106">
        <v>-53.256145175944781</v>
      </c>
      <c r="AM15" s="106">
        <v>-44.937146014642906</v>
      </c>
      <c r="AN15" s="106">
        <v>-18.914265300023647</v>
      </c>
      <c r="AP15" s="95"/>
      <c r="AQ15" s="95"/>
      <c r="AR15" s="95"/>
      <c r="AS15" s="93"/>
      <c r="AT15" s="93"/>
      <c r="AU15" s="95"/>
      <c r="AV15" s="95"/>
      <c r="AW15" s="95"/>
      <c r="AX15" s="95"/>
      <c r="AY15" s="95"/>
      <c r="AZ15" s="95"/>
      <c r="BA15" s="95"/>
      <c r="BB15" s="95"/>
      <c r="BC15" s="95"/>
    </row>
    <row r="16" spans="1:55" ht="18" customHeight="1" x14ac:dyDescent="0.2">
      <c r="B16" s="84" t="s">
        <v>150</v>
      </c>
      <c r="C16" s="39">
        <v>0</v>
      </c>
      <c r="D16" s="39">
        <v>0</v>
      </c>
      <c r="E16" s="39">
        <v>0</v>
      </c>
      <c r="F16" s="39">
        <v>0</v>
      </c>
      <c r="G16" s="39">
        <v>0</v>
      </c>
      <c r="H16" s="39">
        <v>0</v>
      </c>
      <c r="I16" s="73">
        <v>0</v>
      </c>
      <c r="J16" s="73">
        <v>0</v>
      </c>
      <c r="K16" s="39">
        <v>0</v>
      </c>
      <c r="L16" s="39">
        <v>0</v>
      </c>
      <c r="M16" s="39">
        <v>0</v>
      </c>
      <c r="N16" s="39">
        <v>0</v>
      </c>
      <c r="O16" s="39">
        <v>0</v>
      </c>
      <c r="P16" s="39">
        <v>0</v>
      </c>
      <c r="Q16" s="73">
        <v>0</v>
      </c>
      <c r="R16" s="73">
        <v>0</v>
      </c>
      <c r="S16" s="97">
        <v>0</v>
      </c>
      <c r="T16" s="97">
        <v>0</v>
      </c>
      <c r="U16" s="97">
        <v>0</v>
      </c>
      <c r="V16" s="97">
        <v>0</v>
      </c>
      <c r="W16" s="97">
        <v>0</v>
      </c>
      <c r="X16" s="97">
        <v>0</v>
      </c>
      <c r="Y16" s="73">
        <v>0</v>
      </c>
      <c r="Z16" s="73">
        <v>0</v>
      </c>
      <c r="AA16" s="97">
        <v>472.5</v>
      </c>
      <c r="AB16" s="97">
        <v>3294.86</v>
      </c>
      <c r="AC16" s="39">
        <v>0</v>
      </c>
      <c r="AD16" s="39">
        <v>0</v>
      </c>
      <c r="AE16" s="39">
        <v>0</v>
      </c>
      <c r="AF16" s="39">
        <v>0</v>
      </c>
      <c r="AG16" s="73">
        <v>472.5</v>
      </c>
      <c r="AH16" s="73">
        <v>3294.86</v>
      </c>
      <c r="AI16" s="73">
        <v>472.5</v>
      </c>
      <c r="AJ16" s="73">
        <v>3294.86</v>
      </c>
      <c r="AK16" s="106">
        <v>-30.90759106844898</v>
      </c>
      <c r="AL16" s="106">
        <v>-7.1689012709357902</v>
      </c>
      <c r="AM16" s="106">
        <v>-4.8765095716068689</v>
      </c>
      <c r="AN16" s="106">
        <v>5.2882632582475164</v>
      </c>
      <c r="AP16" s="95"/>
      <c r="AQ16" s="95"/>
      <c r="AR16" s="95"/>
      <c r="AS16" s="93"/>
      <c r="AT16" s="93"/>
      <c r="AU16" s="95"/>
      <c r="AV16" s="95"/>
      <c r="AW16" s="95"/>
      <c r="AX16" s="95"/>
      <c r="AY16" s="95"/>
      <c r="AZ16" s="95"/>
      <c r="BA16" s="95"/>
      <c r="BB16" s="95"/>
      <c r="BC16" s="95"/>
    </row>
    <row r="17" spans="2:55" ht="18" customHeight="1" x14ac:dyDescent="0.2">
      <c r="B17" s="84" t="s">
        <v>122</v>
      </c>
      <c r="C17" s="39">
        <v>0</v>
      </c>
      <c r="D17" s="39">
        <v>0</v>
      </c>
      <c r="E17" s="39">
        <v>0</v>
      </c>
      <c r="F17" s="39">
        <v>0</v>
      </c>
      <c r="G17" s="39">
        <v>0</v>
      </c>
      <c r="H17" s="39">
        <v>0</v>
      </c>
      <c r="I17" s="73">
        <v>0</v>
      </c>
      <c r="J17" s="73">
        <v>0</v>
      </c>
      <c r="K17" s="39">
        <v>0</v>
      </c>
      <c r="L17" s="39">
        <v>0</v>
      </c>
      <c r="M17" s="39">
        <v>0</v>
      </c>
      <c r="N17" s="39">
        <v>0</v>
      </c>
      <c r="O17" s="39">
        <v>0</v>
      </c>
      <c r="P17" s="39">
        <v>0</v>
      </c>
      <c r="Q17" s="73">
        <v>0</v>
      </c>
      <c r="R17" s="73">
        <v>0</v>
      </c>
      <c r="S17" s="97">
        <v>0</v>
      </c>
      <c r="T17" s="97">
        <v>0</v>
      </c>
      <c r="U17" s="97">
        <v>0</v>
      </c>
      <c r="V17" s="97">
        <v>0</v>
      </c>
      <c r="W17" s="97">
        <v>0</v>
      </c>
      <c r="X17" s="97">
        <v>0</v>
      </c>
      <c r="Y17" s="73">
        <v>0</v>
      </c>
      <c r="Z17" s="73">
        <v>0</v>
      </c>
      <c r="AA17" s="39">
        <v>202.5</v>
      </c>
      <c r="AB17" s="39">
        <v>1592.7</v>
      </c>
      <c r="AC17" s="39">
        <v>0</v>
      </c>
      <c r="AD17" s="39">
        <v>0</v>
      </c>
      <c r="AE17" s="39">
        <v>0</v>
      </c>
      <c r="AF17" s="39">
        <v>0</v>
      </c>
      <c r="AG17" s="73">
        <v>202.5</v>
      </c>
      <c r="AH17" s="73">
        <v>1592.7</v>
      </c>
      <c r="AI17" s="73">
        <v>202.5</v>
      </c>
      <c r="AJ17" s="73">
        <v>1592.7</v>
      </c>
      <c r="AK17" s="106">
        <v>0</v>
      </c>
      <c r="AL17" s="106">
        <v>3.9611020660583307</v>
      </c>
      <c r="AM17" s="106">
        <v>0</v>
      </c>
      <c r="AN17" s="106">
        <v>3.9611020660583307</v>
      </c>
      <c r="AP17" s="95"/>
      <c r="AQ17" s="95"/>
      <c r="AR17" s="95"/>
      <c r="AS17" s="93"/>
      <c r="AT17" s="93"/>
      <c r="AU17" s="95"/>
      <c r="AV17" s="95"/>
      <c r="AW17" s="95"/>
      <c r="AX17" s="95"/>
      <c r="AY17" s="95"/>
      <c r="AZ17" s="95"/>
      <c r="BA17" s="95"/>
      <c r="BB17" s="95"/>
      <c r="BC17" s="95"/>
    </row>
    <row r="18" spans="2:55" ht="18" customHeight="1" x14ac:dyDescent="0.2">
      <c r="B18" s="84" t="s">
        <v>121</v>
      </c>
      <c r="C18" s="39">
        <v>0</v>
      </c>
      <c r="D18" s="39">
        <v>0</v>
      </c>
      <c r="E18" s="39">
        <v>0</v>
      </c>
      <c r="F18" s="39">
        <v>0</v>
      </c>
      <c r="G18" s="39">
        <v>0</v>
      </c>
      <c r="H18" s="39">
        <v>0</v>
      </c>
      <c r="I18" s="73">
        <v>0</v>
      </c>
      <c r="J18" s="73">
        <v>0</v>
      </c>
      <c r="K18" s="39">
        <v>0</v>
      </c>
      <c r="L18" s="39">
        <v>0</v>
      </c>
      <c r="M18" s="39">
        <v>0</v>
      </c>
      <c r="N18" s="39">
        <v>0</v>
      </c>
      <c r="O18" s="39">
        <v>0</v>
      </c>
      <c r="P18" s="39">
        <v>0</v>
      </c>
      <c r="Q18" s="73">
        <v>0</v>
      </c>
      <c r="R18" s="73">
        <v>0</v>
      </c>
      <c r="S18" s="97">
        <v>0</v>
      </c>
      <c r="T18" s="97">
        <v>0</v>
      </c>
      <c r="U18" s="97">
        <v>0</v>
      </c>
      <c r="V18" s="97">
        <v>0</v>
      </c>
      <c r="W18" s="97">
        <v>144</v>
      </c>
      <c r="X18" s="97">
        <v>1257.5</v>
      </c>
      <c r="Y18" s="73">
        <v>144</v>
      </c>
      <c r="Z18" s="73">
        <v>1257.5</v>
      </c>
      <c r="AA18" s="97">
        <v>0</v>
      </c>
      <c r="AB18" s="97">
        <v>0</v>
      </c>
      <c r="AC18" s="97">
        <v>0</v>
      </c>
      <c r="AD18" s="97">
        <v>0</v>
      </c>
      <c r="AE18" s="39">
        <v>0</v>
      </c>
      <c r="AF18" s="39">
        <v>0</v>
      </c>
      <c r="AG18" s="73">
        <v>0</v>
      </c>
      <c r="AH18" s="73">
        <v>0</v>
      </c>
      <c r="AI18" s="73">
        <v>144</v>
      </c>
      <c r="AJ18" s="73">
        <v>1257.5</v>
      </c>
      <c r="AK18" s="106" t="s">
        <v>6</v>
      </c>
      <c r="AL18" s="106" t="s">
        <v>6</v>
      </c>
      <c r="AM18" s="106">
        <v>-42.183931907826441</v>
      </c>
      <c r="AN18" s="106">
        <v>-36.77952582476118</v>
      </c>
      <c r="AP18" s="95"/>
      <c r="AQ18" s="95"/>
      <c r="AR18" s="95"/>
      <c r="AS18" s="93"/>
      <c r="AT18" s="93"/>
      <c r="AU18" s="95"/>
      <c r="AV18" s="95"/>
      <c r="AW18" s="95"/>
      <c r="AX18" s="95"/>
      <c r="AY18" s="95"/>
      <c r="AZ18" s="95"/>
      <c r="BA18" s="95"/>
      <c r="BB18" s="95"/>
      <c r="BC18" s="95"/>
    </row>
    <row r="19" spans="2:55" ht="18" customHeight="1" x14ac:dyDescent="0.2">
      <c r="B19" s="85" t="s">
        <v>151</v>
      </c>
      <c r="C19" s="39">
        <v>250.5</v>
      </c>
      <c r="D19" s="39">
        <v>1967.95</v>
      </c>
      <c r="E19" s="39">
        <v>0</v>
      </c>
      <c r="F19" s="39">
        <v>0</v>
      </c>
      <c r="G19" s="39">
        <v>0</v>
      </c>
      <c r="H19" s="39">
        <v>0</v>
      </c>
      <c r="I19" s="73">
        <v>250.5</v>
      </c>
      <c r="J19" s="73">
        <v>1967.95</v>
      </c>
      <c r="K19" s="39">
        <v>447</v>
      </c>
      <c r="L19" s="39">
        <v>4944.3599999999997</v>
      </c>
      <c r="M19" s="39">
        <v>0</v>
      </c>
      <c r="N19" s="39">
        <v>0</v>
      </c>
      <c r="O19" s="97">
        <v>1798.5</v>
      </c>
      <c r="P19" s="97">
        <v>14769</v>
      </c>
      <c r="Q19" s="73">
        <v>2245.5</v>
      </c>
      <c r="R19" s="73">
        <v>19713.36</v>
      </c>
      <c r="S19" s="97">
        <v>1110</v>
      </c>
      <c r="T19" s="97">
        <v>8874.4</v>
      </c>
      <c r="U19" s="97">
        <v>0</v>
      </c>
      <c r="V19" s="97">
        <v>0</v>
      </c>
      <c r="W19" s="39">
        <v>372</v>
      </c>
      <c r="X19" s="39">
        <v>3370.7999999999993</v>
      </c>
      <c r="Y19" s="73">
        <v>1482</v>
      </c>
      <c r="Z19" s="73">
        <v>12245.199999999999</v>
      </c>
      <c r="AA19" s="97">
        <v>0</v>
      </c>
      <c r="AB19" s="97">
        <v>0</v>
      </c>
      <c r="AC19" s="97">
        <v>199.5</v>
      </c>
      <c r="AD19" s="97">
        <v>2009.98</v>
      </c>
      <c r="AE19" s="39">
        <v>0</v>
      </c>
      <c r="AF19" s="39">
        <v>0</v>
      </c>
      <c r="AG19" s="73">
        <v>199.5</v>
      </c>
      <c r="AH19" s="73">
        <v>2009.98</v>
      </c>
      <c r="AI19" s="73">
        <v>4177.5</v>
      </c>
      <c r="AJ19" s="73">
        <v>35936.49</v>
      </c>
      <c r="AK19" s="106">
        <v>-100</v>
      </c>
      <c r="AL19" s="106">
        <v>-100</v>
      </c>
      <c r="AM19" s="106">
        <v>-75.193798449612402</v>
      </c>
      <c r="AN19" s="106">
        <v>-84.041878172588838</v>
      </c>
      <c r="AP19" s="95"/>
      <c r="AQ19" s="95"/>
      <c r="AR19" s="95"/>
      <c r="AS19" s="93"/>
      <c r="AT19" s="93"/>
      <c r="AU19" s="95"/>
      <c r="AV19" s="95"/>
      <c r="AW19" s="95"/>
      <c r="AX19" s="95"/>
      <c r="AY19" s="95"/>
      <c r="AZ19" s="95"/>
      <c r="BA19" s="95"/>
      <c r="BB19" s="95"/>
      <c r="BC19" s="95"/>
    </row>
    <row r="20" spans="2:55" ht="18" customHeight="1" x14ac:dyDescent="0.2">
      <c r="B20" s="84" t="s">
        <v>56</v>
      </c>
      <c r="C20" s="39">
        <v>0</v>
      </c>
      <c r="D20" s="39">
        <v>0</v>
      </c>
      <c r="E20" s="39">
        <v>0</v>
      </c>
      <c r="F20" s="39">
        <v>0</v>
      </c>
      <c r="G20" s="39">
        <v>1947</v>
      </c>
      <c r="H20" s="39">
        <v>11125.72</v>
      </c>
      <c r="I20" s="73">
        <v>1947</v>
      </c>
      <c r="J20" s="73">
        <v>11125.72</v>
      </c>
      <c r="K20" s="39">
        <v>7690.7</v>
      </c>
      <c r="L20" s="39">
        <v>54934.2</v>
      </c>
      <c r="M20" s="39">
        <v>9278.5</v>
      </c>
      <c r="N20" s="39">
        <v>62091.45</v>
      </c>
      <c r="O20" s="39">
        <v>0</v>
      </c>
      <c r="P20" s="39">
        <v>0</v>
      </c>
      <c r="Q20" s="73">
        <v>16969.2</v>
      </c>
      <c r="R20" s="73">
        <v>117025.65</v>
      </c>
      <c r="S20" s="39">
        <v>6442</v>
      </c>
      <c r="T20" s="39">
        <v>32161.279999999995</v>
      </c>
      <c r="U20" s="39">
        <v>0</v>
      </c>
      <c r="V20" s="39">
        <v>0</v>
      </c>
      <c r="W20" s="39">
        <v>1819.5</v>
      </c>
      <c r="X20" s="39">
        <v>16860.8</v>
      </c>
      <c r="Y20" s="73">
        <v>8261.5</v>
      </c>
      <c r="Z20" s="73">
        <v>49022.079999999994</v>
      </c>
      <c r="AA20" s="39">
        <v>10889.099999999999</v>
      </c>
      <c r="AB20" s="39">
        <v>103133.78000000001</v>
      </c>
      <c r="AC20" s="39">
        <v>547.5</v>
      </c>
      <c r="AD20" s="39">
        <v>3646.3999999999996</v>
      </c>
      <c r="AE20" s="39">
        <v>450</v>
      </c>
      <c r="AF20" s="39">
        <v>2400</v>
      </c>
      <c r="AG20" s="73">
        <v>11886.599999999999</v>
      </c>
      <c r="AH20" s="73">
        <v>109180.18000000001</v>
      </c>
      <c r="AI20" s="73">
        <v>39064.300000000003</v>
      </c>
      <c r="AJ20" s="73">
        <v>286353.63000000012</v>
      </c>
      <c r="AK20" s="106" t="s">
        <v>6</v>
      </c>
      <c r="AL20" s="106" t="s">
        <v>6</v>
      </c>
      <c r="AM20" s="106">
        <v>7.1428571428571397</v>
      </c>
      <c r="AN20" s="106">
        <v>47.210514640638856</v>
      </c>
      <c r="AP20" s="95"/>
      <c r="AQ20" s="95"/>
      <c r="AR20" s="95"/>
      <c r="AS20" s="93"/>
      <c r="AT20" s="93"/>
      <c r="AU20" s="95"/>
      <c r="AV20" s="95"/>
      <c r="AW20" s="95"/>
      <c r="AX20" s="95"/>
      <c r="AY20" s="95"/>
      <c r="AZ20" s="95"/>
      <c r="BA20" s="95"/>
      <c r="BB20" s="95"/>
      <c r="BC20" s="95"/>
    </row>
    <row r="21" spans="2:55" ht="18" customHeight="1" x14ac:dyDescent="0.2">
      <c r="B21" s="84" t="s">
        <v>123</v>
      </c>
      <c r="C21" s="39">
        <v>342.5</v>
      </c>
      <c r="D21" s="39">
        <v>2921.04</v>
      </c>
      <c r="E21" s="39">
        <v>0</v>
      </c>
      <c r="F21" s="39">
        <v>0</v>
      </c>
      <c r="G21" s="39">
        <v>201</v>
      </c>
      <c r="H21" s="39">
        <v>3246.96</v>
      </c>
      <c r="I21" s="73">
        <v>543.5</v>
      </c>
      <c r="J21" s="73">
        <v>6168</v>
      </c>
      <c r="K21" s="39">
        <v>0</v>
      </c>
      <c r="L21" s="39">
        <v>0</v>
      </c>
      <c r="M21" s="39">
        <v>0</v>
      </c>
      <c r="N21" s="39">
        <v>0</v>
      </c>
      <c r="O21" s="39">
        <v>0</v>
      </c>
      <c r="P21" s="39">
        <v>0</v>
      </c>
      <c r="Q21" s="73">
        <v>0</v>
      </c>
      <c r="R21" s="73">
        <v>0</v>
      </c>
      <c r="S21" s="97">
        <v>0</v>
      </c>
      <c r="T21" s="97">
        <v>0</v>
      </c>
      <c r="U21" s="97">
        <v>900</v>
      </c>
      <c r="V21" s="97">
        <v>5760</v>
      </c>
      <c r="W21" s="97">
        <v>0</v>
      </c>
      <c r="X21" s="97">
        <v>0</v>
      </c>
      <c r="Y21" s="73">
        <v>900</v>
      </c>
      <c r="Z21" s="73">
        <v>5760</v>
      </c>
      <c r="AA21" s="39">
        <v>0</v>
      </c>
      <c r="AB21" s="39">
        <v>0</v>
      </c>
      <c r="AC21" s="97">
        <v>1350</v>
      </c>
      <c r="AD21" s="97">
        <v>8270</v>
      </c>
      <c r="AE21" s="39">
        <v>0</v>
      </c>
      <c r="AF21" s="39">
        <v>0</v>
      </c>
      <c r="AG21" s="73">
        <v>1350</v>
      </c>
      <c r="AH21" s="73">
        <v>8270</v>
      </c>
      <c r="AI21" s="73">
        <v>2793.5</v>
      </c>
      <c r="AJ21" s="73">
        <v>20198</v>
      </c>
      <c r="AK21" s="106">
        <v>-29.934571175950499</v>
      </c>
      <c r="AL21" s="106">
        <v>-19.952076902187134</v>
      </c>
      <c r="AM21" s="106">
        <v>-19.48576316250503</v>
      </c>
      <c r="AN21" s="106">
        <v>-16.830931844226537</v>
      </c>
      <c r="AP21" s="95"/>
      <c r="AQ21" s="95"/>
      <c r="AR21" s="95"/>
      <c r="AS21" s="93"/>
      <c r="AT21" s="93"/>
      <c r="AU21" s="95"/>
      <c r="AV21" s="95"/>
      <c r="AW21" s="95"/>
      <c r="AX21" s="95"/>
      <c r="AY21" s="95"/>
      <c r="AZ21" s="95"/>
      <c r="BA21" s="95"/>
      <c r="BB21" s="95"/>
      <c r="BC21" s="95"/>
    </row>
    <row r="22" spans="2:55" ht="18" customHeight="1" x14ac:dyDescent="0.2">
      <c r="B22" s="84" t="s">
        <v>124</v>
      </c>
      <c r="C22" s="39">
        <v>1548</v>
      </c>
      <c r="D22" s="39">
        <v>10426.32</v>
      </c>
      <c r="E22" s="39">
        <v>0</v>
      </c>
      <c r="F22" s="39">
        <v>0</v>
      </c>
      <c r="G22" s="39">
        <v>0</v>
      </c>
      <c r="H22" s="39">
        <v>0</v>
      </c>
      <c r="I22" s="73">
        <v>1548</v>
      </c>
      <c r="J22" s="73">
        <v>10426.32</v>
      </c>
      <c r="K22" s="39">
        <v>0</v>
      </c>
      <c r="L22" s="39">
        <v>0</v>
      </c>
      <c r="M22" s="39">
        <v>1017</v>
      </c>
      <c r="N22" s="39">
        <v>7060.08</v>
      </c>
      <c r="O22" s="97">
        <v>696</v>
      </c>
      <c r="P22" s="97">
        <v>5696.64</v>
      </c>
      <c r="Q22" s="73">
        <v>1713</v>
      </c>
      <c r="R22" s="73">
        <v>12756.720000000001</v>
      </c>
      <c r="S22" s="39">
        <v>0</v>
      </c>
      <c r="T22" s="39">
        <v>0</v>
      </c>
      <c r="U22" s="97">
        <v>0</v>
      </c>
      <c r="V22" s="97">
        <v>0</v>
      </c>
      <c r="W22" s="39">
        <v>3210</v>
      </c>
      <c r="X22" s="39">
        <v>27444</v>
      </c>
      <c r="Y22" s="73">
        <v>3210</v>
      </c>
      <c r="Z22" s="73">
        <v>27444</v>
      </c>
      <c r="AA22" s="39">
        <v>0</v>
      </c>
      <c r="AB22" s="39">
        <v>0</v>
      </c>
      <c r="AC22" s="39">
        <v>1017</v>
      </c>
      <c r="AD22" s="39">
        <v>7060.08</v>
      </c>
      <c r="AE22" s="39">
        <v>0</v>
      </c>
      <c r="AF22" s="39">
        <v>0</v>
      </c>
      <c r="AG22" s="73">
        <v>1017</v>
      </c>
      <c r="AH22" s="73">
        <v>7060.08</v>
      </c>
      <c r="AI22" s="73">
        <v>7488</v>
      </c>
      <c r="AJ22" s="73">
        <v>57687.12000000001</v>
      </c>
      <c r="AK22" s="106" t="s">
        <v>6</v>
      </c>
      <c r="AL22" s="106" t="s">
        <v>6</v>
      </c>
      <c r="AM22" s="106">
        <v>16.561514195583605</v>
      </c>
      <c r="AN22" s="106">
        <v>70.311319563980675</v>
      </c>
      <c r="AP22" s="95"/>
      <c r="AQ22" s="95"/>
      <c r="AR22" s="95"/>
      <c r="AS22" s="93"/>
      <c r="AT22" s="93"/>
      <c r="AU22" s="95"/>
      <c r="AV22" s="95"/>
      <c r="AW22" s="95"/>
      <c r="AX22" s="95"/>
      <c r="AY22" s="95"/>
      <c r="AZ22" s="95"/>
      <c r="BA22" s="95"/>
      <c r="BB22" s="95"/>
      <c r="BC22" s="95"/>
    </row>
    <row r="23" spans="2:55" ht="18" customHeight="1" x14ac:dyDescent="0.2">
      <c r="B23" s="84" t="s">
        <v>55</v>
      </c>
      <c r="C23" s="39">
        <v>38814.25</v>
      </c>
      <c r="D23" s="39">
        <v>151279.70000000001</v>
      </c>
      <c r="E23" s="39">
        <v>77454.5</v>
      </c>
      <c r="F23" s="39">
        <v>235398.49999999997</v>
      </c>
      <c r="G23" s="39">
        <v>76274</v>
      </c>
      <c r="H23" s="39">
        <v>261680.65</v>
      </c>
      <c r="I23" s="73">
        <v>192542.75</v>
      </c>
      <c r="J23" s="73">
        <v>648358.85</v>
      </c>
      <c r="K23" s="39">
        <v>66399</v>
      </c>
      <c r="L23" s="39">
        <v>231972.6</v>
      </c>
      <c r="M23" s="39">
        <v>101378</v>
      </c>
      <c r="N23" s="39">
        <v>305842.59999999998</v>
      </c>
      <c r="O23" s="97">
        <v>41166.25</v>
      </c>
      <c r="P23" s="97">
        <v>138512.4</v>
      </c>
      <c r="Q23" s="73">
        <v>208943.25</v>
      </c>
      <c r="R23" s="73">
        <v>676327.6</v>
      </c>
      <c r="S23" s="39">
        <v>25558</v>
      </c>
      <c r="T23" s="39">
        <v>153187.85000000003</v>
      </c>
      <c r="U23" s="39">
        <v>63200</v>
      </c>
      <c r="V23" s="39">
        <v>227106</v>
      </c>
      <c r="W23" s="39">
        <v>77800</v>
      </c>
      <c r="X23" s="39">
        <v>243601.2</v>
      </c>
      <c r="Y23" s="73">
        <v>166558</v>
      </c>
      <c r="Z23" s="73">
        <v>623895.05000000005</v>
      </c>
      <c r="AA23" s="39">
        <v>98560</v>
      </c>
      <c r="AB23" s="39">
        <v>312510</v>
      </c>
      <c r="AC23" s="39">
        <v>102824.5</v>
      </c>
      <c r="AD23" s="39">
        <v>373467.9</v>
      </c>
      <c r="AE23" s="39">
        <v>62680</v>
      </c>
      <c r="AF23" s="39">
        <v>177654</v>
      </c>
      <c r="AG23" s="73">
        <v>264064.5</v>
      </c>
      <c r="AH23" s="73">
        <v>863631.89999999991</v>
      </c>
      <c r="AI23" s="73">
        <v>832108.5</v>
      </c>
      <c r="AJ23" s="73">
        <v>2812213.4000000013</v>
      </c>
      <c r="AK23" s="106">
        <v>51.765188834154351</v>
      </c>
      <c r="AL23" s="106">
        <v>92.632072552886996</v>
      </c>
      <c r="AM23" s="106">
        <v>-9.0478910010606146</v>
      </c>
      <c r="AN23" s="106">
        <v>7.4680610684177084</v>
      </c>
      <c r="AP23" s="95"/>
      <c r="AQ23" s="95"/>
      <c r="AR23" s="95"/>
      <c r="AS23" s="93"/>
      <c r="AT23" s="93"/>
      <c r="AU23" s="95"/>
      <c r="AV23" s="95"/>
      <c r="AW23" s="95"/>
      <c r="AX23" s="95"/>
      <c r="AY23" s="95"/>
      <c r="AZ23" s="95"/>
      <c r="BA23" s="95"/>
      <c r="BB23" s="95"/>
      <c r="BC23" s="95"/>
    </row>
    <row r="24" spans="2:55" ht="18" customHeight="1" x14ac:dyDescent="0.2">
      <c r="B24" s="84" t="s">
        <v>54</v>
      </c>
      <c r="C24" s="39">
        <v>37317.300000000003</v>
      </c>
      <c r="D24" s="39">
        <v>150676.14000000001</v>
      </c>
      <c r="E24" s="39">
        <v>31255.919999999998</v>
      </c>
      <c r="F24" s="39">
        <v>127206.87999999998</v>
      </c>
      <c r="G24" s="39">
        <v>16055</v>
      </c>
      <c r="H24" s="39">
        <v>94922.9</v>
      </c>
      <c r="I24" s="73">
        <v>84628.22</v>
      </c>
      <c r="J24" s="73">
        <v>372805.92</v>
      </c>
      <c r="K24" s="39">
        <v>22502.400000000001</v>
      </c>
      <c r="L24" s="39">
        <v>116619.84</v>
      </c>
      <c r="M24" s="39">
        <v>4846.5</v>
      </c>
      <c r="N24" s="39">
        <v>43352.06</v>
      </c>
      <c r="O24" s="97">
        <v>39686.019999999997</v>
      </c>
      <c r="P24" s="97">
        <v>171241.01</v>
      </c>
      <c r="Q24" s="73">
        <v>67034.92</v>
      </c>
      <c r="R24" s="73">
        <v>331212.91000000003</v>
      </c>
      <c r="S24" s="39">
        <v>6094.8</v>
      </c>
      <c r="T24" s="39">
        <v>22954.799999999999</v>
      </c>
      <c r="U24" s="39">
        <v>19141.5</v>
      </c>
      <c r="V24" s="39">
        <v>62848.799999999996</v>
      </c>
      <c r="W24" s="39">
        <v>25098.080000000002</v>
      </c>
      <c r="X24" s="39">
        <v>105321.66</v>
      </c>
      <c r="Y24" s="73">
        <v>50334.380000000005</v>
      </c>
      <c r="Z24" s="73">
        <v>191125.26</v>
      </c>
      <c r="AA24" s="39">
        <v>46371.5</v>
      </c>
      <c r="AB24" s="39">
        <v>217410.56000000006</v>
      </c>
      <c r="AC24" s="39">
        <v>6828.75</v>
      </c>
      <c r="AD24" s="39">
        <v>52889.729999999981</v>
      </c>
      <c r="AE24" s="39">
        <v>30260.7</v>
      </c>
      <c r="AF24" s="39">
        <v>126738</v>
      </c>
      <c r="AG24" s="73">
        <v>83460.95</v>
      </c>
      <c r="AH24" s="73">
        <v>397038.29000000004</v>
      </c>
      <c r="AI24" s="73">
        <v>285458.46999999997</v>
      </c>
      <c r="AJ24" s="73">
        <v>1292182.3799999999</v>
      </c>
      <c r="AK24" s="106">
        <v>50</v>
      </c>
      <c r="AL24" s="106">
        <v>75.360474978795594</v>
      </c>
      <c r="AM24" s="106">
        <v>55.194444444444436</v>
      </c>
      <c r="AN24" s="106">
        <v>116.53087478559176</v>
      </c>
      <c r="AP24" s="95"/>
      <c r="AQ24" s="95"/>
      <c r="AR24" s="95"/>
      <c r="AS24" s="93"/>
      <c r="AT24" s="93"/>
      <c r="AU24" s="95"/>
      <c r="AV24" s="95"/>
      <c r="AW24" s="95"/>
      <c r="AX24" s="95"/>
      <c r="AY24" s="95"/>
      <c r="AZ24" s="95"/>
      <c r="BA24" s="95"/>
      <c r="BB24" s="95"/>
      <c r="BC24" s="95"/>
    </row>
    <row r="25" spans="2:55" ht="18" customHeight="1" x14ac:dyDescent="0.2">
      <c r="B25" s="84" t="s">
        <v>146</v>
      </c>
      <c r="C25" s="39">
        <v>0</v>
      </c>
      <c r="D25" s="39">
        <v>0</v>
      </c>
      <c r="E25" s="39">
        <v>0</v>
      </c>
      <c r="F25" s="39">
        <v>0</v>
      </c>
      <c r="G25" s="39">
        <v>0</v>
      </c>
      <c r="H25" s="39">
        <v>0</v>
      </c>
      <c r="I25" s="73">
        <v>0</v>
      </c>
      <c r="J25" s="73">
        <v>0</v>
      </c>
      <c r="K25" s="39">
        <v>0</v>
      </c>
      <c r="L25" s="39">
        <v>0</v>
      </c>
      <c r="M25" s="39">
        <v>0</v>
      </c>
      <c r="N25" s="39">
        <v>0</v>
      </c>
      <c r="O25" s="97">
        <v>375</v>
      </c>
      <c r="P25" s="97">
        <v>3785.4</v>
      </c>
      <c r="Q25" s="73">
        <v>375</v>
      </c>
      <c r="R25" s="73">
        <v>3785.4</v>
      </c>
      <c r="S25" s="97">
        <v>0</v>
      </c>
      <c r="T25" s="97">
        <v>0</v>
      </c>
      <c r="U25" s="97">
        <v>0</v>
      </c>
      <c r="V25" s="97">
        <v>0</v>
      </c>
      <c r="W25" s="39">
        <v>0</v>
      </c>
      <c r="X25" s="39">
        <v>0</v>
      </c>
      <c r="Y25" s="73">
        <v>0</v>
      </c>
      <c r="Z25" s="73">
        <v>0</v>
      </c>
      <c r="AA25" s="39">
        <v>0</v>
      </c>
      <c r="AB25" s="39">
        <v>0</v>
      </c>
      <c r="AC25" s="97">
        <v>0</v>
      </c>
      <c r="AD25" s="97">
        <v>0</v>
      </c>
      <c r="AE25" s="39">
        <v>0</v>
      </c>
      <c r="AF25" s="39">
        <v>0</v>
      </c>
      <c r="AG25" s="73">
        <v>0</v>
      </c>
      <c r="AH25" s="73">
        <v>0</v>
      </c>
      <c r="AI25" s="73">
        <v>375</v>
      </c>
      <c r="AJ25" s="73">
        <v>3785.4</v>
      </c>
      <c r="AK25" s="106">
        <v>-61.477272727272727</v>
      </c>
      <c r="AL25" s="106">
        <v>-60.421123444332324</v>
      </c>
      <c r="AM25" s="106">
        <v>-17.800098797958174</v>
      </c>
      <c r="AN25" s="106">
        <v>-11.565655775929384</v>
      </c>
      <c r="AP25" s="95"/>
      <c r="AQ25" s="95"/>
      <c r="AR25" s="95"/>
      <c r="AS25" s="93"/>
      <c r="AT25" s="93"/>
      <c r="AU25" s="95"/>
      <c r="AV25" s="95"/>
      <c r="AW25" s="95"/>
      <c r="AX25" s="95"/>
      <c r="AY25" s="95"/>
      <c r="AZ25" s="95"/>
      <c r="BA25" s="95"/>
      <c r="BB25" s="95"/>
      <c r="BC25" s="95"/>
    </row>
    <row r="26" spans="2:55" ht="18" customHeight="1" x14ac:dyDescent="0.2">
      <c r="B26" s="84" t="s">
        <v>59</v>
      </c>
      <c r="C26" s="39">
        <v>0</v>
      </c>
      <c r="D26" s="39">
        <v>0</v>
      </c>
      <c r="E26" s="39">
        <v>396</v>
      </c>
      <c r="F26" s="39">
        <v>3049.2</v>
      </c>
      <c r="G26" s="39">
        <v>0</v>
      </c>
      <c r="H26" s="39">
        <v>0</v>
      </c>
      <c r="I26" s="73">
        <v>396</v>
      </c>
      <c r="J26" s="73">
        <v>3049.2</v>
      </c>
      <c r="K26" s="39">
        <v>802.5</v>
      </c>
      <c r="L26" s="39">
        <v>10282.83</v>
      </c>
      <c r="M26" s="39">
        <v>0</v>
      </c>
      <c r="N26" s="39">
        <v>0</v>
      </c>
      <c r="O26" s="39">
        <v>0</v>
      </c>
      <c r="P26" s="39">
        <v>0</v>
      </c>
      <c r="Q26" s="73">
        <v>802.5</v>
      </c>
      <c r="R26" s="73">
        <v>10282.83</v>
      </c>
      <c r="S26" s="97">
        <v>417</v>
      </c>
      <c r="T26" s="97">
        <v>2412.6</v>
      </c>
      <c r="U26" s="39">
        <v>0</v>
      </c>
      <c r="V26" s="39">
        <v>0</v>
      </c>
      <c r="W26" s="97">
        <v>472.5</v>
      </c>
      <c r="X26" s="97">
        <v>3420.9</v>
      </c>
      <c r="Y26" s="73">
        <v>889.5</v>
      </c>
      <c r="Z26" s="73">
        <v>5833.5</v>
      </c>
      <c r="AA26" s="39">
        <v>1611.9</v>
      </c>
      <c r="AB26" s="39">
        <v>43276.09</v>
      </c>
      <c r="AC26" s="39">
        <v>219</v>
      </c>
      <c r="AD26" s="39">
        <v>4700.3</v>
      </c>
      <c r="AE26" s="39">
        <v>0</v>
      </c>
      <c r="AF26" s="39">
        <v>0</v>
      </c>
      <c r="AG26" s="73">
        <v>1830.9</v>
      </c>
      <c r="AH26" s="73">
        <v>47976.39</v>
      </c>
      <c r="AI26" s="73">
        <v>3918.8999999999996</v>
      </c>
      <c r="AJ26" s="73">
        <v>67141.919999999998</v>
      </c>
      <c r="AK26" s="106">
        <v>-13.552846739463142</v>
      </c>
      <c r="AL26" s="106">
        <v>-15.493895863048657</v>
      </c>
      <c r="AM26" s="106">
        <v>-1.6811280146844632</v>
      </c>
      <c r="AN26" s="106">
        <v>-2.9483489861074075</v>
      </c>
      <c r="AP26" s="95"/>
      <c r="AQ26" s="95"/>
      <c r="AR26" s="95"/>
      <c r="AS26" s="93"/>
      <c r="AT26" s="93"/>
      <c r="AU26" s="95"/>
      <c r="AV26" s="95"/>
      <c r="AW26" s="95"/>
      <c r="AX26" s="95"/>
      <c r="AY26" s="95"/>
      <c r="AZ26" s="95"/>
      <c r="BA26" s="95"/>
      <c r="BB26" s="95"/>
      <c r="BC26" s="95"/>
    </row>
    <row r="27" spans="2:55" ht="18" customHeight="1" x14ac:dyDescent="0.2">
      <c r="B27" s="84" t="s">
        <v>58</v>
      </c>
      <c r="C27" s="39">
        <v>1854</v>
      </c>
      <c r="D27" s="39">
        <v>12955.2</v>
      </c>
      <c r="E27" s="39">
        <v>1719.75</v>
      </c>
      <c r="F27" s="39">
        <v>23551.599999999999</v>
      </c>
      <c r="G27" s="39">
        <v>1536.75</v>
      </c>
      <c r="H27" s="39">
        <v>9372.01</v>
      </c>
      <c r="I27" s="73">
        <v>5110.5</v>
      </c>
      <c r="J27" s="73">
        <v>45878.81</v>
      </c>
      <c r="K27" s="39">
        <v>1579.5</v>
      </c>
      <c r="L27" s="39">
        <v>9682.86</v>
      </c>
      <c r="M27" s="39">
        <v>900</v>
      </c>
      <c r="N27" s="39">
        <v>8850</v>
      </c>
      <c r="O27" s="97">
        <v>945</v>
      </c>
      <c r="P27" s="97">
        <v>12876.3</v>
      </c>
      <c r="Q27" s="73">
        <v>3424.5</v>
      </c>
      <c r="R27" s="73">
        <v>31409.16</v>
      </c>
      <c r="S27" s="39">
        <v>967.5</v>
      </c>
      <c r="T27" s="39">
        <v>6961.86</v>
      </c>
      <c r="U27" s="39">
        <v>0</v>
      </c>
      <c r="V27" s="39">
        <v>0</v>
      </c>
      <c r="W27" s="97">
        <v>0</v>
      </c>
      <c r="X27" s="97">
        <v>0</v>
      </c>
      <c r="Y27" s="73">
        <v>967.5</v>
      </c>
      <c r="Z27" s="73">
        <v>6961.86</v>
      </c>
      <c r="AA27" s="39">
        <v>1210.5</v>
      </c>
      <c r="AB27" s="39">
        <v>12278.4</v>
      </c>
      <c r="AC27" s="39">
        <v>1222.5</v>
      </c>
      <c r="AD27" s="39">
        <v>23540.5</v>
      </c>
      <c r="AE27" s="39">
        <v>945</v>
      </c>
      <c r="AF27" s="39">
        <v>4914</v>
      </c>
      <c r="AG27" s="73">
        <v>3378</v>
      </c>
      <c r="AH27" s="73">
        <v>40732.9</v>
      </c>
      <c r="AI27" s="73">
        <v>12880.5</v>
      </c>
      <c r="AJ27" s="73">
        <v>124982.72999999995</v>
      </c>
      <c r="AK27" s="106">
        <v>-100</v>
      </c>
      <c r="AL27" s="106">
        <v>-100</v>
      </c>
      <c r="AM27" s="106">
        <v>-79.30463576158941</v>
      </c>
      <c r="AN27" s="106">
        <v>-79.027697135436298</v>
      </c>
      <c r="AP27" s="95"/>
      <c r="AQ27" s="95"/>
      <c r="AR27" s="95"/>
      <c r="AS27" s="93"/>
      <c r="AT27" s="93"/>
      <c r="AU27" s="95"/>
      <c r="AV27" s="95"/>
      <c r="AW27" s="95"/>
      <c r="AX27" s="95"/>
      <c r="AY27" s="95"/>
      <c r="AZ27" s="95"/>
      <c r="BA27" s="95"/>
      <c r="BB27" s="95"/>
      <c r="BC27" s="95"/>
    </row>
    <row r="28" spans="2:55" ht="18" customHeight="1" x14ac:dyDescent="0.2">
      <c r="B28" s="84" t="s">
        <v>147</v>
      </c>
      <c r="C28" s="39">
        <v>0</v>
      </c>
      <c r="D28" s="39">
        <v>0</v>
      </c>
      <c r="E28" s="39">
        <v>94.5</v>
      </c>
      <c r="F28" s="39">
        <v>983.30999999999949</v>
      </c>
      <c r="G28" s="39">
        <v>1417.5</v>
      </c>
      <c r="H28" s="39">
        <v>10425.450000000001</v>
      </c>
      <c r="I28" s="73">
        <v>1512</v>
      </c>
      <c r="J28" s="73">
        <v>11408.76</v>
      </c>
      <c r="K28" s="39">
        <v>0</v>
      </c>
      <c r="L28" s="39">
        <v>0</v>
      </c>
      <c r="M28" s="39">
        <v>0</v>
      </c>
      <c r="N28" s="39">
        <v>0</v>
      </c>
      <c r="O28" s="39">
        <v>0</v>
      </c>
      <c r="P28" s="39">
        <v>0</v>
      </c>
      <c r="Q28" s="73">
        <v>0</v>
      </c>
      <c r="R28" s="73">
        <v>0</v>
      </c>
      <c r="S28" s="39">
        <v>6093</v>
      </c>
      <c r="T28" s="39">
        <v>52531.009999999995</v>
      </c>
      <c r="U28" s="39">
        <v>0</v>
      </c>
      <c r="V28" s="39">
        <v>0</v>
      </c>
      <c r="W28" s="97">
        <v>0</v>
      </c>
      <c r="X28" s="97">
        <v>0</v>
      </c>
      <c r="Y28" s="73">
        <v>6093</v>
      </c>
      <c r="Z28" s="73">
        <v>52531.009999999995</v>
      </c>
      <c r="AA28" s="39">
        <v>0</v>
      </c>
      <c r="AB28" s="39">
        <v>0</v>
      </c>
      <c r="AC28" s="39">
        <v>90</v>
      </c>
      <c r="AD28" s="39">
        <v>990.11</v>
      </c>
      <c r="AE28" s="97">
        <v>0</v>
      </c>
      <c r="AF28" s="97">
        <v>0</v>
      </c>
      <c r="AG28" s="73">
        <v>90</v>
      </c>
      <c r="AH28" s="73">
        <v>990.11</v>
      </c>
      <c r="AI28" s="73">
        <v>7695</v>
      </c>
      <c r="AJ28" s="73">
        <v>64929.880000000005</v>
      </c>
      <c r="AK28" s="106">
        <v>320.89655172413796</v>
      </c>
      <c r="AL28" s="107">
        <v>1282.2463914258549</v>
      </c>
      <c r="AM28" s="106">
        <v>118.62761506276152</v>
      </c>
      <c r="AN28" s="106">
        <v>401.38837445486581</v>
      </c>
      <c r="AP28" s="95"/>
      <c r="AQ28" s="95"/>
      <c r="AR28" s="95"/>
      <c r="AS28" s="93"/>
      <c r="AT28" s="93"/>
      <c r="AU28" s="95"/>
      <c r="AV28" s="95"/>
      <c r="AW28" s="95"/>
      <c r="AX28" s="95"/>
      <c r="AY28" s="95"/>
      <c r="AZ28" s="95"/>
      <c r="BA28" s="95"/>
      <c r="BB28" s="95"/>
      <c r="BC28" s="95"/>
    </row>
    <row r="29" spans="2:55" ht="18" customHeight="1" x14ac:dyDescent="0.2">
      <c r="B29" s="84" t="s">
        <v>125</v>
      </c>
      <c r="C29" s="39">
        <v>0</v>
      </c>
      <c r="D29" s="39">
        <v>0</v>
      </c>
      <c r="E29" s="39">
        <v>829</v>
      </c>
      <c r="F29" s="39">
        <v>6665.48</v>
      </c>
      <c r="G29" s="39">
        <v>0</v>
      </c>
      <c r="H29" s="39">
        <v>0</v>
      </c>
      <c r="I29" s="73">
        <v>829</v>
      </c>
      <c r="J29" s="73">
        <v>6665.48</v>
      </c>
      <c r="K29" s="39">
        <v>540</v>
      </c>
      <c r="L29" s="39">
        <v>4996.8</v>
      </c>
      <c r="M29" s="39">
        <v>0</v>
      </c>
      <c r="N29" s="39">
        <v>0</v>
      </c>
      <c r="O29" s="39">
        <v>0</v>
      </c>
      <c r="P29" s="39">
        <v>0</v>
      </c>
      <c r="Q29" s="73">
        <v>540</v>
      </c>
      <c r="R29" s="73">
        <v>4996.8</v>
      </c>
      <c r="S29" s="39">
        <v>27</v>
      </c>
      <c r="T29" s="39">
        <v>3702.3599999999997</v>
      </c>
      <c r="U29" s="97">
        <v>1350</v>
      </c>
      <c r="V29" s="97">
        <v>15945.6</v>
      </c>
      <c r="W29" s="39">
        <v>0</v>
      </c>
      <c r="X29" s="39">
        <v>0</v>
      </c>
      <c r="Y29" s="73">
        <v>1377</v>
      </c>
      <c r="Z29" s="73">
        <v>19647.96</v>
      </c>
      <c r="AA29" s="39">
        <v>369</v>
      </c>
      <c r="AB29" s="39">
        <v>2662.2</v>
      </c>
      <c r="AC29" s="97">
        <v>0</v>
      </c>
      <c r="AD29" s="97">
        <v>0</v>
      </c>
      <c r="AE29" s="39">
        <v>0</v>
      </c>
      <c r="AF29" s="39">
        <v>0</v>
      </c>
      <c r="AG29" s="73">
        <v>369</v>
      </c>
      <c r="AH29" s="73">
        <v>2662.2</v>
      </c>
      <c r="AI29" s="73">
        <v>3115</v>
      </c>
      <c r="AJ29" s="73">
        <v>33972.439999999995</v>
      </c>
      <c r="AK29" s="106" t="s">
        <v>6</v>
      </c>
      <c r="AL29" s="106" t="s">
        <v>6</v>
      </c>
      <c r="AM29" s="106">
        <v>36.587047002995689</v>
      </c>
      <c r="AN29" s="106">
        <v>11.398963222566682</v>
      </c>
      <c r="AP29" s="95"/>
      <c r="AQ29" s="95"/>
      <c r="AR29" s="95"/>
      <c r="AS29" s="93"/>
      <c r="AT29" s="93"/>
      <c r="AU29" s="95"/>
      <c r="AV29" s="95"/>
      <c r="AW29" s="95"/>
      <c r="AX29" s="95"/>
      <c r="AY29" s="95"/>
      <c r="AZ29" s="95"/>
      <c r="BA29" s="95"/>
      <c r="BB29" s="95"/>
      <c r="BC29" s="95"/>
    </row>
    <row r="30" spans="2:55" ht="18" customHeight="1" x14ac:dyDescent="0.2">
      <c r="B30" s="84" t="s">
        <v>160</v>
      </c>
      <c r="C30" s="39">
        <v>3163.5</v>
      </c>
      <c r="D30" s="39">
        <v>19198.79</v>
      </c>
      <c r="E30" s="39">
        <v>0</v>
      </c>
      <c r="F30" s="39">
        <v>0</v>
      </c>
      <c r="G30" s="39">
        <v>705.6</v>
      </c>
      <c r="H30" s="39">
        <v>4674.78</v>
      </c>
      <c r="I30" s="73">
        <v>3869.1</v>
      </c>
      <c r="J30" s="73">
        <v>23873.57</v>
      </c>
      <c r="K30" s="39">
        <v>145.5</v>
      </c>
      <c r="L30" s="39">
        <v>3745.51</v>
      </c>
      <c r="M30" s="39">
        <v>0</v>
      </c>
      <c r="N30" s="39">
        <v>0</v>
      </c>
      <c r="O30" s="39">
        <v>0</v>
      </c>
      <c r="P30" s="39">
        <v>0</v>
      </c>
      <c r="Q30" s="73">
        <v>145.5</v>
      </c>
      <c r="R30" s="73">
        <v>3745.51</v>
      </c>
      <c r="S30" s="97">
        <v>0</v>
      </c>
      <c r="T30" s="97">
        <v>0</v>
      </c>
      <c r="U30" s="97">
        <v>0</v>
      </c>
      <c r="V30" s="97">
        <v>0</v>
      </c>
      <c r="W30" s="97">
        <v>337.5</v>
      </c>
      <c r="X30" s="97">
        <v>2600.1</v>
      </c>
      <c r="Y30" s="83">
        <v>337.5</v>
      </c>
      <c r="Z30" s="83">
        <v>2600.1</v>
      </c>
      <c r="AA30" s="39">
        <v>0</v>
      </c>
      <c r="AB30" s="39">
        <v>0</v>
      </c>
      <c r="AC30" s="39">
        <v>0</v>
      </c>
      <c r="AD30" s="39">
        <v>0</v>
      </c>
      <c r="AE30" s="39">
        <v>0</v>
      </c>
      <c r="AF30" s="39">
        <v>0</v>
      </c>
      <c r="AG30" s="73">
        <v>0</v>
      </c>
      <c r="AH30" s="73">
        <v>0</v>
      </c>
      <c r="AI30" s="73">
        <v>4352.1000000000004</v>
      </c>
      <c r="AJ30" s="73">
        <v>30219.180000000004</v>
      </c>
      <c r="AK30" s="106">
        <v>-93.421052631578945</v>
      </c>
      <c r="AL30" s="106">
        <v>-93.565357654878937</v>
      </c>
      <c r="AM30" s="106">
        <v>9.779584849133327</v>
      </c>
      <c r="AN30" s="106">
        <v>17.83068463329327</v>
      </c>
      <c r="AP30" s="95"/>
      <c r="AQ30" s="95"/>
      <c r="AR30" s="95"/>
      <c r="AS30" s="93"/>
      <c r="AT30" s="93"/>
      <c r="AU30" s="95"/>
      <c r="AV30" s="95"/>
      <c r="AW30" s="95"/>
      <c r="AX30" s="95"/>
      <c r="AY30" s="95"/>
      <c r="AZ30" s="95"/>
      <c r="BA30" s="95"/>
      <c r="BB30" s="95"/>
      <c r="BC30" s="95"/>
    </row>
    <row r="31" spans="2:55" ht="18" customHeight="1" x14ac:dyDescent="0.2">
      <c r="B31" s="84" t="s">
        <v>148</v>
      </c>
      <c r="C31" s="39">
        <v>0</v>
      </c>
      <c r="D31" s="39">
        <v>0</v>
      </c>
      <c r="E31" s="39">
        <v>0</v>
      </c>
      <c r="F31" s="39">
        <v>0</v>
      </c>
      <c r="G31" s="39">
        <v>0</v>
      </c>
      <c r="H31" s="39">
        <v>0</v>
      </c>
      <c r="I31" s="73">
        <v>0</v>
      </c>
      <c r="J31" s="73">
        <v>0</v>
      </c>
      <c r="K31" s="39">
        <v>0</v>
      </c>
      <c r="L31" s="39">
        <v>0</v>
      </c>
      <c r="M31" s="39">
        <v>0</v>
      </c>
      <c r="N31" s="39">
        <v>0</v>
      </c>
      <c r="O31" s="39">
        <v>0</v>
      </c>
      <c r="P31" s="39">
        <v>0</v>
      </c>
      <c r="Q31" s="73">
        <v>0</v>
      </c>
      <c r="R31" s="73">
        <v>0</v>
      </c>
      <c r="S31" s="97">
        <v>0</v>
      </c>
      <c r="T31" s="97">
        <v>0</v>
      </c>
      <c r="U31" s="97">
        <v>0</v>
      </c>
      <c r="V31" s="97">
        <v>0</v>
      </c>
      <c r="W31" s="97">
        <v>351</v>
      </c>
      <c r="X31" s="97">
        <v>10446.739999999998</v>
      </c>
      <c r="Y31" s="83">
        <v>351</v>
      </c>
      <c r="Z31" s="83">
        <v>10446.739999999998</v>
      </c>
      <c r="AA31" s="97">
        <v>0</v>
      </c>
      <c r="AB31" s="97">
        <v>0</v>
      </c>
      <c r="AC31" s="39">
        <v>0</v>
      </c>
      <c r="AD31" s="39">
        <v>0</v>
      </c>
      <c r="AE31" s="39">
        <v>0</v>
      </c>
      <c r="AF31" s="39">
        <v>0</v>
      </c>
      <c r="AG31" s="83">
        <v>0</v>
      </c>
      <c r="AH31" s="83">
        <v>0</v>
      </c>
      <c r="AI31" s="73">
        <v>351</v>
      </c>
      <c r="AJ31" s="73">
        <v>10446.739999999998</v>
      </c>
      <c r="AK31" s="106">
        <v>-18.811881188118807</v>
      </c>
      <c r="AL31" s="106">
        <v>-9.7620500305064191</v>
      </c>
      <c r="AM31" s="106">
        <v>54.859557544121309</v>
      </c>
      <c r="AN31" s="106">
        <v>73.955369852632401</v>
      </c>
      <c r="AP31" s="95"/>
      <c r="AQ31" s="95"/>
      <c r="AR31" s="95"/>
      <c r="AS31" s="93"/>
      <c r="AT31" s="93"/>
      <c r="AU31" s="95"/>
      <c r="AV31" s="95"/>
      <c r="AW31" s="95"/>
      <c r="AX31" s="95"/>
      <c r="AY31" s="95"/>
      <c r="AZ31" s="95"/>
      <c r="BA31" s="95"/>
      <c r="BB31" s="95"/>
      <c r="BC31" s="95"/>
    </row>
    <row r="32" spans="2:55" ht="18" customHeight="1" x14ac:dyDescent="0.2">
      <c r="B32" s="103" t="s">
        <v>126</v>
      </c>
      <c r="C32" s="39">
        <v>1008</v>
      </c>
      <c r="D32" s="39">
        <v>4390.3999999999996</v>
      </c>
      <c r="E32" s="39">
        <v>1377</v>
      </c>
      <c r="F32" s="39">
        <v>15449.62</v>
      </c>
      <c r="G32" s="39">
        <v>949.5</v>
      </c>
      <c r="H32" s="39">
        <v>15464.1</v>
      </c>
      <c r="I32" s="73">
        <v>3334.5</v>
      </c>
      <c r="J32" s="73">
        <v>35304.120000000003</v>
      </c>
      <c r="K32" s="39">
        <v>5918.4</v>
      </c>
      <c r="L32" s="39">
        <v>27017.040000000001</v>
      </c>
      <c r="M32" s="39">
        <v>0</v>
      </c>
      <c r="N32" s="39">
        <v>0</v>
      </c>
      <c r="O32" s="97">
        <v>1599</v>
      </c>
      <c r="P32" s="97">
        <v>22502.27</v>
      </c>
      <c r="Q32" s="73">
        <v>7517.4</v>
      </c>
      <c r="R32" s="73">
        <v>49519.31</v>
      </c>
      <c r="S32" s="39">
        <v>8597.5</v>
      </c>
      <c r="T32" s="39">
        <v>66239.88</v>
      </c>
      <c r="U32" s="97">
        <v>0</v>
      </c>
      <c r="V32" s="97">
        <v>0</v>
      </c>
      <c r="W32" s="39">
        <v>5893.5</v>
      </c>
      <c r="X32" s="39">
        <v>31286.120000000003</v>
      </c>
      <c r="Y32" s="73">
        <v>14491</v>
      </c>
      <c r="Z32" s="73">
        <v>97526</v>
      </c>
      <c r="AA32" s="39">
        <v>12408.9</v>
      </c>
      <c r="AB32" s="39">
        <v>77445.089999999982</v>
      </c>
      <c r="AC32" s="97">
        <v>7566.3</v>
      </c>
      <c r="AD32" s="97">
        <v>40388.539999999994</v>
      </c>
      <c r="AE32" s="39">
        <v>1382.4</v>
      </c>
      <c r="AF32" s="39">
        <v>7370</v>
      </c>
      <c r="AG32" s="73">
        <v>21357.599999999999</v>
      </c>
      <c r="AH32" s="73">
        <v>125203.62999999999</v>
      </c>
      <c r="AI32" s="73">
        <v>46700.500000000007</v>
      </c>
      <c r="AJ32" s="73">
        <v>307553.05999999994</v>
      </c>
      <c r="AK32" s="106" t="s">
        <v>6</v>
      </c>
      <c r="AL32" s="106" t="s">
        <v>6</v>
      </c>
      <c r="AM32" s="106">
        <v>53.07586789068273</v>
      </c>
      <c r="AN32" s="106">
        <v>63.447991622927958</v>
      </c>
      <c r="AP32" s="95"/>
      <c r="AQ32" s="95"/>
      <c r="AR32" s="95"/>
      <c r="AS32" s="93"/>
      <c r="AT32" s="93"/>
      <c r="AU32" s="95"/>
      <c r="AV32" s="95"/>
      <c r="AW32" s="95"/>
      <c r="AX32" s="95"/>
      <c r="AY32" s="95"/>
      <c r="AZ32" s="95"/>
      <c r="BA32" s="95"/>
      <c r="BB32" s="95"/>
      <c r="BC32" s="95"/>
    </row>
    <row r="33" spans="1:55" ht="18" customHeight="1" x14ac:dyDescent="0.2">
      <c r="B33" s="84" t="s">
        <v>127</v>
      </c>
      <c r="C33" s="39">
        <v>567</v>
      </c>
      <c r="D33" s="39">
        <v>2419.1999999999998</v>
      </c>
      <c r="E33" s="39">
        <v>0</v>
      </c>
      <c r="F33" s="39">
        <v>0</v>
      </c>
      <c r="G33" s="39">
        <v>0</v>
      </c>
      <c r="H33" s="39">
        <v>0</v>
      </c>
      <c r="I33" s="73">
        <v>567</v>
      </c>
      <c r="J33" s="73">
        <v>2419.1999999999998</v>
      </c>
      <c r="K33" s="39">
        <v>2988</v>
      </c>
      <c r="L33" s="39">
        <v>38434</v>
      </c>
      <c r="M33" s="39">
        <v>0</v>
      </c>
      <c r="N33" s="39">
        <v>0</v>
      </c>
      <c r="O33" s="97">
        <v>283.5</v>
      </c>
      <c r="P33" s="97">
        <v>1209.5999999999999</v>
      </c>
      <c r="Q33" s="73">
        <v>3271.5</v>
      </c>
      <c r="R33" s="73">
        <v>39643.599999999999</v>
      </c>
      <c r="S33" s="39">
        <v>0</v>
      </c>
      <c r="T33" s="39">
        <v>0</v>
      </c>
      <c r="U33" s="39">
        <v>283.5</v>
      </c>
      <c r="V33" s="39">
        <v>1296.5999999999999</v>
      </c>
      <c r="W33" s="39">
        <v>9591</v>
      </c>
      <c r="X33" s="39">
        <v>75621.450000000012</v>
      </c>
      <c r="Y33" s="73">
        <v>9874.5</v>
      </c>
      <c r="Z33" s="73">
        <v>76918.050000000017</v>
      </c>
      <c r="AA33" s="39">
        <v>567</v>
      </c>
      <c r="AB33" s="39">
        <v>2784.6</v>
      </c>
      <c r="AC33" s="39">
        <v>4936.5</v>
      </c>
      <c r="AD33" s="39">
        <v>40961.15</v>
      </c>
      <c r="AE33" s="39">
        <v>0</v>
      </c>
      <c r="AF33" s="39">
        <v>0</v>
      </c>
      <c r="AG33" s="73">
        <v>5503.5</v>
      </c>
      <c r="AH33" s="73">
        <v>43745.75</v>
      </c>
      <c r="AI33" s="73">
        <v>19216.5</v>
      </c>
      <c r="AJ33" s="73">
        <v>162726.6</v>
      </c>
      <c r="AK33" s="106">
        <v>-100</v>
      </c>
      <c r="AL33" s="106">
        <v>-100</v>
      </c>
      <c r="AM33" s="106">
        <v>-36.756756756756758</v>
      </c>
      <c r="AN33" s="106">
        <v>43.061541137207996</v>
      </c>
      <c r="AP33" s="95"/>
      <c r="AQ33" s="95"/>
      <c r="AR33" s="95"/>
      <c r="AS33" s="93"/>
      <c r="AT33" s="93"/>
      <c r="AU33" s="95"/>
      <c r="AV33" s="95"/>
      <c r="AW33" s="95"/>
      <c r="AX33" s="95"/>
      <c r="AY33" s="95"/>
      <c r="AZ33" s="95"/>
      <c r="BA33" s="95"/>
      <c r="BB33" s="95"/>
      <c r="BC33" s="95"/>
    </row>
    <row r="34" spans="1:55" ht="18" customHeight="1" x14ac:dyDescent="0.2">
      <c r="B34" s="84" t="s">
        <v>145</v>
      </c>
      <c r="C34" s="39">
        <v>0</v>
      </c>
      <c r="D34" s="39">
        <v>0</v>
      </c>
      <c r="E34" s="39">
        <v>0</v>
      </c>
      <c r="F34" s="39">
        <v>0</v>
      </c>
      <c r="G34" s="39">
        <v>429</v>
      </c>
      <c r="H34" s="39">
        <v>5253.62</v>
      </c>
      <c r="I34" s="73">
        <v>429</v>
      </c>
      <c r="J34" s="73">
        <v>5253.62</v>
      </c>
      <c r="K34" s="39">
        <v>0</v>
      </c>
      <c r="L34" s="39">
        <v>0</v>
      </c>
      <c r="M34" s="39">
        <v>125.25</v>
      </c>
      <c r="N34" s="39">
        <v>4056.84</v>
      </c>
      <c r="O34" s="39">
        <v>0</v>
      </c>
      <c r="P34" s="39">
        <v>0</v>
      </c>
      <c r="Q34" s="73">
        <v>125.25</v>
      </c>
      <c r="R34" s="73">
        <v>4056.84</v>
      </c>
      <c r="S34" s="97">
        <v>0</v>
      </c>
      <c r="T34" s="97">
        <v>0</v>
      </c>
      <c r="U34" s="97">
        <v>0</v>
      </c>
      <c r="V34" s="97">
        <v>0</v>
      </c>
      <c r="W34" s="39">
        <v>0</v>
      </c>
      <c r="X34" s="39">
        <v>0</v>
      </c>
      <c r="Y34" s="73">
        <v>0</v>
      </c>
      <c r="Z34" s="73">
        <v>0</v>
      </c>
      <c r="AA34" s="39">
        <v>0</v>
      </c>
      <c r="AB34" s="39">
        <v>0</v>
      </c>
      <c r="AC34" s="39">
        <v>0</v>
      </c>
      <c r="AD34" s="39">
        <v>0</v>
      </c>
      <c r="AE34" s="39">
        <v>0</v>
      </c>
      <c r="AF34" s="39">
        <v>0</v>
      </c>
      <c r="AG34" s="73">
        <v>0</v>
      </c>
      <c r="AH34" s="73">
        <v>0</v>
      </c>
      <c r="AI34" s="73">
        <v>554.25</v>
      </c>
      <c r="AJ34" s="73">
        <v>9310.4599999999991</v>
      </c>
      <c r="AK34" s="106" t="s">
        <v>6</v>
      </c>
      <c r="AL34" s="106" t="s">
        <v>6</v>
      </c>
      <c r="AM34" s="106">
        <v>-23.258567382611105</v>
      </c>
      <c r="AN34" s="106">
        <v>-8.9389175560911411</v>
      </c>
      <c r="AP34" s="95"/>
      <c r="AQ34" s="95"/>
      <c r="AR34" s="95"/>
      <c r="AS34" s="93"/>
      <c r="AT34" s="93"/>
      <c r="AU34" s="95"/>
      <c r="AV34" s="95"/>
      <c r="AW34" s="95"/>
      <c r="AX34" s="95"/>
      <c r="AY34" s="95"/>
      <c r="AZ34" s="95"/>
      <c r="BA34" s="95"/>
      <c r="BB34" s="95"/>
      <c r="BC34" s="95"/>
    </row>
    <row r="35" spans="1:55" ht="18" customHeight="1" x14ac:dyDescent="0.2">
      <c r="B35" s="84" t="s">
        <v>57</v>
      </c>
      <c r="C35" s="39">
        <v>1035</v>
      </c>
      <c r="D35" s="39">
        <v>5071.4399999999996</v>
      </c>
      <c r="E35" s="39">
        <v>1080</v>
      </c>
      <c r="F35" s="39">
        <v>11942.039999999997</v>
      </c>
      <c r="G35" s="39">
        <v>1329</v>
      </c>
      <c r="H35" s="39">
        <v>18075.900000000001</v>
      </c>
      <c r="I35" s="73">
        <v>3444</v>
      </c>
      <c r="J35" s="73">
        <v>35089.379999999997</v>
      </c>
      <c r="K35" s="39">
        <v>96</v>
      </c>
      <c r="L35" s="39">
        <v>2127</v>
      </c>
      <c r="M35" s="39">
        <v>699</v>
      </c>
      <c r="N35" s="39">
        <v>25562.74</v>
      </c>
      <c r="O35" s="97">
        <v>1258.5</v>
      </c>
      <c r="P35" s="97">
        <v>10366.5</v>
      </c>
      <c r="Q35" s="73">
        <v>2053.5</v>
      </c>
      <c r="R35" s="73">
        <v>38056.240000000005</v>
      </c>
      <c r="S35" s="39">
        <v>0</v>
      </c>
      <c r="T35" s="39">
        <v>0</v>
      </c>
      <c r="U35" s="97">
        <v>0</v>
      </c>
      <c r="V35" s="97">
        <v>0</v>
      </c>
      <c r="W35" s="39">
        <v>90.75</v>
      </c>
      <c r="X35" s="39">
        <v>2740.2</v>
      </c>
      <c r="Y35" s="73">
        <v>90.75</v>
      </c>
      <c r="Z35" s="73">
        <v>2740.2</v>
      </c>
      <c r="AA35" s="39">
        <v>1308</v>
      </c>
      <c r="AB35" s="39">
        <v>12012.739999999998</v>
      </c>
      <c r="AC35" s="97">
        <v>1217.25</v>
      </c>
      <c r="AD35" s="97">
        <v>12463.230000000001</v>
      </c>
      <c r="AE35" s="39">
        <v>247.5</v>
      </c>
      <c r="AF35" s="39">
        <v>3417</v>
      </c>
      <c r="AG35" s="73">
        <v>2772.75</v>
      </c>
      <c r="AH35" s="73">
        <v>27892.970000000005</v>
      </c>
      <c r="AI35" s="73">
        <v>8361</v>
      </c>
      <c r="AJ35" s="73">
        <v>103778.79000000001</v>
      </c>
      <c r="AK35" s="106">
        <v>-5.1447776628748665</v>
      </c>
      <c r="AL35" s="106">
        <v>4.7274618970464033</v>
      </c>
      <c r="AM35" s="106">
        <v>30.804574229119865</v>
      </c>
      <c r="AN35" s="106">
        <v>51.889440322434631</v>
      </c>
      <c r="AP35" s="95"/>
      <c r="AQ35" s="95"/>
      <c r="AR35" s="95"/>
      <c r="AS35" s="93"/>
      <c r="AT35" s="93"/>
      <c r="AU35" s="95"/>
      <c r="AV35" s="95"/>
      <c r="AW35" s="95"/>
      <c r="AX35" s="95"/>
      <c r="AY35" s="95"/>
      <c r="AZ35" s="95"/>
      <c r="BA35" s="95"/>
      <c r="BB35" s="95"/>
      <c r="BC35" s="95"/>
    </row>
    <row r="36" spans="1:55" ht="18" customHeight="1" x14ac:dyDescent="0.2">
      <c r="B36" s="84" t="s">
        <v>128</v>
      </c>
      <c r="C36" s="39">
        <v>750</v>
      </c>
      <c r="D36" s="39">
        <v>5526</v>
      </c>
      <c r="E36" s="39">
        <v>10170</v>
      </c>
      <c r="F36" s="39">
        <v>43268</v>
      </c>
      <c r="G36" s="39">
        <v>0</v>
      </c>
      <c r="H36" s="39">
        <v>0</v>
      </c>
      <c r="I36" s="73">
        <v>10920</v>
      </c>
      <c r="J36" s="73">
        <v>48794</v>
      </c>
      <c r="K36" s="39">
        <v>11055</v>
      </c>
      <c r="L36" s="39">
        <v>54874.8</v>
      </c>
      <c r="M36" s="39">
        <v>469.5</v>
      </c>
      <c r="N36" s="39">
        <v>26298</v>
      </c>
      <c r="O36" s="39">
        <v>0</v>
      </c>
      <c r="P36" s="39">
        <v>0</v>
      </c>
      <c r="Q36" s="73">
        <v>11524.5</v>
      </c>
      <c r="R36" s="73">
        <v>81172.800000000003</v>
      </c>
      <c r="S36" s="39">
        <v>10575</v>
      </c>
      <c r="T36" s="39">
        <v>50575</v>
      </c>
      <c r="U36" s="39">
        <v>360</v>
      </c>
      <c r="V36" s="39">
        <v>2520</v>
      </c>
      <c r="W36" s="39">
        <v>12405</v>
      </c>
      <c r="X36" s="39">
        <v>91690.68</v>
      </c>
      <c r="Y36" s="73">
        <v>23340</v>
      </c>
      <c r="Z36" s="73">
        <v>144785.68</v>
      </c>
      <c r="AA36" s="39">
        <v>1840.5</v>
      </c>
      <c r="AB36" s="39">
        <v>32415.200000000001</v>
      </c>
      <c r="AC36" s="39">
        <v>10630.5</v>
      </c>
      <c r="AD36" s="39">
        <v>60265.36</v>
      </c>
      <c r="AE36" s="39">
        <v>435</v>
      </c>
      <c r="AF36" s="39">
        <v>12789</v>
      </c>
      <c r="AG36" s="73">
        <v>12906</v>
      </c>
      <c r="AH36" s="73">
        <v>105469.56</v>
      </c>
      <c r="AI36" s="73">
        <v>58690.5</v>
      </c>
      <c r="AJ36" s="73">
        <v>380222.04000000004</v>
      </c>
      <c r="AK36" s="106">
        <v>-45.862958535204179</v>
      </c>
      <c r="AL36" s="106">
        <v>-33.067455112107893</v>
      </c>
      <c r="AM36" s="106">
        <v>-7.8736078736078685</v>
      </c>
      <c r="AN36" s="106">
        <v>-17.527164352630109</v>
      </c>
      <c r="AP36" s="93"/>
      <c r="AQ36" s="104"/>
      <c r="AR36" s="95"/>
      <c r="AS36" s="93"/>
      <c r="AT36" s="93"/>
      <c r="AU36" s="95"/>
      <c r="AV36" s="95"/>
      <c r="AW36" s="95"/>
      <c r="AX36" s="95"/>
      <c r="AY36" s="95"/>
      <c r="AZ36" s="95"/>
      <c r="BA36" s="95"/>
      <c r="BB36" s="95"/>
      <c r="BC36" s="95"/>
    </row>
    <row r="37" spans="1:55" ht="4.5" customHeight="1" x14ac:dyDescent="0.2">
      <c r="B37" s="84"/>
      <c r="C37" s="39"/>
      <c r="D37" s="39"/>
      <c r="E37" s="39"/>
      <c r="F37" s="39"/>
      <c r="G37" s="39"/>
      <c r="H37" s="39"/>
      <c r="I37" s="73"/>
      <c r="J37" s="73"/>
      <c r="K37" s="39"/>
      <c r="L37" s="39"/>
      <c r="M37" s="39"/>
      <c r="N37" s="39"/>
      <c r="O37" s="39"/>
      <c r="P37" s="39"/>
      <c r="Q37" s="73"/>
      <c r="R37" s="73"/>
      <c r="S37" s="39"/>
      <c r="T37" s="39"/>
      <c r="U37" s="39"/>
      <c r="V37" s="39"/>
      <c r="W37" s="39"/>
      <c r="X37" s="39"/>
      <c r="Y37" s="73"/>
      <c r="Z37" s="73"/>
      <c r="AA37" s="39"/>
      <c r="AB37" s="39"/>
      <c r="AC37" s="39"/>
      <c r="AD37" s="39"/>
      <c r="AE37" s="39"/>
      <c r="AF37" s="39"/>
      <c r="AG37" s="73"/>
      <c r="AH37" s="73"/>
      <c r="AI37" s="73"/>
      <c r="AJ37" s="73"/>
      <c r="AK37" s="106"/>
      <c r="AL37" s="106"/>
      <c r="AM37" s="106"/>
      <c r="AN37" s="106" t="s">
        <v>6</v>
      </c>
      <c r="AP37" s="93"/>
      <c r="AQ37" s="104"/>
      <c r="AR37" s="95"/>
      <c r="AS37" s="93"/>
      <c r="AT37" s="93"/>
      <c r="AU37" s="95"/>
      <c r="AV37" s="95"/>
      <c r="AW37" s="95"/>
      <c r="AX37" s="95"/>
      <c r="AY37" s="95"/>
      <c r="AZ37" s="95"/>
      <c r="BA37" s="95"/>
      <c r="BB37" s="95"/>
      <c r="BC37" s="95"/>
    </row>
    <row r="38" spans="1:55" ht="18" customHeight="1" x14ac:dyDescent="0.2">
      <c r="B38" s="82" t="s">
        <v>161</v>
      </c>
      <c r="C38" s="73">
        <v>47413</v>
      </c>
      <c r="D38" s="73">
        <v>1079946.6000000001</v>
      </c>
      <c r="E38" s="73">
        <v>87605.5</v>
      </c>
      <c r="F38" s="73">
        <v>602510.83000000007</v>
      </c>
      <c r="G38" s="73">
        <v>80886.5</v>
      </c>
      <c r="H38" s="73">
        <v>711102.2300000001</v>
      </c>
      <c r="I38" s="73">
        <v>215905</v>
      </c>
      <c r="J38" s="73">
        <v>2393559.66</v>
      </c>
      <c r="K38" s="73">
        <v>57016.800000000003</v>
      </c>
      <c r="L38" s="73">
        <v>477175.87999999995</v>
      </c>
      <c r="M38" s="73">
        <v>119403.25</v>
      </c>
      <c r="N38" s="73">
        <v>1214886.04</v>
      </c>
      <c r="O38" s="73">
        <v>89552.35</v>
      </c>
      <c r="P38" s="73">
        <v>797220.91</v>
      </c>
      <c r="Q38" s="73">
        <v>265972.40000000002</v>
      </c>
      <c r="R38" s="73">
        <v>2489282.83</v>
      </c>
      <c r="S38" s="73">
        <v>58811</v>
      </c>
      <c r="T38" s="73">
        <v>1086465.7200000002</v>
      </c>
      <c r="U38" s="73">
        <v>57335.5</v>
      </c>
      <c r="V38" s="73">
        <v>430142.66</v>
      </c>
      <c r="W38" s="73">
        <v>56055</v>
      </c>
      <c r="X38" s="73">
        <v>525176.81999999983</v>
      </c>
      <c r="Y38" s="73">
        <v>172201.5</v>
      </c>
      <c r="Z38" s="73">
        <v>2041785.2</v>
      </c>
      <c r="AA38" s="73">
        <v>132525.25</v>
      </c>
      <c r="AB38" s="73">
        <v>883164.05999999994</v>
      </c>
      <c r="AC38" s="73">
        <v>67661.5</v>
      </c>
      <c r="AD38" s="73">
        <v>640360.0299999998</v>
      </c>
      <c r="AE38" s="73">
        <v>20590</v>
      </c>
      <c r="AF38" s="73">
        <v>248458.98</v>
      </c>
      <c r="AG38" s="73">
        <v>220776.75</v>
      </c>
      <c r="AH38" s="73">
        <v>1771983.0700000008</v>
      </c>
      <c r="AI38" s="73">
        <v>874855.64999999991</v>
      </c>
      <c r="AJ38" s="73">
        <v>8696610.7599999979</v>
      </c>
      <c r="AK38" s="106">
        <v>-2.948218740826225</v>
      </c>
      <c r="AL38" s="106">
        <v>-13.620394645864021</v>
      </c>
      <c r="AM38" s="106">
        <v>-6.2615267120886386</v>
      </c>
      <c r="AN38" s="106">
        <v>-1.525740172208323</v>
      </c>
      <c r="AP38" s="95"/>
      <c r="AQ38" s="95"/>
      <c r="AR38" s="95"/>
      <c r="AS38" s="93"/>
      <c r="AT38" s="93"/>
      <c r="AU38" s="95"/>
      <c r="AV38" s="95"/>
      <c r="AW38" s="95"/>
      <c r="AX38" s="95"/>
      <c r="AY38" s="95"/>
      <c r="AZ38" s="95"/>
      <c r="BA38" s="95"/>
      <c r="BB38" s="95"/>
      <c r="BC38" s="95"/>
    </row>
    <row r="39" spans="1:55" ht="18" customHeight="1" x14ac:dyDescent="0.2">
      <c r="B39" s="103" t="s">
        <v>154</v>
      </c>
      <c r="C39" s="39">
        <v>0</v>
      </c>
      <c r="D39" s="39">
        <v>0</v>
      </c>
      <c r="E39" s="39">
        <v>0</v>
      </c>
      <c r="F39" s="39">
        <v>0</v>
      </c>
      <c r="G39" s="39">
        <v>954</v>
      </c>
      <c r="H39" s="39">
        <v>122111.84</v>
      </c>
      <c r="I39" s="73">
        <v>954</v>
      </c>
      <c r="J39" s="73">
        <v>122111.84</v>
      </c>
      <c r="K39" s="39">
        <v>0</v>
      </c>
      <c r="L39" s="39">
        <v>0</v>
      </c>
      <c r="M39" s="39">
        <v>0</v>
      </c>
      <c r="N39" s="39">
        <v>0</v>
      </c>
      <c r="O39" s="39">
        <v>0</v>
      </c>
      <c r="P39" s="39">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954</v>
      </c>
      <c r="AJ39" s="73">
        <v>122111.84000000003</v>
      </c>
      <c r="AK39" s="106" t="s">
        <v>6</v>
      </c>
      <c r="AL39" s="106" t="s">
        <v>6</v>
      </c>
      <c r="AM39" s="106" t="s">
        <v>6</v>
      </c>
      <c r="AN39" s="106" t="s">
        <v>6</v>
      </c>
      <c r="AP39" s="95"/>
      <c r="AQ39" s="95"/>
      <c r="AR39" s="95"/>
      <c r="AS39" s="93"/>
      <c r="AT39" s="93"/>
      <c r="AU39" s="95"/>
      <c r="AV39" s="95"/>
      <c r="AW39" s="95"/>
      <c r="AX39" s="95"/>
      <c r="AY39" s="95"/>
      <c r="AZ39" s="95"/>
      <c r="BA39" s="95"/>
      <c r="BB39" s="95"/>
      <c r="BC39" s="95"/>
    </row>
    <row r="40" spans="1:55" ht="18" customHeight="1" x14ac:dyDescent="0.2">
      <c r="B40" s="103" t="s">
        <v>169</v>
      </c>
      <c r="C40" s="39">
        <v>0</v>
      </c>
      <c r="D40" s="39">
        <v>0</v>
      </c>
      <c r="E40" s="39">
        <v>0</v>
      </c>
      <c r="F40" s="39">
        <v>0</v>
      </c>
      <c r="G40" s="39">
        <v>0</v>
      </c>
      <c r="H40" s="39">
        <v>0</v>
      </c>
      <c r="I40" s="73">
        <v>0</v>
      </c>
      <c r="J40" s="73">
        <v>0</v>
      </c>
      <c r="K40" s="39">
        <v>0</v>
      </c>
      <c r="L40" s="39">
        <v>0</v>
      </c>
      <c r="M40" s="39">
        <v>0</v>
      </c>
      <c r="N40" s="39">
        <v>0</v>
      </c>
      <c r="O40" s="39">
        <v>0</v>
      </c>
      <c r="P40" s="39">
        <v>0</v>
      </c>
      <c r="Q40" s="73">
        <v>0</v>
      </c>
      <c r="R40" s="73">
        <v>0</v>
      </c>
      <c r="S40" s="73">
        <v>0</v>
      </c>
      <c r="T40" s="73">
        <v>0</v>
      </c>
      <c r="U40" s="73">
        <v>0</v>
      </c>
      <c r="V40" s="73">
        <v>0</v>
      </c>
      <c r="W40" s="73">
        <v>0</v>
      </c>
      <c r="X40" s="73">
        <v>0</v>
      </c>
      <c r="Y40" s="73">
        <v>0</v>
      </c>
      <c r="Z40" s="73">
        <v>0</v>
      </c>
      <c r="AA40" s="73">
        <v>125.25</v>
      </c>
      <c r="AB40" s="73">
        <v>3599.0399999999995</v>
      </c>
      <c r="AC40" s="73">
        <v>0</v>
      </c>
      <c r="AD40" s="73">
        <v>0</v>
      </c>
      <c r="AE40" s="73">
        <v>0</v>
      </c>
      <c r="AF40" s="73">
        <v>0</v>
      </c>
      <c r="AG40" s="73">
        <v>125.25</v>
      </c>
      <c r="AH40" s="73">
        <v>3599.0399999999995</v>
      </c>
      <c r="AI40" s="73">
        <v>125.25</v>
      </c>
      <c r="AJ40" s="73">
        <v>3599.0399999999995</v>
      </c>
      <c r="AK40" s="106" t="s">
        <v>6</v>
      </c>
      <c r="AL40" s="106" t="s">
        <v>6</v>
      </c>
      <c r="AM40" s="106" t="s">
        <v>6</v>
      </c>
      <c r="AN40" s="106" t="s">
        <v>6</v>
      </c>
      <c r="AP40" s="95"/>
      <c r="AQ40" s="95"/>
      <c r="AR40" s="95"/>
      <c r="AS40" s="93"/>
      <c r="AT40" s="93"/>
      <c r="AU40" s="95"/>
      <c r="AV40" s="95"/>
      <c r="AW40" s="95"/>
      <c r="AX40" s="95"/>
      <c r="AY40" s="95"/>
      <c r="AZ40" s="95"/>
      <c r="BA40" s="95"/>
      <c r="BB40" s="95"/>
      <c r="BC40" s="95"/>
    </row>
    <row r="41" spans="1:55" ht="18" customHeight="1" x14ac:dyDescent="0.2">
      <c r="B41" s="103" t="s">
        <v>91</v>
      </c>
      <c r="C41" s="39">
        <v>0</v>
      </c>
      <c r="D41" s="39">
        <v>0</v>
      </c>
      <c r="E41" s="39">
        <v>978.75</v>
      </c>
      <c r="F41" s="39">
        <v>11406.02</v>
      </c>
      <c r="G41" s="39">
        <v>0</v>
      </c>
      <c r="H41" s="39">
        <v>0</v>
      </c>
      <c r="I41" s="73">
        <v>978.75</v>
      </c>
      <c r="J41" s="73">
        <v>11406.02</v>
      </c>
      <c r="K41" s="39">
        <v>2670</v>
      </c>
      <c r="L41" s="39">
        <v>31069.040000000001</v>
      </c>
      <c r="M41" s="39">
        <v>0</v>
      </c>
      <c r="N41" s="39">
        <v>0</v>
      </c>
      <c r="O41" s="39">
        <v>0</v>
      </c>
      <c r="P41" s="39">
        <v>0</v>
      </c>
      <c r="Q41" s="73">
        <v>2670</v>
      </c>
      <c r="R41" s="73">
        <v>31069.040000000001</v>
      </c>
      <c r="S41" s="39">
        <v>0</v>
      </c>
      <c r="T41" s="39">
        <v>0</v>
      </c>
      <c r="U41" s="39">
        <v>0</v>
      </c>
      <c r="V41" s="39">
        <v>0</v>
      </c>
      <c r="W41" s="97">
        <v>0</v>
      </c>
      <c r="X41" s="97">
        <v>0</v>
      </c>
      <c r="Y41" s="73">
        <v>0</v>
      </c>
      <c r="Z41" s="73">
        <v>0</v>
      </c>
      <c r="AA41" s="39">
        <v>0</v>
      </c>
      <c r="AB41" s="39">
        <v>0</v>
      </c>
      <c r="AC41" s="39">
        <v>0</v>
      </c>
      <c r="AD41" s="39">
        <v>0</v>
      </c>
      <c r="AE41" s="39">
        <v>0</v>
      </c>
      <c r="AF41" s="39">
        <v>0</v>
      </c>
      <c r="AG41" s="73">
        <v>0</v>
      </c>
      <c r="AH41" s="73">
        <v>0</v>
      </c>
      <c r="AI41" s="73">
        <v>3648.75</v>
      </c>
      <c r="AJ41" s="73">
        <v>42475.060000000005</v>
      </c>
      <c r="AK41" s="108" t="s">
        <v>6</v>
      </c>
      <c r="AL41" s="108" t="s">
        <v>6</v>
      </c>
      <c r="AM41" s="108" t="s">
        <v>6</v>
      </c>
      <c r="AN41" s="108" t="s">
        <v>6</v>
      </c>
      <c r="AP41" s="95"/>
      <c r="AQ41" s="95"/>
      <c r="AR41" s="95"/>
      <c r="AS41" s="93"/>
      <c r="AT41" s="93"/>
      <c r="AU41" s="95"/>
      <c r="AV41" s="95"/>
      <c r="AW41" s="95"/>
      <c r="AX41" s="95"/>
      <c r="AY41" s="95"/>
      <c r="AZ41" s="95"/>
      <c r="BA41" s="95"/>
      <c r="BB41" s="95"/>
      <c r="BC41" s="95"/>
    </row>
    <row r="42" spans="1:55" ht="18" customHeight="1" x14ac:dyDescent="0.2">
      <c r="B42" s="103" t="s">
        <v>170</v>
      </c>
      <c r="C42" s="39">
        <f>SUMIFS([1]!Ficheiro_base[Quantidade],[1]!Ficheiro_base[Mercado],$B42,[1]!Ficheiro_base[Nome do Mês],C$4,[1]!Ficheiro_base[Ano],$A$1)</f>
        <v>0</v>
      </c>
      <c r="D42" s="39">
        <f>SUMIFS([1]!Ficheiro_base[Valor],[1]!Ficheiro_base[Mercado],$B42,[1]!Ficheiro_base[Nome do Mês],C$4,[1]!Ficheiro_base[Ano],$A$1)</f>
        <v>0</v>
      </c>
      <c r="E42" s="39">
        <f>SUMIFS([1]!Ficheiro_base[Quantidade],[1]!Ficheiro_base[Mercado],$B42,[1]!Ficheiro_base[Nome do Mês],E$4,[1]!Ficheiro_base[Ano],$A$1)</f>
        <v>0</v>
      </c>
      <c r="F42" s="39">
        <f>SUMIFS([1]!Ficheiro_base[Valor],[1]!Ficheiro_base[Mercado],$B42,[1]!Ficheiro_base[Nome do Mês],E$4,[1]!Ficheiro_base[Ano],$A$1)</f>
        <v>0</v>
      </c>
      <c r="G42" s="39">
        <f>SUMIFS([1]!Ficheiro_base[Quantidade],[1]!Ficheiro_base[Mercado],$B42,[1]!Ficheiro_base[Nome do Mês],G$4,[1]!Ficheiro_base[Ano],$A$1)</f>
        <v>0</v>
      </c>
      <c r="H42" s="39">
        <f>SUMIFS([1]!Ficheiro_base[Valor],[1]!Ficheiro_base[Mercado],$B42,[1]!Ficheiro_base[Nome do Mês],G$4,[1]!Ficheiro_base[Ano],$A$1)</f>
        <v>0</v>
      </c>
      <c r="I42" s="39">
        <f>SUMIFS([1]!Ficheiro_base[Quantidade],[1]!Ficheiro_base[Mercado],$B42,[1]!Ficheiro_base[Trimestre],I$4,[1]!Ficheiro_base[Ano],$A$1)</f>
        <v>0</v>
      </c>
      <c r="J42" s="39">
        <f>SUMIFS([1]!Ficheiro_base[Valor],[1]!Ficheiro_base[Mercado],$B42,[1]!Ficheiro_base[Trimestre],I$4,[1]!Ficheiro_base[Ano],$A$1)</f>
        <v>0</v>
      </c>
      <c r="K42" s="39">
        <f>SUMIFS([1]!Ficheiro_base[Quantidade],[1]!Ficheiro_base[Mercado],$B42,[1]!Ficheiro_base[Nome do Mês],K$4,[1]!Ficheiro_base[Ano],$A$1)</f>
        <v>0</v>
      </c>
      <c r="L42" s="39">
        <f>SUMIFS([1]!Ficheiro_base[Valor],[1]!Ficheiro_base[Mercado],$B42,[1]!Ficheiro_base[Nome do Mês],K$4,[1]!Ficheiro_base[Ano],$A$1)</f>
        <v>0</v>
      </c>
      <c r="M42" s="39">
        <f>SUMIFS([1]!Ficheiro_base[Quantidade],[1]!Ficheiro_base[Mercado],$B42,[1]!Ficheiro_base[Nome do Mês],M$4,[1]!Ficheiro_base[Ano],$A$1)</f>
        <v>0</v>
      </c>
      <c r="N42" s="39">
        <f>SUMIFS([1]!Ficheiro_base[Valor],[1]!Ficheiro_base[Mercado],$B42,[1]!Ficheiro_base[Nome do Mês],M$4,[1]!Ficheiro_base[Ano],$A$1)</f>
        <v>0</v>
      </c>
      <c r="O42" s="39">
        <f>SUMIFS([1]!Ficheiro_base[Quantidade],[1]!Ficheiro_base[Mercado],$B42,[1]!Ficheiro_base[Nome do Mês],O$4,[1]!Ficheiro_base[Ano],$A$1)</f>
        <v>0</v>
      </c>
      <c r="P42" s="39">
        <f>SUMIFS([1]!Ficheiro_base[Valor],[1]!Ficheiro_base[Mercado],$B42,[1]!Ficheiro_base[Nome do Mês],O$4,[1]!Ficheiro_base[Ano],$A$1)</f>
        <v>0</v>
      </c>
      <c r="Q42" s="39">
        <f>SUMIFS([1]!Ficheiro_base[Quantidade],[1]!Ficheiro_base[Mercado],$B42,[1]!Ficheiro_base[Trimestre],Q$4,[1]!Ficheiro_base[Ano],$A$1)</f>
        <v>0</v>
      </c>
      <c r="R42" s="39">
        <f>SUMIFS([1]!Ficheiro_base[Valor],[1]!Ficheiro_base[Mercado],$B42,[1]!Ficheiro_base[Trimestre],Q$4,[1]!Ficheiro_base[Ano],$A$1)</f>
        <v>0</v>
      </c>
      <c r="S42" s="39">
        <f>SUMIFS([1]!Ficheiro_base[Quantidade],[1]!Ficheiro_base[Mercado],$B42,[1]!Ficheiro_base[Nome do Mês],S$4,[1]!Ficheiro_base[Ano],$A$1)</f>
        <v>0</v>
      </c>
      <c r="T42" s="39">
        <f>SUMIFS([1]!Ficheiro_base[Valor],[1]!Ficheiro_base[Mercado],$B42,[1]!Ficheiro_base[Nome do Mês],S$4,[1]!Ficheiro_base[Ano],$A$1)</f>
        <v>0</v>
      </c>
      <c r="U42" s="39">
        <f>SUMIFS([1]!Ficheiro_base[Quantidade],[1]!Ficheiro_base[Mercado],$B42,[1]!Ficheiro_base[Nome do Mês],U$4,[1]!Ficheiro_base[Ano],$A$1)</f>
        <v>0</v>
      </c>
      <c r="V42" s="39">
        <f>SUMIFS([1]!Ficheiro_base[Valor],[1]!Ficheiro_base[Mercado],$B42,[1]!Ficheiro_base[Nome do Mês],U$4,[1]!Ficheiro_base[Ano],$A$1)</f>
        <v>0</v>
      </c>
      <c r="W42" s="39">
        <f>SUMIFS([1]!Ficheiro_base[Quantidade],[1]!Ficheiro_base[Mercado],$B42,[1]!Ficheiro_base[Nome do Mês],W$4,[1]!Ficheiro_base[Ano],$A$1)</f>
        <v>0</v>
      </c>
      <c r="X42" s="39">
        <f>SUMIFS([1]!Ficheiro_base[Valor],[1]!Ficheiro_base[Mercado],$B42,[1]!Ficheiro_base[Nome do Mês],W$4,[1]!Ficheiro_base[Ano],$A$1)</f>
        <v>0</v>
      </c>
      <c r="Y42" s="73">
        <f>SUMIFS([1]!Ficheiro_base[Quantidade],[1]!Ficheiro_base[Mercado],$B42,[1]!Ficheiro_base[Trimestre],Y$4,[1]!Ficheiro_base[Ano],$A$1)</f>
        <v>0</v>
      </c>
      <c r="Z42" s="73">
        <f>SUMIFS([1]!Ficheiro_base[Valor],[1]!Ficheiro_base[Mercado],$B42,[1]!Ficheiro_base[Trimestre],Y$4,[1]!Ficheiro_base[Ano],$A$1)</f>
        <v>0</v>
      </c>
      <c r="AA42" s="39">
        <v>0</v>
      </c>
      <c r="AB42" s="39">
        <v>0</v>
      </c>
      <c r="AC42" s="39">
        <v>0</v>
      </c>
      <c r="AD42" s="39">
        <v>0</v>
      </c>
      <c r="AE42" s="39">
        <v>0</v>
      </c>
      <c r="AF42" s="39">
        <v>0</v>
      </c>
      <c r="AG42" s="73">
        <v>0</v>
      </c>
      <c r="AH42" s="73">
        <v>0</v>
      </c>
      <c r="AI42" s="39">
        <v>0</v>
      </c>
      <c r="AJ42" s="39">
        <v>0</v>
      </c>
      <c r="AK42" s="106">
        <v>-100</v>
      </c>
      <c r="AL42" s="106">
        <v>-100</v>
      </c>
      <c r="AM42" s="106">
        <v>-29.492753623188406</v>
      </c>
      <c r="AN42" s="106">
        <v>-54.910439893020865</v>
      </c>
      <c r="AP42" s="95"/>
      <c r="AQ42" s="95"/>
      <c r="AR42" s="95"/>
      <c r="AS42" s="93"/>
      <c r="AT42" s="93"/>
      <c r="AU42" s="95"/>
      <c r="AV42" s="95"/>
      <c r="AW42" s="95"/>
      <c r="AX42" s="95"/>
      <c r="AY42" s="95"/>
      <c r="AZ42" s="95"/>
      <c r="BA42" s="95"/>
      <c r="BB42" s="95"/>
      <c r="BC42" s="95"/>
    </row>
    <row r="43" spans="1:55" ht="18" customHeight="1" x14ac:dyDescent="0.2">
      <c r="B43" s="103" t="s">
        <v>149</v>
      </c>
      <c r="C43" s="39">
        <v>754.5</v>
      </c>
      <c r="D43" s="39">
        <v>13163.9</v>
      </c>
      <c r="E43" s="39">
        <v>0</v>
      </c>
      <c r="F43" s="39">
        <v>0</v>
      </c>
      <c r="G43" s="39">
        <v>0</v>
      </c>
      <c r="H43" s="39">
        <v>0</v>
      </c>
      <c r="I43" s="73">
        <v>754.5</v>
      </c>
      <c r="J43" s="73">
        <v>13163.9</v>
      </c>
      <c r="K43" s="39">
        <v>0</v>
      </c>
      <c r="L43" s="39">
        <v>0</v>
      </c>
      <c r="M43" s="39">
        <v>1350</v>
      </c>
      <c r="N43" s="39">
        <v>8282</v>
      </c>
      <c r="O43" s="39">
        <v>0</v>
      </c>
      <c r="P43" s="39">
        <v>0</v>
      </c>
      <c r="Q43" s="73">
        <v>1350</v>
      </c>
      <c r="R43" s="73">
        <v>8282</v>
      </c>
      <c r="S43" s="39">
        <v>0</v>
      </c>
      <c r="T43" s="39">
        <v>0</v>
      </c>
      <c r="U43" s="39">
        <v>8598</v>
      </c>
      <c r="V43" s="39">
        <v>51132</v>
      </c>
      <c r="W43" s="97">
        <v>0</v>
      </c>
      <c r="X43" s="39">
        <v>0</v>
      </c>
      <c r="Y43" s="83">
        <v>8598</v>
      </c>
      <c r="Z43" s="73">
        <v>51132</v>
      </c>
      <c r="AA43" s="39">
        <v>468</v>
      </c>
      <c r="AB43" s="39">
        <v>3528.7200000000003</v>
      </c>
      <c r="AC43" s="39">
        <v>0</v>
      </c>
      <c r="AD43" s="39">
        <v>0</v>
      </c>
      <c r="AE43" s="39">
        <v>0</v>
      </c>
      <c r="AF43" s="39">
        <v>0</v>
      </c>
      <c r="AG43" s="83">
        <v>468</v>
      </c>
      <c r="AH43" s="73">
        <v>3528.7200000000003</v>
      </c>
      <c r="AI43" s="73">
        <v>11170.5</v>
      </c>
      <c r="AJ43" s="73">
        <v>76106.62</v>
      </c>
      <c r="AK43" s="106" t="s">
        <v>6</v>
      </c>
      <c r="AL43" s="106" t="s">
        <v>6</v>
      </c>
      <c r="AM43" s="106">
        <v>-100</v>
      </c>
      <c r="AN43" s="106">
        <v>-100</v>
      </c>
      <c r="AP43" s="95"/>
      <c r="AQ43" s="95"/>
      <c r="AR43" s="95"/>
      <c r="AS43" s="93"/>
      <c r="AT43" s="93"/>
      <c r="AU43" s="95"/>
      <c r="AV43" s="95"/>
      <c r="AW43" s="95"/>
      <c r="AX43" s="95"/>
      <c r="AY43" s="95"/>
      <c r="AZ43" s="95"/>
      <c r="BA43" s="95"/>
      <c r="BB43" s="95"/>
      <c r="BC43" s="95"/>
    </row>
    <row r="44" spans="1:55" ht="18" customHeight="1" x14ac:dyDescent="0.2">
      <c r="B44" s="103" t="s">
        <v>60</v>
      </c>
      <c r="C44" s="39">
        <v>360</v>
      </c>
      <c r="D44" s="39">
        <v>2070.4</v>
      </c>
      <c r="E44" s="39">
        <v>621</v>
      </c>
      <c r="F44" s="39">
        <v>7512.41</v>
      </c>
      <c r="G44" s="39">
        <v>0</v>
      </c>
      <c r="H44" s="39">
        <v>0</v>
      </c>
      <c r="I44" s="73">
        <v>981</v>
      </c>
      <c r="J44" s="73">
        <v>9582.81</v>
      </c>
      <c r="K44" s="39">
        <v>180</v>
      </c>
      <c r="L44" s="39">
        <v>1100</v>
      </c>
      <c r="M44" s="39">
        <v>2484</v>
      </c>
      <c r="N44" s="39">
        <v>21961.02</v>
      </c>
      <c r="O44" s="97">
        <v>5480.5</v>
      </c>
      <c r="P44" s="97">
        <v>53104.91</v>
      </c>
      <c r="Q44" s="73">
        <v>8144.5</v>
      </c>
      <c r="R44" s="73">
        <v>76165.930000000008</v>
      </c>
      <c r="S44" s="39">
        <v>210</v>
      </c>
      <c r="T44" s="39">
        <v>7950.45</v>
      </c>
      <c r="U44" s="39">
        <v>900</v>
      </c>
      <c r="V44" s="39">
        <v>8217</v>
      </c>
      <c r="W44" s="97">
        <v>8512.5</v>
      </c>
      <c r="X44" s="97">
        <v>70531.039999999979</v>
      </c>
      <c r="Y44" s="73">
        <v>9622.5</v>
      </c>
      <c r="Z44" s="73">
        <v>86698.489999999976</v>
      </c>
      <c r="AA44" s="39">
        <v>945</v>
      </c>
      <c r="AB44" s="39">
        <v>8223</v>
      </c>
      <c r="AC44" s="39">
        <v>504</v>
      </c>
      <c r="AD44" s="39">
        <v>4564</v>
      </c>
      <c r="AE44" s="97">
        <v>1350</v>
      </c>
      <c r="AF44" s="97">
        <v>8904.61</v>
      </c>
      <c r="AG44" s="73">
        <v>2799</v>
      </c>
      <c r="AH44" s="73">
        <v>21691.61</v>
      </c>
      <c r="AI44" s="73">
        <v>21547</v>
      </c>
      <c r="AJ44" s="73">
        <v>194138.83999999997</v>
      </c>
      <c r="AK44" s="106">
        <v>-96.573687678453766</v>
      </c>
      <c r="AL44" s="106">
        <v>-95.571911266558956</v>
      </c>
      <c r="AM44" s="106">
        <v>-18.218756863606412</v>
      </c>
      <c r="AN44" s="106">
        <v>-4.4960023571498642</v>
      </c>
      <c r="AP44" s="95"/>
      <c r="AQ44" s="95"/>
      <c r="AR44" s="95"/>
      <c r="AS44" s="93"/>
      <c r="AT44" s="93"/>
      <c r="AU44" s="95"/>
      <c r="AV44" s="95"/>
      <c r="AW44" s="95"/>
      <c r="AX44" s="95"/>
      <c r="AY44" s="95"/>
      <c r="AZ44" s="95"/>
      <c r="BA44" s="95"/>
      <c r="BB44" s="95"/>
      <c r="BC44" s="95"/>
    </row>
    <row r="45" spans="1:55" ht="18" customHeight="1" x14ac:dyDescent="0.2">
      <c r="B45" s="103" t="s">
        <v>3</v>
      </c>
      <c r="C45" s="39">
        <v>540</v>
      </c>
      <c r="D45" s="39">
        <v>5210.3999999999996</v>
      </c>
      <c r="E45" s="39">
        <v>945</v>
      </c>
      <c r="F45" s="39">
        <v>9065.6</v>
      </c>
      <c r="G45" s="39">
        <v>0</v>
      </c>
      <c r="H45" s="39">
        <v>0</v>
      </c>
      <c r="I45" s="73">
        <v>1485</v>
      </c>
      <c r="J45" s="73">
        <v>14276</v>
      </c>
      <c r="K45" s="39">
        <v>0</v>
      </c>
      <c r="L45" s="39">
        <v>0</v>
      </c>
      <c r="M45" s="39">
        <v>8301.25</v>
      </c>
      <c r="N45" s="39">
        <v>162085</v>
      </c>
      <c r="O45" s="39">
        <v>0</v>
      </c>
      <c r="P45" s="39">
        <v>0</v>
      </c>
      <c r="Q45" s="73">
        <v>8301.25</v>
      </c>
      <c r="R45" s="73">
        <v>162085</v>
      </c>
      <c r="S45" s="39">
        <v>187.5</v>
      </c>
      <c r="T45" s="39">
        <v>4002</v>
      </c>
      <c r="U45" s="39">
        <v>7245</v>
      </c>
      <c r="V45" s="39">
        <v>35584.65</v>
      </c>
      <c r="W45" s="97">
        <v>0</v>
      </c>
      <c r="X45" s="97">
        <v>0</v>
      </c>
      <c r="Y45" s="73">
        <v>7432.5</v>
      </c>
      <c r="Z45" s="73">
        <v>39586.65</v>
      </c>
      <c r="AA45" s="39">
        <v>6373</v>
      </c>
      <c r="AB45" s="39">
        <v>55280.23</v>
      </c>
      <c r="AC45" s="39">
        <v>0</v>
      </c>
      <c r="AD45" s="39">
        <v>0</v>
      </c>
      <c r="AE45" s="97">
        <v>0</v>
      </c>
      <c r="AF45" s="97">
        <v>0</v>
      </c>
      <c r="AG45" s="73">
        <v>6373</v>
      </c>
      <c r="AH45" s="73">
        <v>55280.23</v>
      </c>
      <c r="AI45" s="73">
        <v>23591.75</v>
      </c>
      <c r="AJ45" s="73">
        <v>271227.88000000006</v>
      </c>
      <c r="AK45" s="106">
        <v>-81.09614020869212</v>
      </c>
      <c r="AL45" s="106">
        <v>-83.336347266564843</v>
      </c>
      <c r="AM45" s="106">
        <v>-39.685649904127416</v>
      </c>
      <c r="AN45" s="106">
        <v>-39.333876104747858</v>
      </c>
      <c r="AP45" s="95"/>
      <c r="AQ45" s="95"/>
      <c r="AR45" s="95"/>
      <c r="AS45" s="93"/>
      <c r="AT45" s="93"/>
      <c r="AU45" s="95"/>
      <c r="AV45" s="95"/>
      <c r="AW45" s="95"/>
      <c r="AX45" s="95"/>
      <c r="AY45" s="95"/>
      <c r="AZ45" s="95"/>
      <c r="BA45" s="95"/>
      <c r="BB45" s="95"/>
      <c r="BC45" s="95"/>
    </row>
    <row r="46" spans="1:55" ht="18" customHeight="1" x14ac:dyDescent="0.2">
      <c r="B46" s="103" t="s">
        <v>171</v>
      </c>
      <c r="C46" s="39">
        <v>0</v>
      </c>
      <c r="D46" s="39">
        <v>0</v>
      </c>
      <c r="E46" s="39">
        <v>0</v>
      </c>
      <c r="F46" s="39">
        <v>0</v>
      </c>
      <c r="G46" s="39">
        <v>0</v>
      </c>
      <c r="H46" s="39">
        <v>0</v>
      </c>
      <c r="I46" s="73">
        <v>0</v>
      </c>
      <c r="J46" s="73">
        <v>0</v>
      </c>
      <c r="K46" s="39">
        <v>0</v>
      </c>
      <c r="L46" s="39">
        <v>0</v>
      </c>
      <c r="M46" s="39">
        <v>0</v>
      </c>
      <c r="N46" s="39">
        <v>0</v>
      </c>
      <c r="O46" s="39">
        <v>0</v>
      </c>
      <c r="P46" s="39">
        <v>0</v>
      </c>
      <c r="Q46" s="73">
        <v>0</v>
      </c>
      <c r="R46" s="73">
        <v>0</v>
      </c>
      <c r="S46" s="39">
        <v>0</v>
      </c>
      <c r="T46" s="39">
        <v>0</v>
      </c>
      <c r="U46" s="39">
        <v>0</v>
      </c>
      <c r="V46" s="39">
        <v>0</v>
      </c>
      <c r="W46" s="97">
        <v>0</v>
      </c>
      <c r="X46" s="97">
        <v>0</v>
      </c>
      <c r="Y46" s="73">
        <v>0</v>
      </c>
      <c r="Z46" s="73">
        <v>0</v>
      </c>
      <c r="AA46" s="39">
        <v>0</v>
      </c>
      <c r="AB46" s="39">
        <v>0</v>
      </c>
      <c r="AC46" s="39">
        <v>0</v>
      </c>
      <c r="AD46" s="39">
        <v>0</v>
      </c>
      <c r="AE46" s="97">
        <v>0</v>
      </c>
      <c r="AF46" s="97">
        <v>0</v>
      </c>
      <c r="AG46" s="73">
        <v>0</v>
      </c>
      <c r="AH46" s="73">
        <v>0</v>
      </c>
      <c r="AI46" s="73">
        <v>0</v>
      </c>
      <c r="AJ46" s="73">
        <v>0</v>
      </c>
      <c r="AK46" s="106" t="s">
        <v>6</v>
      </c>
      <c r="AL46" s="106" t="s">
        <v>6</v>
      </c>
      <c r="AM46" s="106" t="s">
        <v>6</v>
      </c>
      <c r="AN46" s="106" t="s">
        <v>6</v>
      </c>
      <c r="AP46" s="95"/>
      <c r="AQ46" s="95"/>
      <c r="AR46" s="95"/>
      <c r="AS46" s="93"/>
      <c r="AT46" s="93"/>
      <c r="AU46" s="95"/>
      <c r="AV46" s="95"/>
      <c r="AW46" s="95"/>
      <c r="AX46" s="95"/>
      <c r="AY46" s="95"/>
      <c r="AZ46" s="95"/>
      <c r="BA46" s="95"/>
      <c r="BB46" s="95"/>
      <c r="BC46" s="95"/>
    </row>
    <row r="47" spans="1:55" ht="18" customHeight="1" x14ac:dyDescent="0.2">
      <c r="B47" s="103" t="s">
        <v>4</v>
      </c>
      <c r="C47" s="39">
        <v>0</v>
      </c>
      <c r="D47" s="39">
        <v>0</v>
      </c>
      <c r="E47" s="39">
        <v>0</v>
      </c>
      <c r="F47" s="39">
        <v>0</v>
      </c>
      <c r="G47" s="39">
        <v>0</v>
      </c>
      <c r="H47" s="39">
        <v>0</v>
      </c>
      <c r="I47" s="73">
        <v>0</v>
      </c>
      <c r="J47" s="73">
        <v>0</v>
      </c>
      <c r="K47" s="39">
        <v>0</v>
      </c>
      <c r="L47" s="39">
        <v>0</v>
      </c>
      <c r="M47" s="39">
        <v>432</v>
      </c>
      <c r="N47" s="39">
        <v>4633.3999999999996</v>
      </c>
      <c r="O47" s="39">
        <v>0</v>
      </c>
      <c r="P47" s="39">
        <v>0</v>
      </c>
      <c r="Q47" s="73">
        <v>432</v>
      </c>
      <c r="R47" s="73">
        <v>4633.3999999999996</v>
      </c>
      <c r="S47" s="39">
        <v>0</v>
      </c>
      <c r="T47" s="39">
        <v>0</v>
      </c>
      <c r="U47" s="39">
        <v>0</v>
      </c>
      <c r="V47" s="39">
        <v>0</v>
      </c>
      <c r="W47" s="39">
        <v>504</v>
      </c>
      <c r="X47" s="39">
        <v>4126.95</v>
      </c>
      <c r="Y47" s="73">
        <v>504</v>
      </c>
      <c r="Z47" s="73">
        <v>4126.95</v>
      </c>
      <c r="AA47" s="39">
        <v>0</v>
      </c>
      <c r="AB47" s="39">
        <v>0</v>
      </c>
      <c r="AC47" s="39">
        <v>0</v>
      </c>
      <c r="AD47" s="39">
        <v>0</v>
      </c>
      <c r="AE47" s="39">
        <v>0</v>
      </c>
      <c r="AF47" s="39">
        <v>0</v>
      </c>
      <c r="AG47" s="73">
        <v>0</v>
      </c>
      <c r="AH47" s="73">
        <v>0</v>
      </c>
      <c r="AI47" s="73">
        <v>936</v>
      </c>
      <c r="AJ47" s="73">
        <v>8760.35</v>
      </c>
      <c r="AK47" s="106">
        <v>-32.108234792798548</v>
      </c>
      <c r="AL47" s="106">
        <v>-7.3884850926739354</v>
      </c>
      <c r="AM47" s="106">
        <v>-58.922290709012401</v>
      </c>
      <c r="AN47" s="106">
        <v>-36.576861141571641</v>
      </c>
      <c r="AP47" s="95"/>
      <c r="AQ47" s="95"/>
      <c r="AR47" s="95"/>
      <c r="AS47" s="93"/>
      <c r="AT47" s="93"/>
      <c r="AU47" s="95"/>
      <c r="AV47" s="95"/>
      <c r="AW47" s="95"/>
      <c r="AX47" s="95"/>
      <c r="AY47" s="95"/>
      <c r="AZ47" s="95"/>
      <c r="BA47" s="95"/>
      <c r="BB47" s="95"/>
      <c r="BC47" s="95"/>
    </row>
    <row r="48" spans="1:55" ht="18" customHeight="1" x14ac:dyDescent="0.2">
      <c r="A48" s="76"/>
      <c r="B48" s="103" t="s">
        <v>62</v>
      </c>
      <c r="C48" s="39">
        <v>1260</v>
      </c>
      <c r="D48" s="39">
        <v>9536.7999999999993</v>
      </c>
      <c r="E48" s="39">
        <v>24269.25</v>
      </c>
      <c r="F48" s="39">
        <v>209688.10000000003</v>
      </c>
      <c r="G48" s="39">
        <v>26955</v>
      </c>
      <c r="H48" s="39">
        <v>142608</v>
      </c>
      <c r="I48" s="73">
        <v>52484.25</v>
      </c>
      <c r="J48" s="73">
        <v>361832.9</v>
      </c>
      <c r="K48" s="39">
        <v>17828</v>
      </c>
      <c r="L48" s="39">
        <v>114481.78</v>
      </c>
      <c r="M48" s="39">
        <v>30263.25</v>
      </c>
      <c r="N48" s="39">
        <v>173111.64</v>
      </c>
      <c r="O48" s="97">
        <v>18661.5</v>
      </c>
      <c r="P48" s="97">
        <v>130234.8</v>
      </c>
      <c r="Q48" s="73">
        <v>66752.75</v>
      </c>
      <c r="R48" s="73">
        <v>417828.22000000003</v>
      </c>
      <c r="S48" s="39">
        <v>17939</v>
      </c>
      <c r="T48" s="39">
        <v>151548.96</v>
      </c>
      <c r="U48" s="39">
        <v>0</v>
      </c>
      <c r="V48" s="39">
        <v>0</v>
      </c>
      <c r="W48" s="97">
        <v>22902</v>
      </c>
      <c r="X48" s="97">
        <v>167445.9</v>
      </c>
      <c r="Y48" s="73">
        <v>40841</v>
      </c>
      <c r="Z48" s="73">
        <v>318994.86</v>
      </c>
      <c r="AA48" s="39">
        <v>8955</v>
      </c>
      <c r="AB48" s="39">
        <v>53116.800000000003</v>
      </c>
      <c r="AC48" s="39">
        <v>0</v>
      </c>
      <c r="AD48" s="39">
        <v>0</v>
      </c>
      <c r="AE48" s="97">
        <v>8960</v>
      </c>
      <c r="AF48" s="97">
        <v>56132.160000000003</v>
      </c>
      <c r="AG48" s="73">
        <v>17915</v>
      </c>
      <c r="AH48" s="73">
        <v>109248.96000000001</v>
      </c>
      <c r="AI48" s="73">
        <v>177993</v>
      </c>
      <c r="AJ48" s="73">
        <v>1207904.9399999997</v>
      </c>
      <c r="AK48" s="106">
        <v>-100</v>
      </c>
      <c r="AL48" s="106">
        <v>-100</v>
      </c>
      <c r="AM48" s="106">
        <v>-10.71428571428571</v>
      </c>
      <c r="AN48" s="106">
        <v>-45.600114235476283</v>
      </c>
      <c r="AP48" s="95"/>
      <c r="AQ48" s="95"/>
      <c r="AR48" s="95"/>
      <c r="AS48" s="93"/>
      <c r="AT48" s="93"/>
      <c r="AU48" s="95"/>
      <c r="AV48" s="95"/>
      <c r="AW48" s="95"/>
      <c r="AX48" s="95"/>
      <c r="AY48" s="95"/>
      <c r="AZ48" s="95"/>
      <c r="BA48" s="95"/>
      <c r="BB48" s="95"/>
      <c r="BC48" s="95"/>
    </row>
    <row r="49" spans="1:55" ht="18" customHeight="1" x14ac:dyDescent="0.2">
      <c r="B49" s="103" t="s">
        <v>158</v>
      </c>
      <c r="C49" s="39">
        <v>0</v>
      </c>
      <c r="D49" s="39">
        <v>0</v>
      </c>
      <c r="E49" s="39">
        <v>0</v>
      </c>
      <c r="F49" s="39">
        <v>0</v>
      </c>
      <c r="G49" s="39">
        <v>0</v>
      </c>
      <c r="H49" s="39">
        <v>0</v>
      </c>
      <c r="I49" s="73">
        <v>0</v>
      </c>
      <c r="J49" s="73">
        <v>0</v>
      </c>
      <c r="K49" s="39">
        <v>423</v>
      </c>
      <c r="L49" s="39">
        <v>3623.3599999999997</v>
      </c>
      <c r="M49" s="39">
        <v>0</v>
      </c>
      <c r="N49" s="39">
        <v>0</v>
      </c>
      <c r="O49" s="39">
        <v>0</v>
      </c>
      <c r="P49" s="39">
        <v>0</v>
      </c>
      <c r="Q49" s="73">
        <v>423</v>
      </c>
      <c r="R49" s="73">
        <v>3623.3599999999997</v>
      </c>
      <c r="S49" s="39">
        <v>0</v>
      </c>
      <c r="T49" s="39">
        <v>0</v>
      </c>
      <c r="U49" s="39">
        <v>0</v>
      </c>
      <c r="V49" s="39">
        <v>0</v>
      </c>
      <c r="W49" s="97">
        <v>0</v>
      </c>
      <c r="X49" s="97">
        <v>0</v>
      </c>
      <c r="Y49" s="73">
        <v>0</v>
      </c>
      <c r="Z49" s="73">
        <v>0</v>
      </c>
      <c r="AA49" s="39">
        <v>0</v>
      </c>
      <c r="AB49" s="39">
        <v>0</v>
      </c>
      <c r="AC49" s="39">
        <v>0</v>
      </c>
      <c r="AD49" s="39">
        <v>0</v>
      </c>
      <c r="AE49" s="97">
        <v>0</v>
      </c>
      <c r="AF49" s="97">
        <v>0</v>
      </c>
      <c r="AG49" s="73">
        <v>0</v>
      </c>
      <c r="AH49" s="73">
        <v>0</v>
      </c>
      <c r="AI49" s="73">
        <v>423</v>
      </c>
      <c r="AJ49" s="73">
        <v>3623.3599999999997</v>
      </c>
      <c r="AK49" s="106">
        <v>-23.28371441236613</v>
      </c>
      <c r="AL49" s="106">
        <v>12.149673187805487</v>
      </c>
      <c r="AM49" s="106">
        <v>-1.6517714808514605</v>
      </c>
      <c r="AN49" s="106">
        <v>-1.1963696227754617</v>
      </c>
      <c r="AP49" s="95"/>
      <c r="AQ49" s="95"/>
      <c r="AR49" s="95"/>
      <c r="AS49" s="93"/>
      <c r="AT49" s="93"/>
      <c r="AU49" s="95"/>
      <c r="AV49" s="95"/>
      <c r="AW49" s="95"/>
      <c r="AX49" s="95"/>
      <c r="AY49" s="95"/>
      <c r="AZ49" s="95"/>
      <c r="BA49" s="95"/>
      <c r="BB49" s="95"/>
      <c r="BC49" s="95"/>
    </row>
    <row r="50" spans="1:55" ht="18" customHeight="1" x14ac:dyDescent="0.2">
      <c r="B50" s="103" t="s">
        <v>93</v>
      </c>
      <c r="C50" s="39">
        <v>351</v>
      </c>
      <c r="D50" s="39">
        <v>2947.8</v>
      </c>
      <c r="E50" s="39">
        <v>0</v>
      </c>
      <c r="F50" s="39">
        <v>0</v>
      </c>
      <c r="G50" s="39">
        <v>0</v>
      </c>
      <c r="H50" s="39">
        <v>0</v>
      </c>
      <c r="I50" s="73">
        <v>351</v>
      </c>
      <c r="J50" s="73">
        <v>2947.8</v>
      </c>
      <c r="K50" s="39">
        <v>0</v>
      </c>
      <c r="L50" s="39">
        <v>0</v>
      </c>
      <c r="M50" s="39">
        <v>0</v>
      </c>
      <c r="N50" s="39">
        <v>0</v>
      </c>
      <c r="O50" s="39">
        <v>0</v>
      </c>
      <c r="P50" s="39">
        <v>0</v>
      </c>
      <c r="Q50" s="73">
        <v>0</v>
      </c>
      <c r="R50" s="73">
        <v>0</v>
      </c>
      <c r="S50" s="39">
        <v>0</v>
      </c>
      <c r="T50" s="39">
        <v>0</v>
      </c>
      <c r="U50" s="39">
        <v>468</v>
      </c>
      <c r="V50" s="39">
        <v>6387.8000000000011</v>
      </c>
      <c r="W50" s="97">
        <v>0</v>
      </c>
      <c r="X50" s="97">
        <v>0</v>
      </c>
      <c r="Y50" s="83">
        <v>468</v>
      </c>
      <c r="Z50" s="83">
        <v>6387.8000000000011</v>
      </c>
      <c r="AA50" s="97">
        <v>0</v>
      </c>
      <c r="AB50" s="97">
        <v>0</v>
      </c>
      <c r="AC50" s="97">
        <v>0</v>
      </c>
      <c r="AD50" s="97">
        <v>0</v>
      </c>
      <c r="AE50" s="97">
        <v>0</v>
      </c>
      <c r="AF50" s="97">
        <v>0</v>
      </c>
      <c r="AG50" s="83">
        <v>0</v>
      </c>
      <c r="AH50" s="83">
        <v>0</v>
      </c>
      <c r="AI50" s="73">
        <v>819</v>
      </c>
      <c r="AJ50" s="73">
        <v>9335.6</v>
      </c>
      <c r="AK50" s="106">
        <v>-100</v>
      </c>
      <c r="AL50" s="106">
        <v>-100</v>
      </c>
      <c r="AM50" s="106">
        <v>-100</v>
      </c>
      <c r="AN50" s="106">
        <v>-100</v>
      </c>
      <c r="AP50" s="95"/>
      <c r="AQ50" s="95"/>
      <c r="AR50" s="95"/>
      <c r="AS50" s="93"/>
      <c r="AT50" s="93"/>
      <c r="AU50" s="95"/>
      <c r="AV50" s="95"/>
      <c r="AW50" s="95"/>
      <c r="AX50" s="95"/>
      <c r="AY50" s="95"/>
      <c r="AZ50" s="95"/>
      <c r="BA50" s="95"/>
      <c r="BB50" s="95"/>
      <c r="BC50" s="95"/>
    </row>
    <row r="51" spans="1:55" ht="18" customHeight="1" x14ac:dyDescent="0.2">
      <c r="B51" s="103" t="s">
        <v>94</v>
      </c>
      <c r="C51" s="39">
        <v>0</v>
      </c>
      <c r="D51" s="39">
        <v>0</v>
      </c>
      <c r="E51" s="39">
        <v>1260</v>
      </c>
      <c r="F51" s="39">
        <v>7030.8</v>
      </c>
      <c r="G51" s="39">
        <v>0</v>
      </c>
      <c r="H51" s="39">
        <v>0</v>
      </c>
      <c r="I51" s="73">
        <v>1260</v>
      </c>
      <c r="J51" s="73">
        <v>7030.8</v>
      </c>
      <c r="K51" s="39">
        <v>0</v>
      </c>
      <c r="L51" s="39">
        <v>0</v>
      </c>
      <c r="M51" s="39">
        <v>0</v>
      </c>
      <c r="N51" s="39">
        <v>0</v>
      </c>
      <c r="O51" s="97">
        <v>285</v>
      </c>
      <c r="P51" s="97">
        <v>6103.1</v>
      </c>
      <c r="Q51" s="73">
        <v>285</v>
      </c>
      <c r="R51" s="73">
        <v>6103.1</v>
      </c>
      <c r="S51" s="39">
        <v>0</v>
      </c>
      <c r="T51" s="39">
        <v>0</v>
      </c>
      <c r="U51" s="39">
        <v>972</v>
      </c>
      <c r="V51" s="39">
        <v>5184</v>
      </c>
      <c r="W51" s="97">
        <v>0</v>
      </c>
      <c r="X51" s="39">
        <v>0</v>
      </c>
      <c r="Y51" s="83">
        <v>972</v>
      </c>
      <c r="Z51" s="73">
        <v>5184</v>
      </c>
      <c r="AA51" s="39">
        <v>0</v>
      </c>
      <c r="AB51" s="39">
        <v>0</v>
      </c>
      <c r="AC51" s="97">
        <v>0</v>
      </c>
      <c r="AD51" s="97">
        <v>0</v>
      </c>
      <c r="AE51" s="97">
        <v>0</v>
      </c>
      <c r="AF51" s="97">
        <v>0</v>
      </c>
      <c r="AG51" s="83">
        <v>0</v>
      </c>
      <c r="AH51" s="73">
        <v>0</v>
      </c>
      <c r="AI51" s="73">
        <v>2517</v>
      </c>
      <c r="AJ51" s="73">
        <v>18317.900000000001</v>
      </c>
      <c r="AK51" s="106" t="s">
        <v>6</v>
      </c>
      <c r="AL51" s="106" t="s">
        <v>6</v>
      </c>
      <c r="AM51" s="106">
        <v>-0.42553191489361764</v>
      </c>
      <c r="AN51" s="106">
        <v>-10.088378771441686</v>
      </c>
      <c r="AP51" s="95"/>
      <c r="AQ51" s="95"/>
      <c r="AR51" s="95"/>
      <c r="AS51" s="93"/>
      <c r="AT51" s="93"/>
      <c r="AU51" s="95"/>
      <c r="AV51" s="95"/>
      <c r="AW51" s="95"/>
      <c r="AX51" s="95"/>
      <c r="AY51" s="95"/>
      <c r="AZ51" s="95"/>
      <c r="BA51" s="95"/>
      <c r="BB51" s="95"/>
      <c r="BC51" s="95"/>
    </row>
    <row r="52" spans="1:55" ht="18" customHeight="1" x14ac:dyDescent="0.2">
      <c r="A52" s="76"/>
      <c r="B52" s="103" t="s">
        <v>156</v>
      </c>
      <c r="C52" s="39">
        <v>0</v>
      </c>
      <c r="D52" s="39">
        <v>0</v>
      </c>
      <c r="E52" s="39">
        <v>0</v>
      </c>
      <c r="F52" s="39">
        <v>0</v>
      </c>
      <c r="G52" s="39">
        <v>0</v>
      </c>
      <c r="H52" s="39">
        <v>0</v>
      </c>
      <c r="I52" s="73">
        <v>0</v>
      </c>
      <c r="J52" s="73">
        <v>0</v>
      </c>
      <c r="K52" s="39">
        <v>0</v>
      </c>
      <c r="L52" s="39">
        <v>0</v>
      </c>
      <c r="M52" s="39">
        <v>0</v>
      </c>
      <c r="N52" s="39">
        <v>0</v>
      </c>
      <c r="O52" s="39">
        <v>0</v>
      </c>
      <c r="P52" s="39">
        <v>0</v>
      </c>
      <c r="Q52" s="73">
        <v>0</v>
      </c>
      <c r="R52" s="73">
        <v>0</v>
      </c>
      <c r="S52" s="39">
        <v>189</v>
      </c>
      <c r="T52" s="39">
        <v>2848.7999999999997</v>
      </c>
      <c r="U52" s="39">
        <v>0</v>
      </c>
      <c r="V52" s="39">
        <v>0</v>
      </c>
      <c r="W52" s="97">
        <v>0</v>
      </c>
      <c r="X52" s="97">
        <v>0</v>
      </c>
      <c r="Y52" s="83">
        <v>189</v>
      </c>
      <c r="Z52" s="83">
        <v>2848.7999999999997</v>
      </c>
      <c r="AA52" s="97">
        <v>0</v>
      </c>
      <c r="AB52" s="97">
        <v>0</v>
      </c>
      <c r="AC52" s="39">
        <v>0</v>
      </c>
      <c r="AD52" s="39">
        <v>0</v>
      </c>
      <c r="AE52" s="97">
        <v>0</v>
      </c>
      <c r="AF52" s="97">
        <v>0</v>
      </c>
      <c r="AG52" s="83">
        <v>0</v>
      </c>
      <c r="AH52" s="83">
        <v>0</v>
      </c>
      <c r="AI52" s="73">
        <v>189</v>
      </c>
      <c r="AJ52" s="73">
        <v>2848.7999999999997</v>
      </c>
      <c r="AK52" s="106">
        <v>-48.107059062074562</v>
      </c>
      <c r="AL52" s="106">
        <v>-59.212731393884297</v>
      </c>
      <c r="AM52" s="106">
        <v>-27.039266100925474</v>
      </c>
      <c r="AN52" s="106">
        <v>-18.202720607423483</v>
      </c>
      <c r="AP52" s="95"/>
      <c r="AQ52" s="95"/>
      <c r="AR52" s="95"/>
      <c r="AS52" s="93"/>
      <c r="AT52" s="93"/>
      <c r="AU52" s="95"/>
      <c r="AV52" s="95"/>
      <c r="AW52" s="95"/>
      <c r="AX52" s="95"/>
      <c r="AY52" s="95"/>
      <c r="AZ52" s="95"/>
      <c r="BA52" s="95"/>
      <c r="BB52" s="95"/>
      <c r="BC52" s="95"/>
    </row>
    <row r="53" spans="1:55" ht="18" customHeight="1" x14ac:dyDescent="0.2">
      <c r="A53" s="76"/>
      <c r="B53" s="103" t="s">
        <v>95</v>
      </c>
      <c r="C53" s="39">
        <v>1800</v>
      </c>
      <c r="D53" s="39">
        <v>11200</v>
      </c>
      <c r="E53" s="39">
        <v>0</v>
      </c>
      <c r="F53" s="39">
        <v>0</v>
      </c>
      <c r="G53" s="39">
        <v>2280</v>
      </c>
      <c r="H53" s="39">
        <v>14235.7</v>
      </c>
      <c r="I53" s="73">
        <v>4080</v>
      </c>
      <c r="J53" s="73">
        <v>25435.7</v>
      </c>
      <c r="K53" s="39">
        <v>24</v>
      </c>
      <c r="L53" s="39">
        <v>542.4</v>
      </c>
      <c r="M53" s="39">
        <v>2095.5</v>
      </c>
      <c r="N53" s="39">
        <v>32908</v>
      </c>
      <c r="O53" s="97">
        <v>934.5</v>
      </c>
      <c r="P53" s="97">
        <v>44149.81</v>
      </c>
      <c r="Q53" s="73">
        <v>3054</v>
      </c>
      <c r="R53" s="73">
        <v>77600.209999999992</v>
      </c>
      <c r="S53" s="39">
        <v>2250</v>
      </c>
      <c r="T53" s="39">
        <v>14750</v>
      </c>
      <c r="U53" s="39">
        <v>4382.5</v>
      </c>
      <c r="V53" s="39">
        <v>93565.3</v>
      </c>
      <c r="W53" s="97">
        <v>1998</v>
      </c>
      <c r="X53" s="97">
        <v>43352</v>
      </c>
      <c r="Y53" s="73">
        <v>8630.5</v>
      </c>
      <c r="Z53" s="73">
        <v>151667.29999999999</v>
      </c>
      <c r="AA53" s="39">
        <v>5360</v>
      </c>
      <c r="AB53" s="39">
        <v>29742.400000000001</v>
      </c>
      <c r="AC53" s="39">
        <v>2945</v>
      </c>
      <c r="AD53" s="39">
        <v>24117</v>
      </c>
      <c r="AE53" s="97">
        <v>0</v>
      </c>
      <c r="AF53" s="97">
        <v>0</v>
      </c>
      <c r="AG53" s="73">
        <v>8305</v>
      </c>
      <c r="AH53" s="73">
        <v>53859.4</v>
      </c>
      <c r="AI53" s="73">
        <v>24069.5</v>
      </c>
      <c r="AJ53" s="73">
        <v>308562.61</v>
      </c>
      <c r="AK53" s="106" t="s">
        <v>6</v>
      </c>
      <c r="AL53" s="106" t="s">
        <v>6</v>
      </c>
      <c r="AM53" s="106">
        <v>156.33802816901411</v>
      </c>
      <c r="AN53" s="106">
        <v>158.28906595838873</v>
      </c>
      <c r="AP53" s="95"/>
      <c r="AQ53" s="95"/>
      <c r="AR53" s="95"/>
      <c r="AS53" s="93"/>
      <c r="AT53" s="93"/>
      <c r="AU53" s="95"/>
      <c r="AV53" s="95"/>
      <c r="AW53" s="95"/>
      <c r="AX53" s="95"/>
      <c r="AY53" s="95"/>
      <c r="AZ53" s="95"/>
      <c r="BA53" s="95"/>
      <c r="BB53" s="95"/>
      <c r="BC53" s="95"/>
    </row>
    <row r="54" spans="1:55" ht="18" customHeight="1" x14ac:dyDescent="0.2">
      <c r="A54" s="76"/>
      <c r="B54" s="103" t="s">
        <v>173</v>
      </c>
      <c r="C54" s="39">
        <v>0</v>
      </c>
      <c r="D54" s="39">
        <v>0</v>
      </c>
      <c r="E54" s="39">
        <v>0</v>
      </c>
      <c r="F54" s="39">
        <v>0</v>
      </c>
      <c r="G54" s="39">
        <v>0</v>
      </c>
      <c r="H54" s="39">
        <v>0</v>
      </c>
      <c r="I54" s="73">
        <v>0</v>
      </c>
      <c r="J54" s="73">
        <v>0</v>
      </c>
      <c r="K54" s="39">
        <v>0</v>
      </c>
      <c r="L54" s="39">
        <v>0</v>
      </c>
      <c r="M54" s="39">
        <v>0</v>
      </c>
      <c r="N54" s="39">
        <v>0</v>
      </c>
      <c r="O54" s="97">
        <v>0</v>
      </c>
      <c r="P54" s="97">
        <v>0</v>
      </c>
      <c r="Q54" s="73">
        <v>0</v>
      </c>
      <c r="R54" s="73">
        <v>0</v>
      </c>
      <c r="S54" s="39">
        <v>0</v>
      </c>
      <c r="T54" s="39">
        <v>0</v>
      </c>
      <c r="U54" s="39">
        <v>0</v>
      </c>
      <c r="V54" s="39">
        <v>0</v>
      </c>
      <c r="W54" s="97">
        <v>0</v>
      </c>
      <c r="X54" s="97">
        <v>0</v>
      </c>
      <c r="Y54" s="73">
        <v>0</v>
      </c>
      <c r="Z54" s="73">
        <v>0</v>
      </c>
      <c r="AA54" s="39">
        <v>0</v>
      </c>
      <c r="AB54" s="39">
        <v>0</v>
      </c>
      <c r="AC54" s="39">
        <v>0</v>
      </c>
      <c r="AD54" s="39">
        <v>0</v>
      </c>
      <c r="AE54" s="97">
        <v>0</v>
      </c>
      <c r="AF54" s="97">
        <v>0</v>
      </c>
      <c r="AG54" s="73">
        <v>0</v>
      </c>
      <c r="AH54" s="73">
        <v>0</v>
      </c>
      <c r="AI54" s="73">
        <v>0</v>
      </c>
      <c r="AJ54" s="73">
        <v>0</v>
      </c>
      <c r="AK54" s="106">
        <v>-100</v>
      </c>
      <c r="AL54" s="106">
        <v>-100</v>
      </c>
      <c r="AM54" s="106">
        <v>60.114503816793885</v>
      </c>
      <c r="AN54" s="106">
        <v>29.799666110183654</v>
      </c>
      <c r="AP54" s="95"/>
      <c r="AQ54" s="95"/>
      <c r="AR54" s="95"/>
      <c r="AS54" s="93"/>
      <c r="AT54" s="93"/>
      <c r="AU54" s="95"/>
      <c r="AV54" s="95"/>
      <c r="AW54" s="95"/>
      <c r="AX54" s="95"/>
      <c r="AY54" s="95"/>
      <c r="AZ54" s="95"/>
      <c r="BA54" s="95"/>
      <c r="BB54" s="95"/>
      <c r="BC54" s="95"/>
    </row>
    <row r="55" spans="1:55" ht="18" customHeight="1" x14ac:dyDescent="0.2">
      <c r="B55" s="103" t="s">
        <v>96</v>
      </c>
      <c r="C55" s="39">
        <v>0</v>
      </c>
      <c r="D55" s="39">
        <v>0</v>
      </c>
      <c r="E55" s="39">
        <v>0</v>
      </c>
      <c r="F55" s="39">
        <v>0</v>
      </c>
      <c r="G55" s="39">
        <v>0</v>
      </c>
      <c r="H55" s="39">
        <v>0</v>
      </c>
      <c r="I55" s="73">
        <v>0</v>
      </c>
      <c r="J55" s="73">
        <v>0</v>
      </c>
      <c r="K55" s="39">
        <v>9450</v>
      </c>
      <c r="L55" s="39">
        <v>61248.6</v>
      </c>
      <c r="M55" s="39">
        <v>0</v>
      </c>
      <c r="N55" s="39">
        <v>0</v>
      </c>
      <c r="O55" s="97">
        <v>1890</v>
      </c>
      <c r="P55" s="97">
        <v>10936.8</v>
      </c>
      <c r="Q55" s="73">
        <v>11340</v>
      </c>
      <c r="R55" s="73">
        <v>72185.399999999994</v>
      </c>
      <c r="S55" s="39">
        <v>0</v>
      </c>
      <c r="T55" s="39">
        <v>0</v>
      </c>
      <c r="U55" s="39">
        <v>0</v>
      </c>
      <c r="V55" s="39">
        <v>0</v>
      </c>
      <c r="W55" s="97">
        <v>0</v>
      </c>
      <c r="X55" s="97">
        <v>0</v>
      </c>
      <c r="Y55" s="73">
        <v>0</v>
      </c>
      <c r="Z55" s="73">
        <v>0</v>
      </c>
      <c r="AA55" s="97">
        <v>9000</v>
      </c>
      <c r="AB55" s="97">
        <v>51118.080000000002</v>
      </c>
      <c r="AC55" s="39">
        <v>0</v>
      </c>
      <c r="AD55" s="39">
        <v>0</v>
      </c>
      <c r="AE55" s="97">
        <v>0</v>
      </c>
      <c r="AF55" s="97">
        <v>0</v>
      </c>
      <c r="AG55" s="73">
        <v>9000</v>
      </c>
      <c r="AH55" s="73">
        <v>51118.080000000002</v>
      </c>
      <c r="AI55" s="73">
        <v>20340</v>
      </c>
      <c r="AJ55" s="73">
        <v>123303.48000000001</v>
      </c>
      <c r="AK55" s="106">
        <v>169.68663744114303</v>
      </c>
      <c r="AL55" s="106">
        <v>-37.138888888888886</v>
      </c>
      <c r="AM55" s="106">
        <v>68.059628543499514</v>
      </c>
      <c r="AN55" s="106">
        <v>53.95624179108227</v>
      </c>
      <c r="AP55" s="95"/>
      <c r="AQ55" s="95"/>
      <c r="AR55" s="95"/>
      <c r="AS55" s="93"/>
      <c r="AT55" s="93"/>
      <c r="AU55" s="95"/>
      <c r="AV55" s="95"/>
      <c r="AW55" s="95"/>
      <c r="AX55" s="95"/>
      <c r="AY55" s="95"/>
      <c r="AZ55" s="95"/>
      <c r="BA55" s="95"/>
      <c r="BB55" s="95"/>
      <c r="BC55" s="95"/>
    </row>
    <row r="56" spans="1:55" ht="18" customHeight="1" x14ac:dyDescent="0.2">
      <c r="B56" s="103" t="s">
        <v>97</v>
      </c>
      <c r="C56" s="39">
        <v>0</v>
      </c>
      <c r="D56" s="39">
        <v>0</v>
      </c>
      <c r="E56" s="39">
        <v>231</v>
      </c>
      <c r="F56" s="39">
        <v>21209.4</v>
      </c>
      <c r="G56" s="39">
        <v>0</v>
      </c>
      <c r="H56" s="39">
        <v>0</v>
      </c>
      <c r="I56" s="73">
        <v>231</v>
      </c>
      <c r="J56" s="73">
        <v>21209.4</v>
      </c>
      <c r="K56" s="39">
        <v>0</v>
      </c>
      <c r="L56" s="39">
        <v>0</v>
      </c>
      <c r="M56" s="39">
        <v>43.5</v>
      </c>
      <c r="N56" s="39">
        <v>8643.2000000000007</v>
      </c>
      <c r="O56" s="39">
        <v>0</v>
      </c>
      <c r="P56" s="39">
        <v>0</v>
      </c>
      <c r="Q56" s="73">
        <v>43.5</v>
      </c>
      <c r="R56" s="73">
        <v>8643.2000000000007</v>
      </c>
      <c r="S56" s="39">
        <v>1579.5</v>
      </c>
      <c r="T56" s="39">
        <v>33489</v>
      </c>
      <c r="U56" s="39">
        <v>0</v>
      </c>
      <c r="V56" s="39">
        <v>0</v>
      </c>
      <c r="W56" s="97">
        <v>0</v>
      </c>
      <c r="X56" s="97">
        <v>0</v>
      </c>
      <c r="Y56" s="83">
        <v>1579.5</v>
      </c>
      <c r="Z56" s="83">
        <v>33489</v>
      </c>
      <c r="AA56" s="97">
        <v>0</v>
      </c>
      <c r="AB56" s="97">
        <v>0</v>
      </c>
      <c r="AC56" s="39">
        <v>495</v>
      </c>
      <c r="AD56" s="39">
        <v>2640</v>
      </c>
      <c r="AE56" s="97">
        <v>235.5</v>
      </c>
      <c r="AF56" s="97">
        <v>44532.08</v>
      </c>
      <c r="AG56" s="83">
        <v>730.5</v>
      </c>
      <c r="AH56" s="83">
        <v>47172.08</v>
      </c>
      <c r="AI56" s="73">
        <v>2584.5</v>
      </c>
      <c r="AJ56" s="73">
        <v>110513.68000000001</v>
      </c>
      <c r="AK56" s="106">
        <v>-100</v>
      </c>
      <c r="AL56" s="106">
        <v>-100</v>
      </c>
      <c r="AM56" s="106">
        <v>-72.140330188679243</v>
      </c>
      <c r="AN56" s="106">
        <v>-82.310292667539315</v>
      </c>
      <c r="AP56" s="95"/>
      <c r="AQ56" s="95"/>
      <c r="AR56" s="95"/>
      <c r="AS56" s="93"/>
      <c r="AT56" s="93"/>
      <c r="AU56" s="95"/>
      <c r="AV56" s="95"/>
      <c r="AW56" s="95"/>
      <c r="AX56" s="95"/>
      <c r="AY56" s="95"/>
      <c r="AZ56" s="95"/>
      <c r="BA56" s="95"/>
      <c r="BB56" s="95"/>
      <c r="BC56" s="95"/>
    </row>
    <row r="57" spans="1:55" ht="18" customHeight="1" x14ac:dyDescent="0.2">
      <c r="B57" s="103" t="s">
        <v>162</v>
      </c>
      <c r="C57" s="39">
        <v>0</v>
      </c>
      <c r="D57" s="39">
        <v>0</v>
      </c>
      <c r="E57" s="39">
        <v>0</v>
      </c>
      <c r="F57" s="39">
        <v>0</v>
      </c>
      <c r="G57" s="39">
        <v>0</v>
      </c>
      <c r="H57" s="39">
        <v>0</v>
      </c>
      <c r="I57" s="73">
        <v>0</v>
      </c>
      <c r="J57" s="73">
        <v>0</v>
      </c>
      <c r="K57" s="39">
        <v>0</v>
      </c>
      <c r="L57" s="39">
        <v>0</v>
      </c>
      <c r="M57" s="39">
        <v>0</v>
      </c>
      <c r="N57" s="39">
        <v>0</v>
      </c>
      <c r="O57" s="39">
        <v>0</v>
      </c>
      <c r="P57" s="39">
        <v>0</v>
      </c>
      <c r="Q57" s="73">
        <v>0</v>
      </c>
      <c r="R57" s="73">
        <v>0</v>
      </c>
      <c r="S57" s="73">
        <v>118.5</v>
      </c>
      <c r="T57" s="73">
        <v>3816</v>
      </c>
      <c r="U57" s="73">
        <v>0</v>
      </c>
      <c r="V57" s="73">
        <v>0</v>
      </c>
      <c r="W57" s="73">
        <v>0</v>
      </c>
      <c r="X57" s="73">
        <v>0</v>
      </c>
      <c r="Y57" s="73">
        <v>118.5</v>
      </c>
      <c r="Z57" s="73">
        <v>3816</v>
      </c>
      <c r="AA57" s="39">
        <v>0</v>
      </c>
      <c r="AB57" s="39">
        <v>0</v>
      </c>
      <c r="AC57" s="39">
        <v>0</v>
      </c>
      <c r="AD57" s="39">
        <v>0</v>
      </c>
      <c r="AE57" s="39">
        <v>0</v>
      </c>
      <c r="AF57" s="39">
        <v>0</v>
      </c>
      <c r="AG57" s="73">
        <v>0</v>
      </c>
      <c r="AH57" s="73">
        <v>0</v>
      </c>
      <c r="AI57" s="73">
        <v>118.5</v>
      </c>
      <c r="AJ57" s="73">
        <v>3816</v>
      </c>
      <c r="AK57" s="106">
        <v>-100</v>
      </c>
      <c r="AL57" s="106">
        <v>-100</v>
      </c>
      <c r="AM57" s="106">
        <v>-100</v>
      </c>
      <c r="AN57" s="106">
        <v>-100</v>
      </c>
      <c r="AP57" s="95"/>
      <c r="AQ57" s="95"/>
      <c r="AR57" s="95"/>
      <c r="AS57" s="93"/>
      <c r="AT57" s="93"/>
      <c r="AU57" s="95"/>
      <c r="AV57" s="95"/>
      <c r="AW57" s="95"/>
      <c r="AX57" s="95"/>
      <c r="AY57" s="95"/>
      <c r="AZ57" s="95"/>
      <c r="BA57" s="95"/>
      <c r="BB57" s="95"/>
      <c r="BC57" s="95"/>
    </row>
    <row r="58" spans="1:55" ht="18" customHeight="1" x14ac:dyDescent="0.2">
      <c r="B58" s="103" t="s">
        <v>157</v>
      </c>
      <c r="C58" s="39">
        <v>0</v>
      </c>
      <c r="D58" s="39">
        <v>0</v>
      </c>
      <c r="E58" s="39">
        <v>0</v>
      </c>
      <c r="F58" s="39">
        <v>0</v>
      </c>
      <c r="G58" s="39">
        <v>0</v>
      </c>
      <c r="H58" s="39">
        <v>0</v>
      </c>
      <c r="I58" s="73">
        <v>0</v>
      </c>
      <c r="J58" s="73">
        <v>0</v>
      </c>
      <c r="K58" s="39">
        <v>7218</v>
      </c>
      <c r="L58" s="39">
        <v>72409.679999999993</v>
      </c>
      <c r="M58" s="39">
        <v>0</v>
      </c>
      <c r="N58" s="39">
        <v>0</v>
      </c>
      <c r="O58" s="39">
        <v>0</v>
      </c>
      <c r="P58" s="39">
        <v>0</v>
      </c>
      <c r="Q58" s="73">
        <v>7218</v>
      </c>
      <c r="R58" s="73">
        <v>72409.679999999993</v>
      </c>
      <c r="S58" s="39">
        <v>0</v>
      </c>
      <c r="T58" s="39">
        <v>0</v>
      </c>
      <c r="U58" s="39">
        <v>0</v>
      </c>
      <c r="V58" s="39">
        <v>0</v>
      </c>
      <c r="W58" s="97">
        <v>0</v>
      </c>
      <c r="X58" s="97">
        <v>0</v>
      </c>
      <c r="Y58" s="73">
        <v>0</v>
      </c>
      <c r="Z58" s="73">
        <v>0</v>
      </c>
      <c r="AA58" s="39">
        <v>0</v>
      </c>
      <c r="AB58" s="39">
        <v>0</v>
      </c>
      <c r="AC58" s="39">
        <v>0</v>
      </c>
      <c r="AD58" s="39">
        <v>0</v>
      </c>
      <c r="AE58" s="97">
        <v>0</v>
      </c>
      <c r="AF58" s="97">
        <v>0</v>
      </c>
      <c r="AG58" s="73">
        <v>0</v>
      </c>
      <c r="AH58" s="73">
        <v>0</v>
      </c>
      <c r="AI58" s="73">
        <v>7218</v>
      </c>
      <c r="AJ58" s="73">
        <v>72409.679999999993</v>
      </c>
      <c r="AK58" s="106">
        <v>18.92459332682559</v>
      </c>
      <c r="AL58" s="106">
        <v>-1.4381247473102876</v>
      </c>
      <c r="AM58" s="106">
        <v>9.3791889181538579</v>
      </c>
      <c r="AN58" s="106">
        <v>17.902490766548173</v>
      </c>
      <c r="AP58" s="95"/>
      <c r="AQ58" s="95"/>
      <c r="AR58" s="95"/>
      <c r="AS58" s="93"/>
      <c r="AT58" s="93"/>
      <c r="AU58" s="95"/>
      <c r="AV58" s="95"/>
      <c r="AW58" s="95"/>
      <c r="AX58" s="95"/>
      <c r="AY58" s="95"/>
      <c r="AZ58" s="95"/>
      <c r="BA58" s="95"/>
      <c r="BB58" s="95"/>
      <c r="BC58" s="95"/>
    </row>
    <row r="59" spans="1:55" ht="18" customHeight="1" x14ac:dyDescent="0.2">
      <c r="B59" s="103" t="s">
        <v>163</v>
      </c>
      <c r="C59" s="39">
        <v>13473</v>
      </c>
      <c r="D59" s="39">
        <v>48769.2</v>
      </c>
      <c r="E59" s="39">
        <v>0</v>
      </c>
      <c r="F59" s="39">
        <v>0</v>
      </c>
      <c r="G59" s="39">
        <v>0</v>
      </c>
      <c r="H59" s="39">
        <v>0</v>
      </c>
      <c r="I59" s="73">
        <v>13473</v>
      </c>
      <c r="J59" s="73">
        <v>48769.2</v>
      </c>
      <c r="K59" s="39">
        <v>0</v>
      </c>
      <c r="L59" s="39">
        <v>0</v>
      </c>
      <c r="M59" s="39">
        <v>15028.25</v>
      </c>
      <c r="N59" s="39">
        <v>64581.3</v>
      </c>
      <c r="O59" s="97">
        <v>15250.5</v>
      </c>
      <c r="P59" s="97">
        <v>52981.279999999999</v>
      </c>
      <c r="Q59" s="73">
        <v>30278.75</v>
      </c>
      <c r="R59" s="73">
        <v>117562.58</v>
      </c>
      <c r="S59" s="39">
        <v>382.5</v>
      </c>
      <c r="T59" s="56">
        <v>10704.6</v>
      </c>
      <c r="U59" s="39">
        <v>225</v>
      </c>
      <c r="V59" s="39">
        <v>9907.9000000000015</v>
      </c>
      <c r="W59" s="97">
        <v>0</v>
      </c>
      <c r="X59" s="97">
        <v>0</v>
      </c>
      <c r="Y59" s="73">
        <v>607.5</v>
      </c>
      <c r="Z59" s="73">
        <v>20612.5</v>
      </c>
      <c r="AA59" s="39">
        <v>20232.75</v>
      </c>
      <c r="AB59" s="39">
        <v>83041.899999999994</v>
      </c>
      <c r="AC59" s="39">
        <v>15492</v>
      </c>
      <c r="AD59" s="39">
        <v>75965.040000000008</v>
      </c>
      <c r="AE59" s="97">
        <v>660</v>
      </c>
      <c r="AF59" s="97">
        <v>2323.1999999999998</v>
      </c>
      <c r="AG59" s="73">
        <v>36384.75</v>
      </c>
      <c r="AH59" s="73">
        <v>161330.14000000001</v>
      </c>
      <c r="AI59" s="73">
        <v>80744</v>
      </c>
      <c r="AJ59" s="73">
        <v>348274.42000000004</v>
      </c>
      <c r="AK59" s="106">
        <v>-100</v>
      </c>
      <c r="AL59" s="106">
        <v>-100</v>
      </c>
      <c r="AM59" s="106">
        <v>-26.980273141122911</v>
      </c>
      <c r="AN59" s="106">
        <v>-49.264361521293928</v>
      </c>
      <c r="AP59" s="95"/>
      <c r="AQ59" s="95"/>
      <c r="AR59" s="95"/>
      <c r="AS59" s="93"/>
      <c r="AT59" s="93"/>
      <c r="AU59" s="95"/>
      <c r="AV59" s="95"/>
      <c r="AW59" s="95"/>
      <c r="AX59" s="95"/>
      <c r="AY59" s="95"/>
      <c r="AZ59" s="95"/>
      <c r="BA59" s="95"/>
      <c r="BB59" s="95"/>
      <c r="BC59" s="95"/>
    </row>
    <row r="60" spans="1:55" ht="18" customHeight="1" x14ac:dyDescent="0.2">
      <c r="B60" s="103" t="s">
        <v>155</v>
      </c>
      <c r="C60" s="39">
        <v>0</v>
      </c>
      <c r="D60" s="39">
        <v>0</v>
      </c>
      <c r="E60" s="39">
        <v>2250</v>
      </c>
      <c r="F60" s="39">
        <v>13909.999999999998</v>
      </c>
      <c r="G60" s="39">
        <v>634.5</v>
      </c>
      <c r="H60" s="39">
        <v>3519.6</v>
      </c>
      <c r="I60" s="73">
        <v>2884.5</v>
      </c>
      <c r="J60" s="73">
        <v>17429.599999999999</v>
      </c>
      <c r="K60" s="39">
        <v>0</v>
      </c>
      <c r="L60" s="39">
        <v>0</v>
      </c>
      <c r="M60" s="39">
        <v>1863</v>
      </c>
      <c r="N60" s="39">
        <v>18253.560000000001</v>
      </c>
      <c r="O60" s="39">
        <v>0</v>
      </c>
      <c r="P60" s="39">
        <v>0</v>
      </c>
      <c r="Q60" s="73">
        <v>1863</v>
      </c>
      <c r="R60" s="73">
        <v>18253.560000000001</v>
      </c>
      <c r="S60" s="39">
        <v>0</v>
      </c>
      <c r="T60" s="39">
        <v>0</v>
      </c>
      <c r="U60" s="39">
        <v>0</v>
      </c>
      <c r="V60" s="39">
        <v>0</v>
      </c>
      <c r="W60" s="97">
        <v>0</v>
      </c>
      <c r="X60" s="97">
        <v>0</v>
      </c>
      <c r="Y60" s="73">
        <v>0</v>
      </c>
      <c r="Z60" s="73">
        <v>0</v>
      </c>
      <c r="AA60" s="97">
        <v>0</v>
      </c>
      <c r="AB60" s="97">
        <v>0</v>
      </c>
      <c r="AC60" s="97">
        <v>0</v>
      </c>
      <c r="AD60" s="97">
        <v>0</v>
      </c>
      <c r="AE60" s="97">
        <v>0</v>
      </c>
      <c r="AF60" s="97">
        <v>0</v>
      </c>
      <c r="AG60" s="83">
        <v>0</v>
      </c>
      <c r="AH60" s="83">
        <v>0</v>
      </c>
      <c r="AI60" s="73">
        <v>4747.5</v>
      </c>
      <c r="AJ60" s="73">
        <v>35683.160000000003</v>
      </c>
      <c r="AK60" s="106">
        <v>-0.79365079365079083</v>
      </c>
      <c r="AL60" s="106">
        <v>-9.7644467039484812</v>
      </c>
      <c r="AM60" s="106">
        <v>-19.372101320014266</v>
      </c>
      <c r="AN60" s="106">
        <v>-26.30899148363962</v>
      </c>
      <c r="AP60" s="95"/>
      <c r="AQ60" s="95"/>
      <c r="AR60" s="95"/>
      <c r="AS60" s="93"/>
      <c r="AT60" s="93"/>
      <c r="AU60" s="95"/>
      <c r="AV60" s="95"/>
      <c r="AW60" s="95"/>
      <c r="AX60" s="95"/>
      <c r="AY60" s="95"/>
      <c r="AZ60" s="95"/>
      <c r="BA60" s="95"/>
      <c r="BB60" s="95"/>
      <c r="BC60" s="95"/>
    </row>
    <row r="61" spans="1:55" ht="18" customHeight="1" x14ac:dyDescent="0.2">
      <c r="B61" s="103" t="s">
        <v>172</v>
      </c>
      <c r="C61" s="39">
        <v>0</v>
      </c>
      <c r="D61" s="39">
        <v>0</v>
      </c>
      <c r="E61" s="39">
        <v>0</v>
      </c>
      <c r="F61" s="39">
        <v>0</v>
      </c>
      <c r="G61" s="39">
        <v>0</v>
      </c>
      <c r="H61" s="39">
        <v>0</v>
      </c>
      <c r="I61" s="73">
        <v>0</v>
      </c>
      <c r="J61" s="73">
        <v>0</v>
      </c>
      <c r="K61" s="39">
        <v>0</v>
      </c>
      <c r="L61" s="39">
        <v>0</v>
      </c>
      <c r="M61" s="39">
        <v>0</v>
      </c>
      <c r="N61" s="39">
        <v>0</v>
      </c>
      <c r="O61" s="39">
        <v>0</v>
      </c>
      <c r="P61" s="39">
        <v>0</v>
      </c>
      <c r="Q61" s="73">
        <v>0</v>
      </c>
      <c r="R61" s="73">
        <v>0</v>
      </c>
      <c r="S61" s="39">
        <v>0</v>
      </c>
      <c r="T61" s="39">
        <v>0</v>
      </c>
      <c r="U61" s="39">
        <v>0</v>
      </c>
      <c r="V61" s="39">
        <v>0</v>
      </c>
      <c r="W61" s="97">
        <v>0</v>
      </c>
      <c r="X61" s="97">
        <v>0</v>
      </c>
      <c r="Y61" s="73">
        <v>0</v>
      </c>
      <c r="Z61" s="73">
        <v>0</v>
      </c>
      <c r="AA61" s="97">
        <v>0</v>
      </c>
      <c r="AB61" s="97">
        <v>0</v>
      </c>
      <c r="AC61" s="97">
        <v>0</v>
      </c>
      <c r="AD61" s="97">
        <v>0</v>
      </c>
      <c r="AE61" s="97">
        <v>360</v>
      </c>
      <c r="AF61" s="97">
        <v>4472</v>
      </c>
      <c r="AG61" s="83">
        <v>360</v>
      </c>
      <c r="AH61" s="83">
        <v>4472</v>
      </c>
      <c r="AI61" s="73">
        <v>360</v>
      </c>
      <c r="AJ61" s="73">
        <v>4472</v>
      </c>
      <c r="AK61" s="106">
        <v>14.319248826291076</v>
      </c>
      <c r="AL61" s="106">
        <v>73.581200921408026</v>
      </c>
      <c r="AM61" s="106">
        <v>45.217024863042553</v>
      </c>
      <c r="AN61" s="106">
        <v>69.802132020564272</v>
      </c>
      <c r="AP61" s="95"/>
      <c r="AQ61" s="95"/>
      <c r="AR61" s="95"/>
      <c r="AS61" s="93"/>
      <c r="AT61" s="93"/>
      <c r="AU61" s="95"/>
      <c r="AV61" s="95"/>
      <c r="AW61" s="95"/>
      <c r="AX61" s="95"/>
      <c r="AY61" s="95"/>
      <c r="AZ61" s="95"/>
      <c r="BA61" s="95"/>
      <c r="BB61" s="95"/>
      <c r="BC61" s="95"/>
    </row>
    <row r="62" spans="1:55" ht="18" customHeight="1" x14ac:dyDescent="0.2">
      <c r="B62" s="103" t="s">
        <v>98</v>
      </c>
      <c r="C62" s="39">
        <v>0</v>
      </c>
      <c r="D62" s="39">
        <v>0</v>
      </c>
      <c r="E62" s="39">
        <v>1755</v>
      </c>
      <c r="F62" s="39">
        <v>10710.119999999995</v>
      </c>
      <c r="G62" s="39">
        <v>7245</v>
      </c>
      <c r="H62" s="39">
        <v>33496.050000000003</v>
      </c>
      <c r="I62" s="73">
        <v>9000</v>
      </c>
      <c r="J62" s="73">
        <v>44206.17</v>
      </c>
      <c r="K62" s="39">
        <v>0</v>
      </c>
      <c r="L62" s="39">
        <v>0</v>
      </c>
      <c r="M62" s="39">
        <v>6075</v>
      </c>
      <c r="N62" s="39">
        <v>52394.66</v>
      </c>
      <c r="O62" s="39">
        <v>0</v>
      </c>
      <c r="P62" s="39">
        <v>0</v>
      </c>
      <c r="Q62" s="73">
        <v>6075</v>
      </c>
      <c r="R62" s="73">
        <v>52394.66</v>
      </c>
      <c r="S62" s="39">
        <v>0</v>
      </c>
      <c r="T62" s="39">
        <v>0</v>
      </c>
      <c r="U62" s="39">
        <v>21330</v>
      </c>
      <c r="V62" s="39">
        <v>112200</v>
      </c>
      <c r="W62" s="97">
        <v>0</v>
      </c>
      <c r="X62" s="97">
        <v>0</v>
      </c>
      <c r="Y62" s="73">
        <v>21330</v>
      </c>
      <c r="Z62" s="73">
        <v>112200</v>
      </c>
      <c r="AA62" s="97">
        <v>17020.5</v>
      </c>
      <c r="AB62" s="97">
        <v>86240.339999999982</v>
      </c>
      <c r="AC62" s="97">
        <v>0</v>
      </c>
      <c r="AD62" s="97">
        <v>0</v>
      </c>
      <c r="AE62" s="97">
        <v>0</v>
      </c>
      <c r="AF62" s="97">
        <v>0</v>
      </c>
      <c r="AG62" s="83">
        <v>17020.5</v>
      </c>
      <c r="AH62" s="83">
        <v>86240.339999999982</v>
      </c>
      <c r="AI62" s="73">
        <v>53425.5</v>
      </c>
      <c r="AJ62" s="73">
        <v>295041.17000000004</v>
      </c>
      <c r="AK62" s="106">
        <v>152.22522616200479</v>
      </c>
      <c r="AL62" s="106">
        <v>112.55421886754662</v>
      </c>
      <c r="AM62" s="106">
        <v>-15.878960884716964</v>
      </c>
      <c r="AN62" s="106">
        <v>-41.174395628931514</v>
      </c>
      <c r="AP62" s="95"/>
      <c r="AQ62" s="95"/>
      <c r="AR62" s="95"/>
      <c r="AS62" s="93"/>
      <c r="AT62" s="93"/>
      <c r="AU62" s="95"/>
      <c r="AV62" s="95"/>
      <c r="AW62" s="95"/>
      <c r="AX62" s="95"/>
      <c r="AY62" s="95"/>
      <c r="AZ62" s="95"/>
      <c r="BA62" s="95"/>
      <c r="BB62" s="95"/>
      <c r="BC62" s="95"/>
    </row>
    <row r="63" spans="1:55" ht="18" customHeight="1" x14ac:dyDescent="0.2">
      <c r="B63" s="103" t="s">
        <v>92</v>
      </c>
      <c r="C63" s="39">
        <v>369</v>
      </c>
      <c r="D63" s="39">
        <v>4154.12</v>
      </c>
      <c r="E63" s="39">
        <v>0</v>
      </c>
      <c r="F63" s="39">
        <v>0</v>
      </c>
      <c r="G63" s="39">
        <v>0</v>
      </c>
      <c r="H63" s="39">
        <v>0</v>
      </c>
      <c r="I63" s="73">
        <v>369</v>
      </c>
      <c r="J63" s="73">
        <v>4154.12</v>
      </c>
      <c r="K63" s="39">
        <v>0</v>
      </c>
      <c r="L63" s="39">
        <v>0</v>
      </c>
      <c r="M63" s="39">
        <v>0</v>
      </c>
      <c r="N63" s="39">
        <v>0</v>
      </c>
      <c r="O63" s="39">
        <v>0</v>
      </c>
      <c r="P63" s="39">
        <v>0</v>
      </c>
      <c r="Q63" s="73">
        <v>0</v>
      </c>
      <c r="R63" s="73">
        <v>0</v>
      </c>
      <c r="S63" s="39">
        <v>0</v>
      </c>
      <c r="T63" s="39">
        <v>0</v>
      </c>
      <c r="U63" s="39">
        <v>0</v>
      </c>
      <c r="V63" s="39">
        <v>0</v>
      </c>
      <c r="W63" s="97">
        <v>306</v>
      </c>
      <c r="X63" s="97">
        <v>3617.6</v>
      </c>
      <c r="Y63" s="83">
        <v>306</v>
      </c>
      <c r="Z63" s="73">
        <v>3617.6</v>
      </c>
      <c r="AA63" s="39">
        <v>0</v>
      </c>
      <c r="AB63" s="39">
        <v>0</v>
      </c>
      <c r="AC63" s="39">
        <v>0</v>
      </c>
      <c r="AD63" s="39">
        <v>0</v>
      </c>
      <c r="AE63" s="39">
        <v>0</v>
      </c>
      <c r="AF63" s="39">
        <v>0</v>
      </c>
      <c r="AG63" s="83">
        <v>0</v>
      </c>
      <c r="AH63" s="73">
        <v>0</v>
      </c>
      <c r="AI63" s="73">
        <v>675</v>
      </c>
      <c r="AJ63" s="73">
        <v>7771.7199999999993</v>
      </c>
      <c r="AK63" s="106" t="s">
        <v>6</v>
      </c>
      <c r="AL63" s="106" t="s">
        <v>6</v>
      </c>
      <c r="AM63" s="106" t="s">
        <v>6</v>
      </c>
      <c r="AN63" s="106" t="s">
        <v>6</v>
      </c>
      <c r="AP63" s="95"/>
      <c r="AQ63" s="95"/>
      <c r="AR63" s="95"/>
      <c r="AS63" s="93"/>
      <c r="AT63" s="93"/>
      <c r="AU63" s="95"/>
      <c r="AV63" s="95"/>
      <c r="AW63" s="95"/>
      <c r="AX63" s="95"/>
      <c r="AY63" s="95"/>
      <c r="AZ63" s="95"/>
      <c r="BA63" s="95"/>
      <c r="BB63" s="95"/>
      <c r="BC63" s="95"/>
    </row>
    <row r="64" spans="1:55" ht="18" customHeight="1" x14ac:dyDescent="0.2">
      <c r="B64" s="103" t="s">
        <v>164</v>
      </c>
      <c r="C64" s="39">
        <v>5782</v>
      </c>
      <c r="D64" s="39">
        <v>122665.32</v>
      </c>
      <c r="E64" s="39">
        <v>34603</v>
      </c>
      <c r="F64" s="39">
        <v>128330.21999999997</v>
      </c>
      <c r="G64" s="39">
        <v>18356</v>
      </c>
      <c r="H64" s="39">
        <v>152001.45000000001</v>
      </c>
      <c r="I64" s="73">
        <v>58741</v>
      </c>
      <c r="J64" s="73">
        <v>402996.99</v>
      </c>
      <c r="K64" s="39">
        <v>4442.5</v>
      </c>
      <c r="L64" s="39">
        <v>26868.05</v>
      </c>
      <c r="M64" s="39">
        <v>25964.5</v>
      </c>
      <c r="N64" s="39">
        <v>239437.72</v>
      </c>
      <c r="O64" s="97">
        <v>37339.35</v>
      </c>
      <c r="P64" s="97">
        <v>416830.31</v>
      </c>
      <c r="Q64" s="73">
        <v>67746.350000000006</v>
      </c>
      <c r="R64" s="73">
        <v>683136.08000000007</v>
      </c>
      <c r="S64" s="39">
        <v>17118</v>
      </c>
      <c r="T64" s="39">
        <v>268308.51</v>
      </c>
      <c r="U64" s="39">
        <v>1272</v>
      </c>
      <c r="V64" s="39">
        <v>11424.130000000001</v>
      </c>
      <c r="W64" s="97">
        <v>3550.5</v>
      </c>
      <c r="X64" s="97">
        <v>29659.95</v>
      </c>
      <c r="Y64" s="73">
        <v>21940.5</v>
      </c>
      <c r="Z64" s="73">
        <v>309392.59000000003</v>
      </c>
      <c r="AA64" s="39">
        <v>43633.75</v>
      </c>
      <c r="AB64" s="39">
        <v>348534.14999999997</v>
      </c>
      <c r="AC64" s="39">
        <v>41028.5</v>
      </c>
      <c r="AD64" s="39">
        <v>264720.12</v>
      </c>
      <c r="AE64" s="97">
        <v>4443.5</v>
      </c>
      <c r="AF64" s="97">
        <v>25624.86</v>
      </c>
      <c r="AG64" s="73">
        <v>89105.75</v>
      </c>
      <c r="AH64" s="73">
        <v>638879.13</v>
      </c>
      <c r="AI64" s="73">
        <v>237533.6</v>
      </c>
      <c r="AJ64" s="73">
        <v>2034404.7900000026</v>
      </c>
      <c r="AK64" s="106" t="s">
        <v>6</v>
      </c>
      <c r="AL64" s="106" t="s">
        <v>6</v>
      </c>
      <c r="AM64" s="106" t="s">
        <v>6</v>
      </c>
      <c r="AN64" s="106" t="s">
        <v>6</v>
      </c>
      <c r="AP64" s="95"/>
      <c r="AQ64" s="95"/>
      <c r="AR64" s="95"/>
      <c r="AS64" s="93"/>
      <c r="AT64" s="93"/>
      <c r="AU64" s="95"/>
      <c r="AV64" s="95"/>
      <c r="AW64" s="95"/>
      <c r="AX64" s="95"/>
      <c r="AY64" s="95"/>
      <c r="AZ64" s="95"/>
      <c r="BA64" s="95"/>
      <c r="BB64" s="95"/>
      <c r="BC64" s="95"/>
    </row>
    <row r="65" spans="1:64" ht="18" customHeight="1" x14ac:dyDescent="0.2">
      <c r="B65" s="103" t="s">
        <v>61</v>
      </c>
      <c r="C65" s="39">
        <v>22723.5</v>
      </c>
      <c r="D65" s="39">
        <v>860228.66</v>
      </c>
      <c r="E65" s="39">
        <v>20220</v>
      </c>
      <c r="F65" s="39">
        <v>181699.36000000007</v>
      </c>
      <c r="G65" s="39">
        <v>24462</v>
      </c>
      <c r="H65" s="39">
        <v>243129.59</v>
      </c>
      <c r="I65" s="73">
        <v>67405.5</v>
      </c>
      <c r="J65" s="73">
        <v>1285057.6100000001</v>
      </c>
      <c r="K65" s="39">
        <v>14781.3</v>
      </c>
      <c r="L65" s="39">
        <v>165832.97</v>
      </c>
      <c r="M65" s="39">
        <v>25503</v>
      </c>
      <c r="N65" s="39">
        <v>428594.54</v>
      </c>
      <c r="O65" s="97">
        <v>9711</v>
      </c>
      <c r="P65" s="97">
        <v>82879.899999999994</v>
      </c>
      <c r="Q65" s="73">
        <v>49995.3</v>
      </c>
      <c r="R65" s="73">
        <v>677307.41</v>
      </c>
      <c r="S65" s="39">
        <v>18837</v>
      </c>
      <c r="T65" s="39">
        <v>589047.4</v>
      </c>
      <c r="U65" s="39">
        <v>11943</v>
      </c>
      <c r="V65" s="39">
        <v>96539.87999999999</v>
      </c>
      <c r="W65" s="97">
        <v>18282</v>
      </c>
      <c r="X65" s="97">
        <v>206443.37999999995</v>
      </c>
      <c r="Y65" s="73">
        <v>49062</v>
      </c>
      <c r="Z65" s="73">
        <v>892030.65999999992</v>
      </c>
      <c r="AA65" s="39">
        <v>20412</v>
      </c>
      <c r="AB65" s="39">
        <v>160739.4</v>
      </c>
      <c r="AC65" s="39">
        <v>7197</v>
      </c>
      <c r="AD65" s="39">
        <v>268353.87</v>
      </c>
      <c r="AE65" s="97">
        <v>4581</v>
      </c>
      <c r="AF65" s="97">
        <v>106470.07</v>
      </c>
      <c r="AG65" s="73">
        <v>32190</v>
      </c>
      <c r="AH65" s="73">
        <v>535563.34000000008</v>
      </c>
      <c r="AI65" s="73">
        <v>198652.79999999999</v>
      </c>
      <c r="AJ65" s="73">
        <v>3389959.0200000019</v>
      </c>
      <c r="AK65" s="107">
        <v>1234.9411764705883</v>
      </c>
      <c r="AL65" s="106">
        <v>649.40119396240823</v>
      </c>
      <c r="AM65" s="107">
        <v>2356.344827586207</v>
      </c>
      <c r="AN65" s="107">
        <v>1697.7270760850356</v>
      </c>
      <c r="AP65" s="95"/>
      <c r="AQ65" s="95"/>
      <c r="AR65" s="95"/>
      <c r="AS65" s="93"/>
      <c r="AT65" s="93"/>
      <c r="AU65" s="95"/>
      <c r="AV65" s="95"/>
      <c r="AW65" s="95"/>
      <c r="AX65" s="95"/>
      <c r="AY65" s="95"/>
      <c r="AZ65" s="95"/>
      <c r="BA65" s="95"/>
      <c r="BB65" s="95"/>
      <c r="BC65" s="95"/>
    </row>
    <row r="66" spans="1:64" ht="18" customHeight="1" x14ac:dyDescent="0.2">
      <c r="B66" s="103" t="s">
        <v>153</v>
      </c>
      <c r="C66" s="39">
        <v>0</v>
      </c>
      <c r="D66" s="39">
        <v>0</v>
      </c>
      <c r="E66" s="39">
        <v>472.5</v>
      </c>
      <c r="F66" s="39">
        <v>1948.8</v>
      </c>
      <c r="G66" s="39">
        <v>0</v>
      </c>
      <c r="H66" s="39">
        <v>0</v>
      </c>
      <c r="I66" s="73">
        <v>472.5</v>
      </c>
      <c r="J66" s="73">
        <v>1948.8</v>
      </c>
      <c r="K66" s="39">
        <v>0</v>
      </c>
      <c r="L66" s="39">
        <v>0</v>
      </c>
      <c r="M66" s="39">
        <v>0</v>
      </c>
      <c r="N66" s="39">
        <v>0</v>
      </c>
      <c r="O66" s="39">
        <v>0</v>
      </c>
      <c r="P66" s="39">
        <v>0</v>
      </c>
      <c r="Q66" s="73">
        <v>0</v>
      </c>
      <c r="R66" s="73">
        <v>0</v>
      </c>
      <c r="S66" s="39">
        <v>0</v>
      </c>
      <c r="T66" s="39">
        <v>0</v>
      </c>
      <c r="U66" s="39">
        <v>0</v>
      </c>
      <c r="V66" s="39">
        <v>0</v>
      </c>
      <c r="W66" s="97">
        <v>0</v>
      </c>
      <c r="X66" s="97">
        <v>0</v>
      </c>
      <c r="Y66" s="83">
        <v>0</v>
      </c>
      <c r="Z66" s="83">
        <v>0</v>
      </c>
      <c r="AA66" s="97">
        <v>0</v>
      </c>
      <c r="AB66" s="97">
        <v>0</v>
      </c>
      <c r="AC66" s="39">
        <v>0</v>
      </c>
      <c r="AD66" s="39">
        <v>0</v>
      </c>
      <c r="AE66" s="97">
        <v>0</v>
      </c>
      <c r="AF66" s="97">
        <v>0</v>
      </c>
      <c r="AG66" s="83">
        <v>0</v>
      </c>
      <c r="AH66" s="83">
        <v>0</v>
      </c>
      <c r="AI66" s="73">
        <v>472.5</v>
      </c>
      <c r="AJ66" s="73">
        <v>1948.8</v>
      </c>
      <c r="AK66" s="106" t="s">
        <v>6</v>
      </c>
      <c r="AL66" s="106" t="s">
        <v>6</v>
      </c>
      <c r="AM66" s="106" t="s">
        <v>6</v>
      </c>
      <c r="AN66" s="106" t="s">
        <v>6</v>
      </c>
      <c r="AP66" s="95"/>
      <c r="AQ66" s="95"/>
      <c r="AR66" s="95"/>
      <c r="AS66" s="93"/>
      <c r="AT66" s="93"/>
      <c r="AU66" s="95"/>
      <c r="AV66" s="95"/>
      <c r="AW66" s="95"/>
      <c r="AX66" s="95"/>
      <c r="AY66" s="95"/>
      <c r="AZ66" s="95"/>
      <c r="BA66" s="95"/>
      <c r="BB66" s="95"/>
      <c r="BC66" s="95"/>
    </row>
    <row r="67" spans="1:64" ht="18" customHeight="1" x14ac:dyDescent="0.2">
      <c r="A67" s="81"/>
      <c r="B67" s="73" t="s">
        <v>0</v>
      </c>
      <c r="C67" s="73">
        <v>172913.72999999998</v>
      </c>
      <c r="D67" s="73">
        <v>1809298.71</v>
      </c>
      <c r="E67" s="73">
        <v>308493.74</v>
      </c>
      <c r="F67" s="73">
        <v>1760524.65</v>
      </c>
      <c r="G67" s="73">
        <v>234140.81</v>
      </c>
      <c r="H67" s="73">
        <v>1737366.6300000004</v>
      </c>
      <c r="I67" s="73">
        <v>715548.27999999991</v>
      </c>
      <c r="J67" s="73">
        <v>5307189.99</v>
      </c>
      <c r="K67" s="73">
        <v>232082.90999999997</v>
      </c>
      <c r="L67" s="73">
        <v>1542482.9500000002</v>
      </c>
      <c r="M67" s="73">
        <v>306158.59999999998</v>
      </c>
      <c r="N67" s="73">
        <v>2256168.19</v>
      </c>
      <c r="O67" s="73">
        <v>254641.76</v>
      </c>
      <c r="P67" s="73">
        <v>1748469.76</v>
      </c>
      <c r="Q67" s="73">
        <v>792883.27</v>
      </c>
      <c r="R67" s="73">
        <v>5547120.9000000004</v>
      </c>
      <c r="S67" s="73">
        <v>174099.07</v>
      </c>
      <c r="T67" s="73">
        <v>2045245.2800000003</v>
      </c>
      <c r="U67" s="73">
        <v>178553.59</v>
      </c>
      <c r="V67" s="73">
        <v>1090297.8600000001</v>
      </c>
      <c r="W67" s="83">
        <v>282142.32999999996</v>
      </c>
      <c r="X67" s="83">
        <v>1861412.7199999997</v>
      </c>
      <c r="Y67" s="73">
        <v>634794.99</v>
      </c>
      <c r="Z67" s="73">
        <v>4996955.8600000003</v>
      </c>
      <c r="AA67" s="73">
        <v>363814.74</v>
      </c>
      <c r="AB67" s="73">
        <v>2216186.8199999928</v>
      </c>
      <c r="AC67" s="73">
        <v>304247.50000000006</v>
      </c>
      <c r="AD67" s="73">
        <v>2086870.1899999985</v>
      </c>
      <c r="AE67" s="83">
        <v>169650.51000000004</v>
      </c>
      <c r="AF67" s="83">
        <v>1047211.0400000005</v>
      </c>
      <c r="AG67" s="73">
        <v>837712.74999999988</v>
      </c>
      <c r="AH67" s="73">
        <v>5350268.0500000119</v>
      </c>
      <c r="AI67" s="73">
        <v>2980939.2899999889</v>
      </c>
      <c r="AJ67" s="73">
        <v>21201534.800000161</v>
      </c>
      <c r="AK67" s="105">
        <v>-8.588699197049543</v>
      </c>
      <c r="AL67" s="105">
        <v>-8.7632044128948863</v>
      </c>
      <c r="AM67" s="105">
        <v>-2.4717045954930184</v>
      </c>
      <c r="AN67" s="105">
        <v>1.1977404382792711</v>
      </c>
      <c r="AP67" s="95"/>
      <c r="AQ67" s="95"/>
      <c r="AR67" s="95"/>
      <c r="AS67" s="93"/>
      <c r="AT67" s="93"/>
      <c r="AU67" s="95"/>
      <c r="AV67" s="95"/>
      <c r="AW67" s="95"/>
      <c r="AX67" s="95"/>
      <c r="AY67" s="95"/>
      <c r="AZ67" s="95"/>
      <c r="BA67" s="95"/>
      <c r="BB67" s="95"/>
      <c r="BC67" s="95"/>
    </row>
    <row r="68" spans="1:64" s="41" customFormat="1" ht="8.25" customHeight="1" x14ac:dyDescent="0.2">
      <c r="A68" s="38"/>
      <c r="S68" s="73"/>
      <c r="T68" s="73"/>
      <c r="U68" s="73"/>
      <c r="V68" s="73"/>
      <c r="W68" s="83"/>
      <c r="X68" s="83"/>
      <c r="Y68" s="73"/>
      <c r="Z68" s="73"/>
      <c r="AA68" s="39"/>
      <c r="AB68" s="39"/>
      <c r="AC68" s="39"/>
      <c r="AD68" s="39"/>
      <c r="AE68" s="39"/>
      <c r="AF68" s="39"/>
      <c r="AG68" s="39"/>
      <c r="AH68" s="39"/>
      <c r="AI68" s="73"/>
      <c r="AJ68" s="73"/>
    </row>
    <row r="69" spans="1:64" s="38" customFormat="1" ht="3" customHeight="1" x14ac:dyDescent="0.2">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row>
    <row r="70" spans="1:64" s="38" customFormat="1" ht="6.75" customHeight="1" x14ac:dyDescent="0.2">
      <c r="A70" s="76"/>
    </row>
    <row r="71" spans="1:64" s="76" customFormat="1" ht="12.75" customHeight="1" x14ac:dyDescent="0.15">
      <c r="B71" s="130" t="s">
        <v>105</v>
      </c>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row>
    <row r="72" spans="1:64" s="76" customFormat="1" ht="12.75" customHeight="1" x14ac:dyDescent="0.2">
      <c r="A72" s="38"/>
      <c r="B72" s="88" t="s">
        <v>5</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9"/>
      <c r="AK72" s="89"/>
      <c r="AL72" s="89"/>
      <c r="AM72" s="89"/>
      <c r="AN72" s="89"/>
    </row>
    <row r="73" spans="1:64" s="38" customFormat="1" ht="5.25" customHeight="1" x14ac:dyDescent="0.2">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row>
    <row r="74" spans="1:64" s="38" customFormat="1" ht="12.75" customHeight="1" x14ac:dyDescent="0.2">
      <c r="A74" s="77"/>
      <c r="B74" s="130" t="s">
        <v>129</v>
      </c>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row>
    <row r="75" spans="1:64" x14ac:dyDescent="0.2">
      <c r="B75" s="131" t="s">
        <v>103</v>
      </c>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row>
    <row r="76" spans="1:64" x14ac:dyDescent="0.2">
      <c r="B76" s="131" t="s">
        <v>104</v>
      </c>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row>
    <row r="78" spans="1:64" x14ac:dyDescent="0.2">
      <c r="B78" s="91"/>
    </row>
    <row r="80" spans="1:64" x14ac:dyDescent="0.2">
      <c r="C80" s="92"/>
      <c r="D80" s="92"/>
      <c r="E80" s="92"/>
      <c r="F80" s="92"/>
      <c r="G80" s="92"/>
      <c r="H80" s="92"/>
      <c r="I80" s="92"/>
      <c r="J80" s="92"/>
      <c r="AI80" s="92"/>
      <c r="AJ80" s="92"/>
    </row>
    <row r="81" spans="3:36" x14ac:dyDescent="0.2">
      <c r="C81" s="92"/>
      <c r="D81" s="92"/>
      <c r="E81" s="92"/>
      <c r="F81" s="92"/>
      <c r="G81" s="92"/>
      <c r="H81" s="92"/>
      <c r="I81" s="92"/>
      <c r="J81" s="92"/>
      <c r="AI81" s="92"/>
      <c r="AJ81" s="92"/>
    </row>
    <row r="82" spans="3:36" x14ac:dyDescent="0.2">
      <c r="C82" s="92"/>
      <c r="D82" s="92"/>
      <c r="E82" s="92"/>
      <c r="F82" s="92"/>
      <c r="G82" s="92"/>
      <c r="H82" s="92"/>
      <c r="I82" s="92"/>
      <c r="J82" s="92"/>
      <c r="AI82" s="92"/>
      <c r="AJ82" s="92"/>
    </row>
    <row r="83" spans="3:36" x14ac:dyDescent="0.2">
      <c r="C83" s="92"/>
      <c r="D83" s="92"/>
      <c r="E83" s="92"/>
      <c r="F83" s="92"/>
      <c r="G83" s="92"/>
      <c r="H83" s="92"/>
      <c r="I83" s="92"/>
      <c r="J83" s="92"/>
      <c r="AI83" s="92"/>
      <c r="AJ83" s="92"/>
    </row>
  </sheetData>
  <mergeCells count="27">
    <mergeCell ref="B74:AN74"/>
    <mergeCell ref="B75:AN75"/>
    <mergeCell ref="B76:AN76"/>
    <mergeCell ref="AI4:AJ5"/>
    <mergeCell ref="W4:X5"/>
    <mergeCell ref="Y4:Z5"/>
    <mergeCell ref="AA4:AB5"/>
    <mergeCell ref="AC4:AD5"/>
    <mergeCell ref="AE4:AF5"/>
    <mergeCell ref="AG4:AH5"/>
    <mergeCell ref="B71:AN71"/>
    <mergeCell ref="B1:AN1"/>
    <mergeCell ref="B2:AN2"/>
    <mergeCell ref="B4:B6"/>
    <mergeCell ref="C4:D5"/>
    <mergeCell ref="E4:F5"/>
    <mergeCell ref="G4:H5"/>
    <mergeCell ref="I4:J5"/>
    <mergeCell ref="K4:L5"/>
    <mergeCell ref="M4:N5"/>
    <mergeCell ref="O4:P5"/>
    <mergeCell ref="AK4:AN4"/>
    <mergeCell ref="AK5:AL5"/>
    <mergeCell ref="AM5:AN5"/>
    <mergeCell ref="Q4:R5"/>
    <mergeCell ref="S4:T5"/>
    <mergeCell ref="U4:V5"/>
  </mergeCells>
  <hyperlinks>
    <hyperlink ref="B72" r:id="rId1" display="http://estatistica.madeira.gov.pt/" xr:uid="{6BAA46EB-D746-4403-A657-EE0B86F80ABF}"/>
    <hyperlink ref="B72:AH72" r:id="rId2" display="https://estatistica.madeira.gov.pt/" xr:uid="{F1810F14-0D12-4C15-A384-EFBFEA443461}"/>
    <hyperlink ref="AP2" location="Contents!A1" display="(Back to Contents)" xr:uid="{EEF5C3AC-E524-47E8-9E25-6E469F416B6C}"/>
  </hyperlinks>
  <printOptions horizontalCentered="1"/>
  <pageMargins left="0.27559055118110237" right="0.27559055118110237" top="0.6692913385826772" bottom="0.27559055118110237" header="0" footer="0"/>
  <pageSetup paperSize="9" scale="43"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9B5C-56BE-4EAC-B352-C51814957377}">
  <sheetPr>
    <pageSetUpPr fitToPage="1"/>
  </sheetPr>
  <dimension ref="A1:AS31"/>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31.5703125" style="1" customWidth="1"/>
    <col min="3" max="5" width="11.710937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36" t="s">
        <v>77</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
      <c r="B2" s="137" t="s">
        <v>152</v>
      </c>
      <c r="C2" s="137"/>
      <c r="D2" s="137"/>
      <c r="E2" s="137"/>
      <c r="F2" s="137"/>
      <c r="G2" s="137"/>
      <c r="H2" s="137"/>
      <c r="I2" s="137"/>
      <c r="J2" s="137"/>
      <c r="K2" s="137"/>
      <c r="L2" s="137"/>
      <c r="M2" s="137"/>
      <c r="N2" s="137"/>
      <c r="O2" s="137"/>
      <c r="P2" s="137"/>
      <c r="Q2" s="137"/>
      <c r="R2" s="137"/>
      <c r="S2" s="137"/>
      <c r="T2" s="137"/>
      <c r="U2" s="137"/>
      <c r="W2" s="60" t="s">
        <v>51</v>
      </c>
    </row>
    <row r="3" spans="1:26" x14ac:dyDescent="0.2">
      <c r="A3" s="4"/>
      <c r="U3" s="22"/>
    </row>
    <row r="4" spans="1:26" s="2" customFormat="1" ht="26.1" customHeight="1" x14ac:dyDescent="0.2">
      <c r="B4" s="138" t="s">
        <v>76</v>
      </c>
      <c r="C4" s="27" t="s">
        <v>29</v>
      </c>
      <c r="D4" s="6" t="s">
        <v>30</v>
      </c>
      <c r="E4" s="6" t="s">
        <v>31</v>
      </c>
      <c r="F4" s="68" t="s">
        <v>87</v>
      </c>
      <c r="G4" s="6" t="s">
        <v>32</v>
      </c>
      <c r="H4" s="6" t="s">
        <v>33</v>
      </c>
      <c r="I4" s="6" t="s">
        <v>34</v>
      </c>
      <c r="J4" s="68" t="s">
        <v>88</v>
      </c>
      <c r="K4" s="6" t="s">
        <v>35</v>
      </c>
      <c r="L4" s="6" t="s">
        <v>36</v>
      </c>
      <c r="M4" s="6" t="s">
        <v>37</v>
      </c>
      <c r="N4" s="68" t="s">
        <v>89</v>
      </c>
      <c r="O4" s="6" t="s">
        <v>38</v>
      </c>
      <c r="P4" s="6" t="s">
        <v>39</v>
      </c>
      <c r="Q4" s="6" t="s">
        <v>40</v>
      </c>
      <c r="R4" s="68" t="s">
        <v>90</v>
      </c>
      <c r="S4" s="27" t="s">
        <v>0</v>
      </c>
      <c r="T4" s="133" t="s">
        <v>139</v>
      </c>
      <c r="U4" s="133"/>
    </row>
    <row r="5" spans="1:26" s="2" customFormat="1" ht="24.75" customHeight="1" x14ac:dyDescent="0.2">
      <c r="B5" s="138"/>
      <c r="C5" s="134" t="s">
        <v>108</v>
      </c>
      <c r="D5" s="134"/>
      <c r="E5" s="134"/>
      <c r="F5" s="134"/>
      <c r="G5" s="134"/>
      <c r="H5" s="134"/>
      <c r="I5" s="134"/>
      <c r="J5" s="134"/>
      <c r="K5" s="134"/>
      <c r="L5" s="134"/>
      <c r="M5" s="134"/>
      <c r="N5" s="134"/>
      <c r="O5" s="134"/>
      <c r="P5" s="134"/>
      <c r="Q5" s="134"/>
      <c r="R5" s="134"/>
      <c r="S5" s="135"/>
      <c r="T5" s="28" t="s">
        <v>167</v>
      </c>
      <c r="U5" s="65" t="s">
        <v>144</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138</v>
      </c>
      <c r="C7" s="24"/>
      <c r="D7" s="24"/>
      <c r="E7" s="24"/>
      <c r="F7" s="23"/>
      <c r="G7" s="13"/>
      <c r="H7" s="13"/>
      <c r="I7" s="13"/>
      <c r="J7" s="13"/>
      <c r="K7" s="13"/>
      <c r="L7" s="13"/>
      <c r="M7" s="13"/>
      <c r="N7" s="13"/>
      <c r="O7" s="13"/>
      <c r="P7" s="13"/>
      <c r="Q7" s="13"/>
      <c r="R7" s="13"/>
      <c r="S7" s="13"/>
      <c r="T7" s="20"/>
      <c r="U7" s="20"/>
      <c r="Y7" s="19"/>
      <c r="Z7" s="19"/>
    </row>
    <row r="8" spans="1:26" ht="18" customHeight="1" x14ac:dyDescent="0.2">
      <c r="A8" s="5"/>
      <c r="B8" s="12" t="s">
        <v>116</v>
      </c>
      <c r="C8" s="36">
        <v>57673.850000000006</v>
      </c>
      <c r="D8" s="36">
        <v>82733.829999999973</v>
      </c>
      <c r="E8" s="36">
        <v>98899.880000000019</v>
      </c>
      <c r="F8" s="37">
        <v>239307.56</v>
      </c>
      <c r="G8" s="36">
        <v>82879.16</v>
      </c>
      <c r="H8" s="36">
        <v>100613.12000000002</v>
      </c>
      <c r="I8" s="36">
        <v>85493.03</v>
      </c>
      <c r="J8" s="37">
        <v>268985.31000000006</v>
      </c>
      <c r="K8" s="39">
        <v>57136.909999999989</v>
      </c>
      <c r="L8" s="39">
        <v>65127.789999999986</v>
      </c>
      <c r="M8" s="39">
        <v>74950.090000000026</v>
      </c>
      <c r="N8" s="73">
        <v>197214.79</v>
      </c>
      <c r="O8" s="39">
        <v>119565.53</v>
      </c>
      <c r="P8" s="39">
        <v>123232.57000000002</v>
      </c>
      <c r="Q8" s="39">
        <v>47424.559999999983</v>
      </c>
      <c r="R8" s="73">
        <v>290222.66000000003</v>
      </c>
      <c r="S8" s="37">
        <v>995730.32000000041</v>
      </c>
      <c r="T8" s="98">
        <v>-3.5199631928476194</v>
      </c>
      <c r="U8" s="98">
        <v>3.3232238350463961</v>
      </c>
      <c r="Y8" s="19"/>
      <c r="Z8" s="19"/>
    </row>
    <row r="9" spans="1:26" ht="18" customHeight="1" x14ac:dyDescent="0.2">
      <c r="A9" s="5"/>
      <c r="B9" s="12" t="s">
        <v>130</v>
      </c>
      <c r="C9" s="36">
        <v>7675.7</v>
      </c>
      <c r="D9" s="36">
        <v>127145.4</v>
      </c>
      <c r="E9" s="36">
        <v>64364.189999999988</v>
      </c>
      <c r="F9" s="37">
        <v>199185.28999999998</v>
      </c>
      <c r="G9" s="36">
        <v>38720.800000000003</v>
      </c>
      <c r="H9" s="36">
        <v>46760.979999999996</v>
      </c>
      <c r="I9" s="36">
        <v>81900.520000000019</v>
      </c>
      <c r="J9" s="37">
        <v>167382.30000000002</v>
      </c>
      <c r="K9" s="39">
        <v>21502.83</v>
      </c>
      <c r="L9" s="39">
        <v>28182.340000000007</v>
      </c>
      <c r="M9" s="39">
        <v>76526.890000000029</v>
      </c>
      <c r="N9" s="73">
        <v>126212.06000000004</v>
      </c>
      <c r="O9" s="39">
        <v>69581.87000000001</v>
      </c>
      <c r="P9" s="39">
        <v>28551.759999999998</v>
      </c>
      <c r="Q9" s="39">
        <v>51416.32</v>
      </c>
      <c r="R9" s="73">
        <v>149549.95000000007</v>
      </c>
      <c r="S9" s="37">
        <v>642329.60000000021</v>
      </c>
      <c r="T9" s="93">
        <v>-9.8217176873106276</v>
      </c>
      <c r="U9" s="93">
        <v>2.4052420905082306</v>
      </c>
      <c r="Y9" s="19"/>
      <c r="Z9" s="19"/>
    </row>
    <row r="10" spans="1:26" ht="18" customHeight="1" x14ac:dyDescent="0.2">
      <c r="B10" s="12" t="s">
        <v>79</v>
      </c>
      <c r="C10" s="36">
        <v>35661.530000000006</v>
      </c>
      <c r="D10" s="36">
        <v>58182.65</v>
      </c>
      <c r="E10" s="36">
        <v>34916.659999999996</v>
      </c>
      <c r="F10" s="37">
        <v>128760.84</v>
      </c>
      <c r="G10" s="36">
        <v>74260.160000000018</v>
      </c>
      <c r="H10" s="36">
        <v>41381.439999999995</v>
      </c>
      <c r="I10" s="36">
        <v>17946.38</v>
      </c>
      <c r="J10" s="37">
        <v>133587.98000000001</v>
      </c>
      <c r="K10" s="39">
        <v>39661.709999999992</v>
      </c>
      <c r="L10" s="39">
        <v>16063.429999999998</v>
      </c>
      <c r="M10" s="39">
        <v>88460.040000000037</v>
      </c>
      <c r="N10" s="73">
        <v>144185.18000000002</v>
      </c>
      <c r="O10" s="39">
        <v>77571.580000000016</v>
      </c>
      <c r="P10" s="39">
        <v>63811.380000000005</v>
      </c>
      <c r="Q10" s="39">
        <v>46043.560000000012</v>
      </c>
      <c r="R10" s="73">
        <v>187426.52000000005</v>
      </c>
      <c r="S10" s="37">
        <v>593960.52</v>
      </c>
      <c r="T10" s="98">
        <v>-16.032582095545411</v>
      </c>
      <c r="U10" s="98">
        <v>-27.63614291525186</v>
      </c>
      <c r="Y10" s="19"/>
      <c r="Z10" s="19"/>
    </row>
    <row r="11" spans="1:26" ht="18" customHeight="1" x14ac:dyDescent="0.2">
      <c r="B11" s="12" t="s">
        <v>80</v>
      </c>
      <c r="C11" s="36">
        <v>43273.88</v>
      </c>
      <c r="D11" s="36">
        <v>16087.309999999998</v>
      </c>
      <c r="E11" s="36">
        <v>11733.029999999999</v>
      </c>
      <c r="F11" s="37">
        <v>71094.22</v>
      </c>
      <c r="G11" s="36">
        <v>6245.86</v>
      </c>
      <c r="H11" s="36">
        <v>77266.430000000022</v>
      </c>
      <c r="I11" s="36">
        <v>45385.83</v>
      </c>
      <c r="J11" s="37">
        <v>128898.12000000002</v>
      </c>
      <c r="K11" s="39">
        <v>9629.0999999999985</v>
      </c>
      <c r="L11" s="39">
        <v>50626.35</v>
      </c>
      <c r="M11" s="39">
        <v>8778.67</v>
      </c>
      <c r="N11" s="73">
        <v>69034.12</v>
      </c>
      <c r="O11" s="39">
        <v>64044.979999999996</v>
      </c>
      <c r="P11" s="39">
        <v>48387.709999999992</v>
      </c>
      <c r="Q11" s="39">
        <v>7173.7000000000007</v>
      </c>
      <c r="R11" s="73">
        <v>119606.39000000003</v>
      </c>
      <c r="S11" s="37">
        <v>388632.8499999998</v>
      </c>
      <c r="T11" s="98">
        <v>0.74570581736623787</v>
      </c>
      <c r="U11" s="98">
        <v>41.690436211789276</v>
      </c>
      <c r="Y11" s="19"/>
      <c r="Z11" s="19"/>
    </row>
    <row r="12" spans="1:26" ht="18" customHeight="1" x14ac:dyDescent="0.2">
      <c r="B12" s="21" t="s">
        <v>7</v>
      </c>
      <c r="C12" s="36">
        <v>135.75</v>
      </c>
      <c r="D12" s="36">
        <v>9</v>
      </c>
      <c r="E12" s="36">
        <v>53.25</v>
      </c>
      <c r="F12" s="37">
        <v>198</v>
      </c>
      <c r="G12" s="36">
        <v>49.5</v>
      </c>
      <c r="H12" s="36">
        <v>244.75</v>
      </c>
      <c r="I12" s="36">
        <v>48</v>
      </c>
      <c r="J12" s="37">
        <v>342.25</v>
      </c>
      <c r="K12" s="39">
        <v>41.25</v>
      </c>
      <c r="L12" s="39">
        <v>24</v>
      </c>
      <c r="M12" s="39">
        <v>42.75</v>
      </c>
      <c r="N12" s="73">
        <v>108</v>
      </c>
      <c r="O12" s="39">
        <v>6.75</v>
      </c>
      <c r="P12" s="39">
        <v>6</v>
      </c>
      <c r="Q12" s="39">
        <v>5.75</v>
      </c>
      <c r="R12" s="73">
        <v>18.5</v>
      </c>
      <c r="S12" s="37">
        <v>666.75</v>
      </c>
      <c r="T12" s="98">
        <v>-73.381294964028783</v>
      </c>
      <c r="U12" s="98">
        <v>-21.742957746478876</v>
      </c>
      <c r="Y12" s="19"/>
      <c r="Z12" s="19"/>
    </row>
    <row r="13" spans="1:26" ht="18" customHeight="1" x14ac:dyDescent="0.2">
      <c r="B13" s="67" t="s">
        <v>8</v>
      </c>
      <c r="C13" s="36">
        <v>6605.26</v>
      </c>
      <c r="D13" s="36">
        <v>5289.7</v>
      </c>
      <c r="E13" s="36">
        <v>4840.0499999999993</v>
      </c>
      <c r="F13" s="37">
        <v>16735.009999999998</v>
      </c>
      <c r="G13" s="36">
        <v>6985.4500000000007</v>
      </c>
      <c r="H13" s="36">
        <v>8190.85</v>
      </c>
      <c r="I13" s="36">
        <v>5371.8</v>
      </c>
      <c r="J13" s="37">
        <v>20548.100000000002</v>
      </c>
      <c r="K13" s="39">
        <v>9612.0299999999988</v>
      </c>
      <c r="L13" s="39">
        <v>2160.6999999999998</v>
      </c>
      <c r="M13" s="39">
        <v>6334.46</v>
      </c>
      <c r="N13" s="73">
        <v>18107.189999999999</v>
      </c>
      <c r="O13" s="39">
        <v>4244.95</v>
      </c>
      <c r="P13" s="39">
        <v>6713.3</v>
      </c>
      <c r="Q13" s="39">
        <v>4577.6400000000003</v>
      </c>
      <c r="R13" s="73">
        <v>15535.889999999998</v>
      </c>
      <c r="S13" s="37">
        <v>70926.19</v>
      </c>
      <c r="T13" s="98">
        <v>-18.265797971571729</v>
      </c>
      <c r="U13" s="98">
        <v>-3.770308974548553</v>
      </c>
      <c r="Y13" s="19"/>
      <c r="Z13" s="19"/>
    </row>
    <row r="14" spans="1:26" ht="18" customHeight="1" x14ac:dyDescent="0.2">
      <c r="B14" s="21" t="s">
        <v>9</v>
      </c>
      <c r="C14" s="36">
        <v>0</v>
      </c>
      <c r="D14" s="39">
        <v>0</v>
      </c>
      <c r="E14" s="36">
        <v>0</v>
      </c>
      <c r="F14" s="37">
        <v>0</v>
      </c>
      <c r="G14" s="36">
        <v>0</v>
      </c>
      <c r="H14" s="39">
        <v>0</v>
      </c>
      <c r="I14" s="36">
        <v>9</v>
      </c>
      <c r="J14" s="37">
        <v>9</v>
      </c>
      <c r="K14" s="36">
        <v>0</v>
      </c>
      <c r="L14" s="39">
        <v>0</v>
      </c>
      <c r="M14" s="36">
        <v>0</v>
      </c>
      <c r="N14" s="73">
        <v>0</v>
      </c>
      <c r="O14" s="36">
        <v>0</v>
      </c>
      <c r="P14" s="36">
        <v>0</v>
      </c>
      <c r="Q14" s="36">
        <v>0</v>
      </c>
      <c r="R14" s="73">
        <v>0</v>
      </c>
      <c r="S14" s="37">
        <v>9</v>
      </c>
      <c r="T14" s="93" t="s">
        <v>6</v>
      </c>
      <c r="U14" s="98">
        <v>-77.777777777777786</v>
      </c>
      <c r="Y14" s="19"/>
      <c r="Z14" s="19"/>
    </row>
    <row r="15" spans="1:26" ht="18" customHeight="1" x14ac:dyDescent="0.2">
      <c r="B15" s="21" t="s">
        <v>10</v>
      </c>
      <c r="C15" s="36">
        <v>9314.1299999999992</v>
      </c>
      <c r="D15" s="36">
        <v>4887.45</v>
      </c>
      <c r="E15" s="36">
        <v>7446.3000000000011</v>
      </c>
      <c r="F15" s="37">
        <v>21647.879999999997</v>
      </c>
      <c r="G15" s="36">
        <v>6023.2000000000007</v>
      </c>
      <c r="H15" s="36">
        <v>9294.0499999999993</v>
      </c>
      <c r="I15" s="36">
        <v>4508.3</v>
      </c>
      <c r="J15" s="37">
        <v>19825.55</v>
      </c>
      <c r="K15" s="39">
        <v>11398.23</v>
      </c>
      <c r="L15" s="39">
        <v>3062.45</v>
      </c>
      <c r="M15" s="39">
        <v>4305.67</v>
      </c>
      <c r="N15" s="73">
        <v>18766.349999999999</v>
      </c>
      <c r="O15" s="39">
        <v>11080.5</v>
      </c>
      <c r="P15" s="39">
        <v>7440.3</v>
      </c>
      <c r="Q15" s="39">
        <v>3717.76</v>
      </c>
      <c r="R15" s="73">
        <v>22238.559999999998</v>
      </c>
      <c r="S15" s="37">
        <v>82478.34</v>
      </c>
      <c r="T15" s="98">
        <v>-6.0298594244125319</v>
      </c>
      <c r="U15" s="98">
        <v>-9.4448466515108738</v>
      </c>
      <c r="Y15" s="19"/>
      <c r="Z15" s="19"/>
    </row>
    <row r="16" spans="1:26" ht="18" customHeight="1" x14ac:dyDescent="0.2">
      <c r="B16" s="67" t="s">
        <v>11</v>
      </c>
      <c r="C16" s="36">
        <v>67.75</v>
      </c>
      <c r="D16" s="36">
        <v>9</v>
      </c>
      <c r="E16" s="36">
        <v>51</v>
      </c>
      <c r="F16" s="37">
        <v>127.75</v>
      </c>
      <c r="G16" s="36">
        <v>36.75</v>
      </c>
      <c r="H16" s="36">
        <v>105</v>
      </c>
      <c r="I16" s="36">
        <v>38.25</v>
      </c>
      <c r="J16" s="37">
        <v>180</v>
      </c>
      <c r="K16" s="39">
        <v>89.25</v>
      </c>
      <c r="L16" s="39">
        <v>32.25</v>
      </c>
      <c r="M16" s="39">
        <v>20.25</v>
      </c>
      <c r="N16" s="73">
        <v>141.75</v>
      </c>
      <c r="O16" s="39">
        <v>53</v>
      </c>
      <c r="P16" s="39">
        <v>196.25</v>
      </c>
      <c r="Q16" s="39">
        <v>293.25</v>
      </c>
      <c r="R16" s="73">
        <v>542.5</v>
      </c>
      <c r="S16" s="37">
        <v>992</v>
      </c>
      <c r="T16" s="93" t="s">
        <v>6</v>
      </c>
      <c r="U16" s="93">
        <v>-19.562132576525435</v>
      </c>
      <c r="Y16" s="19"/>
      <c r="Z16" s="19"/>
    </row>
    <row r="17" spans="2:45" ht="18" customHeight="1" x14ac:dyDescent="0.2">
      <c r="B17" s="21" t="s">
        <v>12</v>
      </c>
      <c r="C17" s="36">
        <v>0.75</v>
      </c>
      <c r="D17" s="36">
        <v>21</v>
      </c>
      <c r="E17" s="39">
        <v>0</v>
      </c>
      <c r="F17" s="37">
        <v>21.75</v>
      </c>
      <c r="G17" s="36">
        <v>0</v>
      </c>
      <c r="H17" s="36">
        <v>0</v>
      </c>
      <c r="I17" s="39">
        <v>0</v>
      </c>
      <c r="J17" s="37">
        <v>0</v>
      </c>
      <c r="K17" s="39">
        <v>0.75</v>
      </c>
      <c r="L17" s="39">
        <v>0</v>
      </c>
      <c r="M17" s="39">
        <v>0</v>
      </c>
      <c r="N17" s="73">
        <v>0.75</v>
      </c>
      <c r="O17" s="39">
        <v>0.75</v>
      </c>
      <c r="P17" s="39">
        <v>0.75</v>
      </c>
      <c r="Q17" s="39">
        <v>0</v>
      </c>
      <c r="R17" s="73">
        <v>1.5</v>
      </c>
      <c r="S17" s="37">
        <v>24</v>
      </c>
      <c r="T17" s="93">
        <v>-93.103448275862064</v>
      </c>
      <c r="U17" s="93">
        <v>-48.387096774193552</v>
      </c>
      <c r="Y17" s="19"/>
      <c r="Z17" s="19"/>
    </row>
    <row r="18" spans="2:45" ht="18" customHeight="1" x14ac:dyDescent="0.2">
      <c r="B18" s="21" t="s">
        <v>13</v>
      </c>
      <c r="C18" s="36">
        <v>4289.88</v>
      </c>
      <c r="D18" s="36">
        <v>4176.7</v>
      </c>
      <c r="E18" s="36">
        <v>2874.6</v>
      </c>
      <c r="F18" s="37">
        <v>11341.18</v>
      </c>
      <c r="G18" s="36">
        <v>4158.95</v>
      </c>
      <c r="H18" s="36">
        <v>5834.18</v>
      </c>
      <c r="I18" s="36">
        <v>3409.3</v>
      </c>
      <c r="J18" s="37">
        <v>13402.43</v>
      </c>
      <c r="K18" s="39">
        <v>5554.9800000000005</v>
      </c>
      <c r="L18" s="39">
        <v>2150.83</v>
      </c>
      <c r="M18" s="39">
        <v>3940.9900000000007</v>
      </c>
      <c r="N18" s="73">
        <v>11646.800000000001</v>
      </c>
      <c r="O18" s="39">
        <v>3200.13</v>
      </c>
      <c r="P18" s="39">
        <v>4464.68</v>
      </c>
      <c r="Q18" s="39">
        <v>2152.96</v>
      </c>
      <c r="R18" s="73">
        <v>9817.7699999999986</v>
      </c>
      <c r="S18" s="37">
        <v>46208.179999999993</v>
      </c>
      <c r="T18" s="98">
        <v>-24.466432628680522</v>
      </c>
      <c r="U18" s="98">
        <v>-11.933961401122783</v>
      </c>
      <c r="Y18" s="19"/>
      <c r="Z18" s="19"/>
    </row>
    <row r="19" spans="2:45" ht="18" customHeight="1" x14ac:dyDescent="0.2">
      <c r="B19" s="67" t="s">
        <v>14</v>
      </c>
      <c r="C19" s="36">
        <v>186.75</v>
      </c>
      <c r="D19" s="36">
        <v>126.75</v>
      </c>
      <c r="E19" s="36">
        <v>252</v>
      </c>
      <c r="F19" s="37">
        <v>565.5</v>
      </c>
      <c r="G19" s="36">
        <v>74.25</v>
      </c>
      <c r="H19" s="36">
        <v>203.25</v>
      </c>
      <c r="I19" s="36">
        <v>165.75</v>
      </c>
      <c r="J19" s="37">
        <v>443.25</v>
      </c>
      <c r="K19" s="39">
        <v>260.25</v>
      </c>
      <c r="L19" s="39">
        <v>53.25</v>
      </c>
      <c r="M19" s="39">
        <v>279</v>
      </c>
      <c r="N19" s="73">
        <v>592.5</v>
      </c>
      <c r="O19" s="39">
        <v>250.5</v>
      </c>
      <c r="P19" s="39">
        <v>234.75</v>
      </c>
      <c r="Q19" s="39">
        <v>88.5</v>
      </c>
      <c r="R19" s="73">
        <v>573.75</v>
      </c>
      <c r="S19" s="37">
        <v>2175</v>
      </c>
      <c r="T19" s="98">
        <v>-40.835266821345705</v>
      </c>
      <c r="U19" s="98">
        <v>-41.07687097866576</v>
      </c>
      <c r="Y19" s="19"/>
      <c r="Z19" s="19"/>
    </row>
    <row r="20" spans="2:45" ht="18" customHeight="1" x14ac:dyDescent="0.2">
      <c r="B20" s="21" t="s">
        <v>15</v>
      </c>
      <c r="C20" s="36">
        <v>2904.75</v>
      </c>
      <c r="D20" s="36">
        <v>6833.25</v>
      </c>
      <c r="E20" s="36">
        <v>4803</v>
      </c>
      <c r="F20" s="37">
        <v>14541</v>
      </c>
      <c r="G20" s="36">
        <v>9024.75</v>
      </c>
      <c r="H20" s="36">
        <v>10616.25</v>
      </c>
      <c r="I20" s="36">
        <v>5996.25</v>
      </c>
      <c r="J20" s="37">
        <v>25637.25</v>
      </c>
      <c r="K20" s="39">
        <v>13664.75</v>
      </c>
      <c r="L20" s="39">
        <v>8663</v>
      </c>
      <c r="M20" s="39">
        <v>12417.800000000003</v>
      </c>
      <c r="N20" s="73">
        <v>34745.550000000003</v>
      </c>
      <c r="O20" s="39">
        <v>10454.5</v>
      </c>
      <c r="P20" s="39">
        <v>15568.5</v>
      </c>
      <c r="Q20" s="39">
        <v>3554.25</v>
      </c>
      <c r="R20" s="73">
        <v>29577.25</v>
      </c>
      <c r="S20" s="37">
        <v>104501.04999999999</v>
      </c>
      <c r="T20" s="98">
        <v>-19.819862558792035</v>
      </c>
      <c r="U20" s="98">
        <v>6.1975559564035443</v>
      </c>
      <c r="Y20" s="19"/>
      <c r="Z20" s="19"/>
    </row>
    <row r="21" spans="2:45" ht="18" customHeight="1" x14ac:dyDescent="0.2">
      <c r="B21" s="21" t="s">
        <v>16</v>
      </c>
      <c r="C21" s="36">
        <v>5123.75</v>
      </c>
      <c r="D21" s="36">
        <v>2991.7</v>
      </c>
      <c r="E21" s="36">
        <v>3906.85</v>
      </c>
      <c r="F21" s="37">
        <v>12022.3</v>
      </c>
      <c r="G21" s="36">
        <v>3624.08</v>
      </c>
      <c r="H21" s="36">
        <v>5648.3</v>
      </c>
      <c r="I21" s="36">
        <v>4369.3500000000004</v>
      </c>
      <c r="J21" s="37">
        <v>13641.730000000001</v>
      </c>
      <c r="K21" s="39">
        <v>5547.03</v>
      </c>
      <c r="L21" s="39">
        <v>2407.1999999999998</v>
      </c>
      <c r="M21" s="39">
        <v>6085.72</v>
      </c>
      <c r="N21" s="73">
        <v>14039.95</v>
      </c>
      <c r="O21" s="39">
        <v>3759.7</v>
      </c>
      <c r="P21" s="39">
        <v>5639.55</v>
      </c>
      <c r="Q21" s="39">
        <v>3202.26</v>
      </c>
      <c r="R21" s="73">
        <v>12601.51</v>
      </c>
      <c r="S21" s="37">
        <v>52305.49</v>
      </c>
      <c r="T21" s="98">
        <v>-10.502164735828368</v>
      </c>
      <c r="U21" s="98">
        <v>6.8824675774494581</v>
      </c>
      <c r="Y21" s="19"/>
      <c r="Z21" s="19"/>
    </row>
    <row r="22" spans="2:45" ht="18" customHeight="1" x14ac:dyDescent="0.2">
      <c r="B22" s="26" t="s">
        <v>0</v>
      </c>
      <c r="C22" s="40">
        <v>172913.73000000004</v>
      </c>
      <c r="D22" s="40">
        <v>308493.74000000005</v>
      </c>
      <c r="E22" s="40">
        <v>234140.81</v>
      </c>
      <c r="F22" s="37">
        <v>715548.28</v>
      </c>
      <c r="G22" s="40">
        <v>232082.91000000003</v>
      </c>
      <c r="H22" s="40">
        <v>306158.60000000003</v>
      </c>
      <c r="I22" s="40">
        <v>254641.75999999998</v>
      </c>
      <c r="J22" s="37">
        <v>792883.27</v>
      </c>
      <c r="K22" s="73">
        <v>174099.07</v>
      </c>
      <c r="L22" s="73">
        <v>178553.59</v>
      </c>
      <c r="M22" s="73">
        <v>282142.33000000007</v>
      </c>
      <c r="N22" s="73">
        <v>634794.99</v>
      </c>
      <c r="O22" s="73">
        <v>363814.74</v>
      </c>
      <c r="P22" s="73">
        <v>304247.50000000006</v>
      </c>
      <c r="Q22" s="73">
        <v>169650.51000000004</v>
      </c>
      <c r="R22" s="73">
        <v>837712.74999999988</v>
      </c>
      <c r="S22" s="37">
        <v>2980939.2899999889</v>
      </c>
      <c r="T22" s="98">
        <v>-8.5886991970495874</v>
      </c>
      <c r="U22" s="98">
        <v>-2.4717045954930406</v>
      </c>
      <c r="Y22" s="19"/>
      <c r="Z22" s="19"/>
    </row>
    <row r="23" spans="2:45" s="3" customFormat="1" ht="8.25" customHeight="1" x14ac:dyDescent="0.2"/>
    <row r="24" spans="2:45" s="7" customFormat="1" ht="3" customHeight="1" x14ac:dyDescent="0.2">
      <c r="B24" s="14"/>
      <c r="C24" s="14"/>
      <c r="D24" s="14"/>
      <c r="E24" s="14"/>
      <c r="F24" s="14"/>
      <c r="G24" s="14"/>
      <c r="H24" s="14"/>
      <c r="I24" s="14"/>
      <c r="J24" s="14"/>
      <c r="K24" s="14"/>
      <c r="L24" s="14"/>
      <c r="M24" s="14"/>
      <c r="N24" s="14"/>
      <c r="O24" s="14"/>
      <c r="P24" s="14"/>
      <c r="Q24" s="14"/>
      <c r="R24" s="14"/>
      <c r="S24" s="14"/>
      <c r="T24" s="14"/>
      <c r="U24" s="14"/>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2:45" s="7" customFormat="1" ht="6.7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row>
    <row r="26" spans="2:45" s="4" customFormat="1" ht="12.75" customHeight="1" x14ac:dyDescent="0.15">
      <c r="B26" s="139" t="s">
        <v>105</v>
      </c>
      <c r="C26" s="139"/>
      <c r="D26" s="139"/>
      <c r="E26" s="139"/>
      <c r="F26" s="139"/>
      <c r="G26" s="139"/>
      <c r="H26" s="139"/>
      <c r="I26" s="139"/>
      <c r="J26" s="139"/>
      <c r="K26" s="139"/>
      <c r="L26" s="139"/>
      <c r="M26" s="139"/>
      <c r="N26" s="139"/>
      <c r="O26" s="139"/>
      <c r="P26" s="139"/>
      <c r="Q26" s="139"/>
      <c r="R26" s="139"/>
      <c r="S26" s="139"/>
      <c r="T26" s="139"/>
      <c r="U26" s="139"/>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4" customFormat="1" ht="12.75" customHeight="1" x14ac:dyDescent="0.15">
      <c r="B27" s="132" t="s">
        <v>5</v>
      </c>
      <c r="C27" s="132"/>
      <c r="D27" s="132"/>
      <c r="E27" s="132"/>
      <c r="F27" s="132"/>
      <c r="G27" s="132"/>
      <c r="H27" s="132"/>
      <c r="I27" s="132"/>
      <c r="J27" s="132"/>
      <c r="K27" s="132"/>
      <c r="L27" s="132"/>
      <c r="M27" s="132"/>
      <c r="N27" s="132"/>
      <c r="O27" s="132"/>
      <c r="P27" s="132"/>
      <c r="Q27" s="132"/>
      <c r="R27" s="132"/>
      <c r="S27" s="16"/>
      <c r="T27" s="16"/>
      <c r="U27" s="16"/>
    </row>
    <row r="28" spans="2:45" s="7" customFormat="1" ht="5.25" customHeight="1" x14ac:dyDescent="0.2">
      <c r="B28" s="10"/>
      <c r="C28" s="10"/>
      <c r="D28" s="10"/>
      <c r="E28" s="10"/>
      <c r="F28" s="10"/>
      <c r="G28" s="10"/>
      <c r="H28" s="10"/>
      <c r="I28" s="10"/>
      <c r="J28" s="10"/>
      <c r="K28" s="10"/>
      <c r="L28" s="10"/>
      <c r="M28" s="10"/>
      <c r="N28" s="10"/>
      <c r="O28" s="10"/>
      <c r="P28" s="10"/>
      <c r="Q28" s="10"/>
      <c r="R28" s="10"/>
    </row>
    <row r="29" spans="2:45" s="7" customFormat="1" ht="12.75" customHeight="1" x14ac:dyDescent="0.2">
      <c r="B29" s="17"/>
      <c r="C29" s="17"/>
      <c r="D29" s="17"/>
      <c r="E29" s="17"/>
      <c r="F29" s="17"/>
      <c r="G29" s="17"/>
      <c r="H29" s="17"/>
      <c r="I29" s="17"/>
      <c r="J29" s="17"/>
      <c r="K29" s="17"/>
      <c r="L29" s="17"/>
      <c r="M29" s="17"/>
      <c r="N29" s="17"/>
      <c r="O29" s="17"/>
      <c r="P29" s="17"/>
      <c r="Q29" s="17"/>
      <c r="R29" s="17"/>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x14ac:dyDescent="0.2">
      <c r="B30" s="47"/>
      <c r="S30" s="56"/>
    </row>
    <row r="31" spans="2:45" x14ac:dyDescent="0.2">
      <c r="C31" s="56"/>
      <c r="D31" s="56"/>
      <c r="E31" s="56"/>
      <c r="F31" s="56"/>
      <c r="S31" s="56"/>
    </row>
  </sheetData>
  <mergeCells count="7">
    <mergeCell ref="B27:R27"/>
    <mergeCell ref="T4:U4"/>
    <mergeCell ref="C5:S5"/>
    <mergeCell ref="B1:U1"/>
    <mergeCell ref="B2:U2"/>
    <mergeCell ref="B4:B5"/>
    <mergeCell ref="B26:U26"/>
  </mergeCells>
  <hyperlinks>
    <hyperlink ref="B27" r:id="rId1" display="http://estatistica.madeira.gov.pt/" xr:uid="{059A3D94-B517-4EFE-8940-F0F553001359}"/>
    <hyperlink ref="B27:R27" r:id="rId2" display="https://estatistica.madeira.gov.pt/" xr:uid="{861CA263-3125-4FEA-AF29-F42E24162189}"/>
    <hyperlink ref="W2" location="Contents!A1" display="(Back to Contents)" xr:uid="{B4E0DCAC-1C8E-4718-B5FE-7F8CE11BDCFD}"/>
  </hyperlinks>
  <printOptions horizontalCentered="1"/>
  <pageMargins left="0.27559055118110237" right="0.27559055118110237" top="0.6692913385826772" bottom="0.47244094488188981" header="0" footer="0"/>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2131-53EB-4D72-A259-0F45CE5D83BC}">
  <sheetPr>
    <pageSetUpPr fitToPage="1"/>
  </sheetPr>
  <dimension ref="A1:AS30"/>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29.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36" t="s">
        <v>63</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
      <c r="B2" s="137" t="s">
        <v>152</v>
      </c>
      <c r="C2" s="137"/>
      <c r="D2" s="137"/>
      <c r="E2" s="137"/>
      <c r="F2" s="137"/>
      <c r="G2" s="137"/>
      <c r="H2" s="137"/>
      <c r="I2" s="137"/>
      <c r="J2" s="137"/>
      <c r="K2" s="137"/>
      <c r="L2" s="137"/>
      <c r="M2" s="137"/>
      <c r="N2" s="137"/>
      <c r="O2" s="137"/>
      <c r="P2" s="137"/>
      <c r="Q2" s="137"/>
      <c r="R2" s="137"/>
      <c r="S2" s="137"/>
      <c r="T2" s="137"/>
      <c r="U2" s="137"/>
      <c r="W2" s="60" t="s">
        <v>51</v>
      </c>
    </row>
    <row r="3" spans="1:26" x14ac:dyDescent="0.2">
      <c r="A3" s="4"/>
      <c r="U3" s="22"/>
    </row>
    <row r="4" spans="1:26" s="2" customFormat="1" ht="26.1" customHeight="1" x14ac:dyDescent="0.2">
      <c r="B4" s="138" t="s">
        <v>140</v>
      </c>
      <c r="C4" s="27" t="s">
        <v>29</v>
      </c>
      <c r="D4" s="6" t="s">
        <v>30</v>
      </c>
      <c r="E4" s="6" t="s">
        <v>31</v>
      </c>
      <c r="F4" s="68" t="s">
        <v>87</v>
      </c>
      <c r="G4" s="6" t="s">
        <v>32</v>
      </c>
      <c r="H4" s="6" t="s">
        <v>33</v>
      </c>
      <c r="I4" s="6" t="s">
        <v>34</v>
      </c>
      <c r="J4" s="68" t="s">
        <v>88</v>
      </c>
      <c r="K4" s="6" t="s">
        <v>35</v>
      </c>
      <c r="L4" s="6" t="s">
        <v>36</v>
      </c>
      <c r="M4" s="6" t="s">
        <v>37</v>
      </c>
      <c r="N4" s="68" t="s">
        <v>89</v>
      </c>
      <c r="O4" s="6" t="s">
        <v>38</v>
      </c>
      <c r="P4" s="6" t="s">
        <v>39</v>
      </c>
      <c r="Q4" s="6" t="s">
        <v>40</v>
      </c>
      <c r="R4" s="68" t="s">
        <v>90</v>
      </c>
      <c r="S4" s="27" t="s">
        <v>0</v>
      </c>
      <c r="T4" s="133" t="s">
        <v>139</v>
      </c>
      <c r="U4" s="133"/>
    </row>
    <row r="5" spans="1:26" s="2" customFormat="1" ht="24.75" customHeight="1" x14ac:dyDescent="0.2">
      <c r="B5" s="138"/>
      <c r="C5" s="134" t="s">
        <v>108</v>
      </c>
      <c r="D5" s="134"/>
      <c r="E5" s="134"/>
      <c r="F5" s="134"/>
      <c r="G5" s="134"/>
      <c r="H5" s="134"/>
      <c r="I5" s="134"/>
      <c r="J5" s="134"/>
      <c r="K5" s="134"/>
      <c r="L5" s="134"/>
      <c r="M5" s="134"/>
      <c r="N5" s="134"/>
      <c r="O5" s="134"/>
      <c r="P5" s="134"/>
      <c r="Q5" s="134"/>
      <c r="R5" s="134"/>
      <c r="S5" s="135"/>
      <c r="T5" s="28" t="s">
        <v>168</v>
      </c>
      <c r="U5" s="65" t="s">
        <v>143</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64</v>
      </c>
      <c r="C7" s="31">
        <v>18480</v>
      </c>
      <c r="D7" s="35">
        <v>0</v>
      </c>
      <c r="E7" s="31">
        <v>8800</v>
      </c>
      <c r="F7" s="32">
        <v>27280</v>
      </c>
      <c r="G7" s="35">
        <v>0</v>
      </c>
      <c r="H7" s="31">
        <v>16000</v>
      </c>
      <c r="I7" s="31">
        <v>4240</v>
      </c>
      <c r="J7" s="32">
        <v>20240</v>
      </c>
      <c r="K7" s="33">
        <v>3520</v>
      </c>
      <c r="L7" s="33">
        <v>23100</v>
      </c>
      <c r="M7" s="35">
        <v>0</v>
      </c>
      <c r="N7" s="42">
        <v>26620</v>
      </c>
      <c r="O7" s="33">
        <v>16660</v>
      </c>
      <c r="P7" s="35">
        <v>0</v>
      </c>
      <c r="Q7" s="74">
        <v>7700</v>
      </c>
      <c r="R7" s="42">
        <v>24360</v>
      </c>
      <c r="S7" s="32">
        <v>98500</v>
      </c>
      <c r="T7" s="93">
        <v>159.14893617021275</v>
      </c>
      <c r="U7" s="98">
        <v>-29.07035356808526</v>
      </c>
      <c r="Y7" s="19"/>
      <c r="Z7" s="19"/>
    </row>
    <row r="8" spans="1:26" ht="18" customHeight="1" x14ac:dyDescent="0.2">
      <c r="A8" s="5"/>
      <c r="B8" s="21" t="s">
        <v>65</v>
      </c>
      <c r="C8" s="31">
        <v>25000</v>
      </c>
      <c r="D8" s="31">
        <v>78000</v>
      </c>
      <c r="E8" s="31">
        <v>50000</v>
      </c>
      <c r="F8" s="32">
        <v>153000</v>
      </c>
      <c r="G8" s="31">
        <v>33600</v>
      </c>
      <c r="H8" s="35">
        <v>74000</v>
      </c>
      <c r="I8" s="31">
        <v>53000</v>
      </c>
      <c r="J8" s="32">
        <v>160600</v>
      </c>
      <c r="K8" s="33">
        <v>33600</v>
      </c>
      <c r="L8" s="33">
        <v>36540</v>
      </c>
      <c r="M8" s="33">
        <v>49000</v>
      </c>
      <c r="N8" s="42">
        <v>119140</v>
      </c>
      <c r="O8" s="33">
        <v>73000</v>
      </c>
      <c r="P8" s="33">
        <v>51000</v>
      </c>
      <c r="Q8" s="33">
        <v>59600</v>
      </c>
      <c r="R8" s="42">
        <v>183600</v>
      </c>
      <c r="S8" s="32">
        <v>616340</v>
      </c>
      <c r="T8" s="98">
        <v>-21.404109589041099</v>
      </c>
      <c r="U8" s="98">
        <v>-4.944478716841461</v>
      </c>
      <c r="Y8" s="19"/>
      <c r="Z8" s="19"/>
    </row>
    <row r="9" spans="1:26" ht="18" customHeight="1" x14ac:dyDescent="0.2">
      <c r="A9" s="5"/>
      <c r="B9" s="21" t="s">
        <v>66</v>
      </c>
      <c r="C9" s="31">
        <v>93922.959999999934</v>
      </c>
      <c r="D9" s="31">
        <v>174220.22</v>
      </c>
      <c r="E9" s="31">
        <v>136706.68000000005</v>
      </c>
      <c r="F9" s="32">
        <v>404849.86</v>
      </c>
      <c r="G9" s="31">
        <v>150701.21999999997</v>
      </c>
      <c r="H9" s="31">
        <v>158480.40000000002</v>
      </c>
      <c r="I9" s="31">
        <v>168126.44999999987</v>
      </c>
      <c r="J9" s="32">
        <v>477308.06999999983</v>
      </c>
      <c r="K9" s="33">
        <v>87553.640000000014</v>
      </c>
      <c r="L9" s="33">
        <v>100113.33000000002</v>
      </c>
      <c r="M9" s="33">
        <v>171749.86000000004</v>
      </c>
      <c r="N9" s="42">
        <v>359416.83000000007</v>
      </c>
      <c r="O9" s="33">
        <v>222467.48000000013</v>
      </c>
      <c r="P9" s="33">
        <v>210183.11000000007</v>
      </c>
      <c r="Q9" s="33">
        <v>78325.810000000056</v>
      </c>
      <c r="R9" s="42">
        <v>510976.39999999997</v>
      </c>
      <c r="S9" s="32">
        <v>1752551.1599999988</v>
      </c>
      <c r="T9" s="93">
        <v>-2.5345636315704745</v>
      </c>
      <c r="U9" s="93">
        <v>1.0318023437275503</v>
      </c>
      <c r="Y9" s="19"/>
      <c r="Z9" s="19"/>
    </row>
    <row r="10" spans="1:26" ht="18" customHeight="1" x14ac:dyDescent="0.2">
      <c r="B10" s="21" t="s">
        <v>67</v>
      </c>
      <c r="C10" s="31">
        <v>19283.55</v>
      </c>
      <c r="D10" s="31">
        <v>36726.339999999997</v>
      </c>
      <c r="E10" s="31">
        <v>22294.080000000005</v>
      </c>
      <c r="F10" s="32">
        <v>78303.97</v>
      </c>
      <c r="G10" s="31">
        <v>32954.660000000003</v>
      </c>
      <c r="H10" s="31">
        <v>32198.889999999996</v>
      </c>
      <c r="I10" s="31">
        <v>14627.06</v>
      </c>
      <c r="J10" s="32">
        <v>79780.61</v>
      </c>
      <c r="K10" s="33">
        <v>27368.509999999995</v>
      </c>
      <c r="L10" s="33">
        <v>9997.630000000001</v>
      </c>
      <c r="M10" s="33">
        <v>44305.129999999983</v>
      </c>
      <c r="N10" s="42">
        <v>81671.26999999999</v>
      </c>
      <c r="O10" s="33">
        <v>36771.78</v>
      </c>
      <c r="P10" s="33">
        <v>24529.31</v>
      </c>
      <c r="Q10" s="33">
        <v>13369.93</v>
      </c>
      <c r="R10" s="42">
        <v>74671.020000000019</v>
      </c>
      <c r="S10" s="32">
        <v>314426.86999999965</v>
      </c>
      <c r="T10" s="98">
        <v>-22.732010603171517</v>
      </c>
      <c r="U10" s="98">
        <v>-3.9245484709801715</v>
      </c>
      <c r="Y10" s="19"/>
      <c r="Z10" s="19"/>
    </row>
    <row r="11" spans="1:26" ht="18" customHeight="1" x14ac:dyDescent="0.2">
      <c r="B11" s="21" t="s">
        <v>68</v>
      </c>
      <c r="C11" s="31">
        <v>10824.81</v>
      </c>
      <c r="D11" s="31">
        <v>14824.93</v>
      </c>
      <c r="E11" s="31">
        <v>9733.8500000000022</v>
      </c>
      <c r="F11" s="32">
        <v>35383.589999999997</v>
      </c>
      <c r="G11" s="31">
        <v>10777.449999999997</v>
      </c>
      <c r="H11" s="31">
        <v>15340.129999999996</v>
      </c>
      <c r="I11" s="31">
        <v>9045.7999999999993</v>
      </c>
      <c r="J11" s="32">
        <v>35163.37999999999</v>
      </c>
      <c r="K11" s="33">
        <v>12083.150000000001</v>
      </c>
      <c r="L11" s="33">
        <v>6501.15</v>
      </c>
      <c r="M11" s="33">
        <v>10139.23</v>
      </c>
      <c r="N11" s="42">
        <v>28723.530000000002</v>
      </c>
      <c r="O11" s="33">
        <v>8992.65</v>
      </c>
      <c r="P11" s="33">
        <v>12118.349999999997</v>
      </c>
      <c r="Q11" s="33">
        <v>7083.5999999999995</v>
      </c>
      <c r="R11" s="42">
        <v>28194.600000000002</v>
      </c>
      <c r="S11" s="32">
        <v>127465.10000000002</v>
      </c>
      <c r="T11" s="98">
        <v>-10.799729184199025</v>
      </c>
      <c r="U11" s="98">
        <v>-6.5544250310342385</v>
      </c>
      <c r="Y11" s="19"/>
      <c r="Z11" s="19"/>
    </row>
    <row r="12" spans="1:26" ht="18" customHeight="1" x14ac:dyDescent="0.2">
      <c r="B12" s="21" t="s">
        <v>69</v>
      </c>
      <c r="C12" s="31">
        <v>1152.9000000000001</v>
      </c>
      <c r="D12" s="31">
        <v>1121</v>
      </c>
      <c r="E12" s="31">
        <v>974.95000000000016</v>
      </c>
      <c r="F12" s="32">
        <v>3248.8500000000004</v>
      </c>
      <c r="G12" s="31">
        <v>1202.4499999999998</v>
      </c>
      <c r="H12" s="31">
        <v>1973.55</v>
      </c>
      <c r="I12" s="31">
        <v>515.70000000000005</v>
      </c>
      <c r="J12" s="32">
        <v>3691.7</v>
      </c>
      <c r="K12" s="33">
        <v>1995</v>
      </c>
      <c r="L12" s="33">
        <v>427.35</v>
      </c>
      <c r="M12" s="33">
        <v>1344.8999999999999</v>
      </c>
      <c r="N12" s="42">
        <v>3767.25</v>
      </c>
      <c r="O12" s="33">
        <v>1134.6999999999998</v>
      </c>
      <c r="P12" s="33">
        <v>1566.6000000000001</v>
      </c>
      <c r="Q12" s="33">
        <v>527.25</v>
      </c>
      <c r="R12" s="42">
        <v>3228.5500000000006</v>
      </c>
      <c r="S12" s="32">
        <v>13936.349999999999</v>
      </c>
      <c r="T12" s="98">
        <v>10.967708673460642</v>
      </c>
      <c r="U12" s="98">
        <v>6.1898049375190611</v>
      </c>
      <c r="X12" s="32"/>
      <c r="Y12" s="25"/>
      <c r="Z12" s="25"/>
    </row>
    <row r="13" spans="1:26" ht="18" customHeight="1" x14ac:dyDescent="0.2">
      <c r="B13" s="21" t="s">
        <v>70</v>
      </c>
      <c r="C13" s="31">
        <v>336.75</v>
      </c>
      <c r="D13" s="31">
        <v>75</v>
      </c>
      <c r="E13" s="31">
        <v>289.5</v>
      </c>
      <c r="F13" s="32">
        <v>701.25</v>
      </c>
      <c r="G13" s="31">
        <v>302.75</v>
      </c>
      <c r="H13" s="31">
        <v>441.75</v>
      </c>
      <c r="I13" s="31">
        <v>364</v>
      </c>
      <c r="J13" s="32">
        <v>1108.5</v>
      </c>
      <c r="K13" s="33">
        <v>787.5</v>
      </c>
      <c r="L13" s="33">
        <v>194.25</v>
      </c>
      <c r="M13" s="33">
        <v>553.5</v>
      </c>
      <c r="N13" s="42">
        <v>1535.25</v>
      </c>
      <c r="O13" s="33">
        <v>996.75</v>
      </c>
      <c r="P13" s="33">
        <v>280.75</v>
      </c>
      <c r="Q13" s="33">
        <v>282</v>
      </c>
      <c r="R13" s="42">
        <v>1559.5</v>
      </c>
      <c r="S13" s="32">
        <v>4904.5</v>
      </c>
      <c r="T13" s="98">
        <v>13.500727802037837</v>
      </c>
      <c r="U13" s="98">
        <v>16.871202192303116</v>
      </c>
      <c r="X13" s="32"/>
      <c r="Y13" s="25"/>
      <c r="Z13" s="25"/>
    </row>
    <row r="14" spans="1:26" ht="18" customHeight="1" x14ac:dyDescent="0.2">
      <c r="B14" s="21" t="s">
        <v>71</v>
      </c>
      <c r="C14" s="31">
        <v>24.75</v>
      </c>
      <c r="D14" s="33">
        <v>49.5</v>
      </c>
      <c r="E14" s="31">
        <v>36.75</v>
      </c>
      <c r="F14" s="32">
        <v>111</v>
      </c>
      <c r="G14" s="31">
        <v>8.25</v>
      </c>
      <c r="H14" s="33">
        <v>92.25</v>
      </c>
      <c r="I14" s="31">
        <v>8.25</v>
      </c>
      <c r="J14" s="32">
        <v>108.75</v>
      </c>
      <c r="K14" s="33">
        <v>6.75</v>
      </c>
      <c r="L14" s="33">
        <v>60.75</v>
      </c>
      <c r="M14" s="33">
        <v>54.75</v>
      </c>
      <c r="N14" s="42">
        <v>122.25</v>
      </c>
      <c r="O14" s="33">
        <v>71.25</v>
      </c>
      <c r="P14" s="33">
        <v>31.5</v>
      </c>
      <c r="Q14" s="33">
        <v>29.25</v>
      </c>
      <c r="R14" s="42">
        <v>132</v>
      </c>
      <c r="S14" s="32">
        <v>474</v>
      </c>
      <c r="T14" s="98">
        <v>-37.142857142857146</v>
      </c>
      <c r="U14" s="98">
        <v>-11.977715877437323</v>
      </c>
      <c r="X14" s="32"/>
      <c r="Y14" s="29"/>
      <c r="Z14" s="29"/>
    </row>
    <row r="15" spans="1:26" ht="18" customHeight="1" x14ac:dyDescent="0.2">
      <c r="B15" s="21" t="s">
        <v>72</v>
      </c>
      <c r="C15" s="35">
        <v>0</v>
      </c>
      <c r="D15" s="31">
        <v>0.75</v>
      </c>
      <c r="E15" s="31">
        <v>21</v>
      </c>
      <c r="F15" s="32">
        <v>21.75</v>
      </c>
      <c r="G15" s="31">
        <v>33</v>
      </c>
      <c r="H15" s="31">
        <v>133.5</v>
      </c>
      <c r="I15" s="31">
        <v>19.5</v>
      </c>
      <c r="J15" s="32">
        <v>186</v>
      </c>
      <c r="K15" s="33">
        <v>36</v>
      </c>
      <c r="L15" s="33">
        <v>0.75</v>
      </c>
      <c r="M15" s="33">
        <v>17.25</v>
      </c>
      <c r="N15" s="42">
        <v>54</v>
      </c>
      <c r="O15" s="33">
        <v>16.5</v>
      </c>
      <c r="P15" s="33">
        <v>7.5</v>
      </c>
      <c r="Q15" s="33">
        <v>39.75</v>
      </c>
      <c r="R15" s="42">
        <v>63.75</v>
      </c>
      <c r="S15" s="32">
        <v>325.5</v>
      </c>
      <c r="T15" s="98">
        <v>107.31707317073172</v>
      </c>
      <c r="U15" s="98">
        <v>86.266094420600851</v>
      </c>
      <c r="X15" s="32"/>
      <c r="Y15" s="25"/>
      <c r="Z15" s="25"/>
    </row>
    <row r="16" spans="1:26" ht="18" customHeight="1" x14ac:dyDescent="0.2">
      <c r="B16" s="21" t="s">
        <v>73</v>
      </c>
      <c r="C16" s="31">
        <v>1.5</v>
      </c>
      <c r="D16" s="31">
        <v>7</v>
      </c>
      <c r="E16" s="31">
        <v>45.75</v>
      </c>
      <c r="F16" s="32">
        <v>54.25</v>
      </c>
      <c r="G16" s="31">
        <v>35</v>
      </c>
      <c r="H16" s="31">
        <v>100.5</v>
      </c>
      <c r="I16" s="31">
        <v>28.25</v>
      </c>
      <c r="J16" s="32">
        <v>163.75</v>
      </c>
      <c r="K16" s="33">
        <v>14.5</v>
      </c>
      <c r="L16" s="33">
        <v>7.5</v>
      </c>
      <c r="M16" s="33">
        <v>12.75</v>
      </c>
      <c r="N16" s="42">
        <v>34.75</v>
      </c>
      <c r="O16" s="33">
        <v>18</v>
      </c>
      <c r="P16" s="33">
        <v>15.75</v>
      </c>
      <c r="Q16" s="33">
        <v>6.75</v>
      </c>
      <c r="R16" s="42">
        <v>40.5</v>
      </c>
      <c r="S16" s="32">
        <v>293.25</v>
      </c>
      <c r="T16" s="98">
        <v>-54.107648725212464</v>
      </c>
      <c r="U16" s="98">
        <v>-49.417852522639073</v>
      </c>
      <c r="X16" s="32"/>
      <c r="Y16" s="25"/>
      <c r="Z16" s="25"/>
    </row>
    <row r="17" spans="2:45" ht="18" customHeight="1" x14ac:dyDescent="0.2">
      <c r="B17" s="66" t="s">
        <v>74</v>
      </c>
      <c r="C17" s="35">
        <v>0</v>
      </c>
      <c r="D17" s="35">
        <v>0</v>
      </c>
      <c r="E17" s="35">
        <v>0</v>
      </c>
      <c r="F17" s="94">
        <v>0</v>
      </c>
      <c r="G17" s="35">
        <v>0</v>
      </c>
      <c r="H17" s="35">
        <v>0</v>
      </c>
      <c r="I17" s="35">
        <v>0</v>
      </c>
      <c r="J17" s="35">
        <v>0</v>
      </c>
      <c r="K17" s="74">
        <v>18</v>
      </c>
      <c r="L17" s="74">
        <v>0</v>
      </c>
      <c r="M17" s="35">
        <v>0</v>
      </c>
      <c r="N17" s="42">
        <v>18</v>
      </c>
      <c r="O17" s="35">
        <v>0</v>
      </c>
      <c r="P17" s="74">
        <v>1.5</v>
      </c>
      <c r="Q17" s="74">
        <v>0</v>
      </c>
      <c r="R17" s="42">
        <v>1.5</v>
      </c>
      <c r="S17" s="94">
        <v>19.5</v>
      </c>
      <c r="T17" s="93">
        <v>-80</v>
      </c>
      <c r="U17" s="93">
        <v>-18.75</v>
      </c>
      <c r="X17" s="32"/>
      <c r="Y17" s="25"/>
      <c r="Z17" s="25"/>
    </row>
    <row r="18" spans="2:45" ht="18" customHeight="1" x14ac:dyDescent="0.2">
      <c r="B18" s="21" t="s">
        <v>141</v>
      </c>
      <c r="C18" s="31">
        <v>1474.5</v>
      </c>
      <c r="D18" s="31">
        <v>2431.75</v>
      </c>
      <c r="E18" s="31">
        <v>3358.75</v>
      </c>
      <c r="F18" s="32">
        <v>7265</v>
      </c>
      <c r="G18" s="31">
        <v>2010.25</v>
      </c>
      <c r="H18" s="31">
        <v>5497.88</v>
      </c>
      <c r="I18" s="31">
        <v>2713.75</v>
      </c>
      <c r="J18" s="32">
        <v>10221.880000000001</v>
      </c>
      <c r="K18" s="33">
        <v>4194.75</v>
      </c>
      <c r="L18" s="33">
        <v>1015.75</v>
      </c>
      <c r="M18" s="33">
        <v>4070.5200000000004</v>
      </c>
      <c r="N18" s="42">
        <v>9281.02</v>
      </c>
      <c r="O18" s="33">
        <v>2952.5</v>
      </c>
      <c r="P18" s="33">
        <v>2601.25</v>
      </c>
      <c r="Q18" s="33">
        <v>2125</v>
      </c>
      <c r="R18" s="42">
        <v>7678.75</v>
      </c>
      <c r="S18" s="32">
        <v>34446.65</v>
      </c>
      <c r="T18" s="98">
        <v>-41.985871864611667</v>
      </c>
      <c r="U18" s="98">
        <v>-6.9993506870433038</v>
      </c>
      <c r="X18" s="32"/>
      <c r="Y18" s="25"/>
      <c r="Z18" s="25"/>
    </row>
    <row r="19" spans="2:45" ht="18" customHeight="1" x14ac:dyDescent="0.2">
      <c r="B19" s="21" t="s">
        <v>142</v>
      </c>
      <c r="C19" s="31">
        <v>2412.0100000000002</v>
      </c>
      <c r="D19" s="31">
        <v>1037.25</v>
      </c>
      <c r="E19" s="31">
        <v>1879.5</v>
      </c>
      <c r="F19" s="32">
        <v>5328.76</v>
      </c>
      <c r="G19" s="31">
        <v>457.88</v>
      </c>
      <c r="H19" s="31">
        <v>1899.75</v>
      </c>
      <c r="I19" s="31">
        <v>1953</v>
      </c>
      <c r="J19" s="32">
        <v>4310.63</v>
      </c>
      <c r="K19" s="33">
        <v>2921.2700000000004</v>
      </c>
      <c r="L19" s="33">
        <v>595.13</v>
      </c>
      <c r="M19" s="33">
        <v>894.43999999999994</v>
      </c>
      <c r="N19" s="42">
        <v>4410.84</v>
      </c>
      <c r="O19" s="33">
        <v>733.13</v>
      </c>
      <c r="P19" s="33">
        <v>1911.88</v>
      </c>
      <c r="Q19" s="33">
        <v>561.16999999999996</v>
      </c>
      <c r="R19" s="42">
        <v>3206.1800000000003</v>
      </c>
      <c r="S19" s="32">
        <v>17256.409999999978</v>
      </c>
      <c r="T19" s="98">
        <v>4.9809106566341077</v>
      </c>
      <c r="U19" s="98">
        <v>13.450568061162983</v>
      </c>
      <c r="X19" s="32"/>
      <c r="Y19" s="25"/>
      <c r="Z19" s="25"/>
    </row>
    <row r="20" spans="2:45" ht="18" customHeight="1" x14ac:dyDescent="0.2">
      <c r="B20" s="26" t="s">
        <v>0</v>
      </c>
      <c r="C20" s="34">
        <v>172913.72999999992</v>
      </c>
      <c r="D20" s="34">
        <v>308493.74</v>
      </c>
      <c r="E20" s="34">
        <v>234140.81000000008</v>
      </c>
      <c r="F20" s="32">
        <v>715548.27999999991</v>
      </c>
      <c r="G20" s="34">
        <v>232082.90999999997</v>
      </c>
      <c r="H20" s="34">
        <v>306158.60000000003</v>
      </c>
      <c r="I20" s="34">
        <v>254641.75999999986</v>
      </c>
      <c r="J20" s="34">
        <v>792883.26999999979</v>
      </c>
      <c r="K20" s="42">
        <v>174099.07</v>
      </c>
      <c r="L20" s="42">
        <v>178553.59000000003</v>
      </c>
      <c r="M20" s="42">
        <v>282142.33000000007</v>
      </c>
      <c r="N20" s="42">
        <v>634794.99000000011</v>
      </c>
      <c r="O20" s="42">
        <v>363814.74</v>
      </c>
      <c r="P20" s="42">
        <v>304247.50000000006</v>
      </c>
      <c r="Q20" s="42">
        <v>169650.51000000004</v>
      </c>
      <c r="R20" s="42">
        <v>837712.74999999988</v>
      </c>
      <c r="S20" s="32">
        <v>2980939.2899999889</v>
      </c>
      <c r="T20" s="98">
        <v>-8.5886991970495874</v>
      </c>
      <c r="U20" s="98">
        <v>-2.4717045954930406</v>
      </c>
      <c r="X20" s="32"/>
      <c r="Y20" s="25"/>
      <c r="Z20" s="25"/>
    </row>
    <row r="21" spans="2:45" s="3" customFormat="1" ht="8.25" customHeight="1" x14ac:dyDescent="0.2">
      <c r="X21" s="32"/>
      <c r="Y21" s="25"/>
      <c r="Z21" s="25"/>
    </row>
    <row r="22" spans="2:45" s="7" customFormat="1" ht="3" customHeight="1" x14ac:dyDescent="0.2">
      <c r="B22" s="14"/>
      <c r="C22" s="14"/>
      <c r="D22" s="14"/>
      <c r="E22" s="14"/>
      <c r="F22" s="14"/>
      <c r="G22" s="14"/>
      <c r="H22" s="14"/>
      <c r="I22" s="14"/>
      <c r="J22" s="14"/>
      <c r="K22" s="14"/>
      <c r="L22" s="14"/>
      <c r="M22" s="14"/>
      <c r="N22" s="14"/>
      <c r="O22" s="14"/>
      <c r="P22" s="14"/>
      <c r="Q22" s="14"/>
      <c r="R22" s="14"/>
      <c r="S22" s="14"/>
      <c r="T22" s="14"/>
      <c r="U22" s="14"/>
      <c r="V22" s="15"/>
      <c r="W22" s="15"/>
      <c r="X22" s="32"/>
      <c r="Y22" s="29"/>
      <c r="Z22" s="29"/>
      <c r="AA22" s="15"/>
      <c r="AB22" s="15"/>
      <c r="AC22" s="15"/>
      <c r="AD22" s="15"/>
      <c r="AE22" s="15"/>
      <c r="AF22" s="15"/>
      <c r="AG22" s="15"/>
      <c r="AH22" s="15"/>
      <c r="AI22" s="15"/>
      <c r="AJ22" s="15"/>
      <c r="AK22" s="15"/>
      <c r="AL22" s="15"/>
      <c r="AM22" s="15"/>
      <c r="AN22" s="15"/>
      <c r="AO22" s="15"/>
      <c r="AP22" s="15"/>
      <c r="AQ22" s="15"/>
      <c r="AR22" s="15"/>
      <c r="AS22" s="15"/>
    </row>
    <row r="23" spans="2:45" s="7" customFormat="1" ht="6.75" customHeight="1" x14ac:dyDescent="0.2">
      <c r="B23" s="15"/>
      <c r="C23" s="15"/>
      <c r="D23" s="15"/>
      <c r="E23" s="15"/>
      <c r="F23" s="15"/>
      <c r="G23" s="15"/>
      <c r="H23" s="15"/>
      <c r="I23" s="15"/>
      <c r="J23" s="15"/>
      <c r="K23" s="15"/>
      <c r="L23" s="15"/>
      <c r="M23" s="15"/>
      <c r="N23" s="15"/>
      <c r="O23" s="15"/>
      <c r="P23" s="15"/>
      <c r="Q23" s="15"/>
      <c r="R23" s="15"/>
      <c r="S23" s="15"/>
      <c r="T23" s="15"/>
      <c r="U23" s="15"/>
      <c r="V23" s="15"/>
      <c r="W23" s="15"/>
      <c r="X23" s="32"/>
      <c r="Y23" s="25"/>
      <c r="Z23" s="25"/>
      <c r="AA23" s="15"/>
      <c r="AB23" s="15"/>
      <c r="AC23" s="15"/>
      <c r="AD23" s="15"/>
      <c r="AE23" s="15"/>
      <c r="AF23" s="15"/>
      <c r="AG23" s="15"/>
      <c r="AH23" s="15"/>
      <c r="AI23" s="15"/>
      <c r="AJ23" s="15"/>
      <c r="AK23" s="15"/>
      <c r="AL23" s="15"/>
      <c r="AM23" s="15"/>
      <c r="AN23" s="15"/>
      <c r="AO23" s="15"/>
    </row>
    <row r="24" spans="2:45" s="4" customFormat="1" ht="12.75" customHeight="1" x14ac:dyDescent="0.15">
      <c r="B24" s="139" t="s">
        <v>105</v>
      </c>
      <c r="C24" s="139"/>
      <c r="D24" s="139"/>
      <c r="E24" s="139"/>
      <c r="F24" s="139"/>
      <c r="G24" s="139"/>
      <c r="H24" s="139"/>
      <c r="I24" s="139"/>
      <c r="J24" s="139"/>
      <c r="K24" s="139"/>
      <c r="L24" s="139"/>
      <c r="M24" s="139"/>
      <c r="N24" s="139"/>
      <c r="O24" s="139"/>
      <c r="P24" s="139"/>
      <c r="Q24" s="139"/>
      <c r="R24" s="139"/>
      <c r="S24" s="139"/>
      <c r="T24" s="139"/>
      <c r="U24" s="139"/>
      <c r="V24" s="18"/>
      <c r="W24" s="18"/>
      <c r="X24" s="32"/>
      <c r="Y24" s="25"/>
      <c r="Z24" s="25"/>
      <c r="AA24" s="18"/>
      <c r="AB24" s="18"/>
      <c r="AC24" s="18"/>
      <c r="AD24" s="18"/>
      <c r="AE24" s="18"/>
      <c r="AF24" s="18"/>
      <c r="AG24" s="18"/>
      <c r="AH24" s="18"/>
      <c r="AI24" s="18"/>
      <c r="AJ24" s="18"/>
      <c r="AK24" s="18"/>
      <c r="AL24" s="18"/>
      <c r="AM24" s="18"/>
      <c r="AN24" s="18"/>
      <c r="AO24" s="18"/>
      <c r="AP24" s="18"/>
      <c r="AQ24" s="18"/>
      <c r="AR24" s="18"/>
      <c r="AS24" s="18"/>
    </row>
    <row r="25" spans="2:45" s="4" customFormat="1" ht="12.75" customHeight="1" x14ac:dyDescent="0.15">
      <c r="B25" s="132" t="s">
        <v>5</v>
      </c>
      <c r="C25" s="132"/>
      <c r="D25" s="132"/>
      <c r="E25" s="132"/>
      <c r="F25" s="132"/>
      <c r="G25" s="132"/>
      <c r="H25" s="132"/>
      <c r="I25" s="132"/>
      <c r="J25" s="132"/>
      <c r="K25" s="132"/>
      <c r="L25" s="132"/>
      <c r="M25" s="132"/>
      <c r="N25" s="132"/>
      <c r="O25" s="132"/>
      <c r="P25" s="132"/>
      <c r="Q25" s="132"/>
      <c r="R25" s="132"/>
      <c r="S25" s="16"/>
      <c r="T25" s="16"/>
      <c r="U25" s="16"/>
      <c r="X25" s="32"/>
      <c r="Y25" s="30"/>
      <c r="Z25" s="30"/>
    </row>
    <row r="26" spans="2:45" s="7" customFormat="1" ht="5.25" customHeight="1" x14ac:dyDescent="0.2">
      <c r="B26" s="10"/>
      <c r="C26" s="10"/>
      <c r="D26" s="10"/>
      <c r="E26" s="10"/>
      <c r="F26" s="10"/>
      <c r="G26" s="10"/>
      <c r="H26" s="10"/>
      <c r="I26" s="10"/>
      <c r="J26" s="10"/>
      <c r="K26" s="10"/>
      <c r="L26" s="10"/>
      <c r="M26" s="10"/>
      <c r="N26" s="10"/>
      <c r="O26" s="10"/>
      <c r="P26" s="10"/>
      <c r="Q26" s="10"/>
      <c r="R26" s="10"/>
    </row>
    <row r="27" spans="2:45" s="7" customFormat="1" ht="12.75" customHeight="1" x14ac:dyDescent="0.2">
      <c r="B27" s="17"/>
      <c r="C27" s="17"/>
      <c r="D27" s="17"/>
      <c r="E27" s="17"/>
      <c r="F27" s="17"/>
      <c r="G27" s="17"/>
      <c r="H27" s="17"/>
      <c r="I27" s="17"/>
      <c r="J27" s="17"/>
      <c r="K27" s="17"/>
      <c r="L27" s="17"/>
      <c r="M27" s="17"/>
      <c r="N27" s="17"/>
      <c r="O27" s="17"/>
      <c r="P27" s="17"/>
      <c r="Q27" s="17"/>
      <c r="R27" s="17"/>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x14ac:dyDescent="0.2">
      <c r="B28" s="47"/>
    </row>
    <row r="29" spans="2:45" x14ac:dyDescent="0.2">
      <c r="C29" s="35"/>
      <c r="D29" s="35"/>
      <c r="E29" s="35"/>
      <c r="F29" s="35"/>
    </row>
    <row r="30" spans="2:45" x14ac:dyDescent="0.2">
      <c r="C30" s="35"/>
    </row>
  </sheetData>
  <mergeCells count="7">
    <mergeCell ref="B25:R25"/>
    <mergeCell ref="B1:U1"/>
    <mergeCell ref="B2:U2"/>
    <mergeCell ref="B4:B5"/>
    <mergeCell ref="T4:U4"/>
    <mergeCell ref="C5:S5"/>
    <mergeCell ref="B24:U24"/>
  </mergeCells>
  <hyperlinks>
    <hyperlink ref="B25" r:id="rId1" display="http://estatistica.madeira.gov.pt/" xr:uid="{ABBFEB1D-679C-47B3-830C-4899AFAA8128}"/>
    <hyperlink ref="B25:R25" r:id="rId2" display="https://estatistica.madeira.gov.pt/" xr:uid="{E879044B-BABD-4F55-B0BE-0F524BE23C09}"/>
    <hyperlink ref="W2" location="Contents!A1" display="(Back to Contents)" xr:uid="{5D3DA460-A8E4-4C80-AB69-478819C0F261}"/>
  </hyperlinks>
  <printOptions horizontalCentered="1"/>
  <pageMargins left="0.27559055118110237" right="0.27559055118110237" top="0.6692913385826772" bottom="0.47244094488188981" header="0.70866141732283472" footer="0"/>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37C0-29CA-4915-8F1A-B2F88D81218E}">
  <dimension ref="A1:AQ96"/>
  <sheetViews>
    <sheetView zoomScaleNormal="100" workbookViewId="0">
      <pane xSplit="2" ySplit="5" topLeftCell="F6" activePane="bottomRight" state="frozen"/>
      <selection pane="topRight" activeCell="C1" sqref="C1"/>
      <selection pane="bottomLeft" activeCell="A6" sqref="A6"/>
      <selection pane="bottomRight" activeCell="U2" sqref="U2"/>
    </sheetView>
  </sheetViews>
  <sheetFormatPr defaultColWidth="9.140625" defaultRowHeight="12.75" outlineLevelCol="1" x14ac:dyDescent="0.2"/>
  <cols>
    <col min="1" max="1" width="6.7109375" style="2" customWidth="1"/>
    <col min="2" max="2" width="36.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19" width="11.7109375" style="1" customWidth="1"/>
    <col min="20" max="20" width="6.7109375" style="1" customWidth="1"/>
    <col min="21" max="21" width="15.5703125" style="1" bestFit="1" customWidth="1"/>
    <col min="22" max="16384" width="9.140625" style="1"/>
  </cols>
  <sheetData>
    <row r="1" spans="1:25" s="3" customFormat="1" ht="18.75" customHeight="1" x14ac:dyDescent="0.2">
      <c r="B1" s="136" t="s">
        <v>78</v>
      </c>
      <c r="C1" s="136"/>
      <c r="D1" s="136"/>
      <c r="E1" s="136"/>
      <c r="F1" s="136"/>
      <c r="G1" s="136"/>
      <c r="H1" s="136"/>
      <c r="I1" s="136"/>
      <c r="J1" s="136"/>
      <c r="K1" s="136"/>
      <c r="L1" s="136"/>
      <c r="M1" s="136"/>
      <c r="N1" s="136"/>
      <c r="O1" s="136"/>
      <c r="P1" s="136"/>
      <c r="Q1" s="136"/>
      <c r="R1" s="136"/>
      <c r="S1" s="136"/>
    </row>
    <row r="2" spans="1:25" s="7" customFormat="1" ht="15" customHeight="1" x14ac:dyDescent="0.2">
      <c r="B2" s="137" t="s">
        <v>152</v>
      </c>
      <c r="C2" s="137"/>
      <c r="D2" s="137"/>
      <c r="E2" s="137"/>
      <c r="F2" s="137"/>
      <c r="G2" s="137"/>
      <c r="H2" s="137"/>
      <c r="I2" s="137"/>
      <c r="J2" s="137"/>
      <c r="K2" s="137"/>
      <c r="L2" s="137"/>
      <c r="M2" s="137"/>
      <c r="N2" s="137"/>
      <c r="O2" s="137"/>
      <c r="P2" s="137"/>
      <c r="Q2" s="137"/>
      <c r="R2" s="137"/>
      <c r="S2" s="137"/>
      <c r="U2" s="60" t="s">
        <v>51</v>
      </c>
    </row>
    <row r="3" spans="1:25" x14ac:dyDescent="0.2">
      <c r="A3" s="4"/>
    </row>
    <row r="4" spans="1:25" s="2" customFormat="1" ht="26.1" customHeight="1" x14ac:dyDescent="0.2">
      <c r="B4" s="138" t="s">
        <v>82</v>
      </c>
      <c r="C4" s="27" t="s">
        <v>29</v>
      </c>
      <c r="D4" s="6" t="s">
        <v>30</v>
      </c>
      <c r="E4" s="6" t="s">
        <v>31</v>
      </c>
      <c r="F4" s="68" t="s">
        <v>87</v>
      </c>
      <c r="G4" s="6" t="s">
        <v>32</v>
      </c>
      <c r="H4" s="6" t="s">
        <v>33</v>
      </c>
      <c r="I4" s="6" t="s">
        <v>34</v>
      </c>
      <c r="J4" s="68" t="s">
        <v>88</v>
      </c>
      <c r="K4" s="6" t="s">
        <v>35</v>
      </c>
      <c r="L4" s="6" t="s">
        <v>36</v>
      </c>
      <c r="M4" s="6" t="s">
        <v>37</v>
      </c>
      <c r="N4" s="68" t="s">
        <v>89</v>
      </c>
      <c r="O4" s="6" t="s">
        <v>38</v>
      </c>
      <c r="P4" s="6" t="s">
        <v>39</v>
      </c>
      <c r="Q4" s="6" t="s">
        <v>40</v>
      </c>
      <c r="R4" s="68" t="s">
        <v>90</v>
      </c>
      <c r="S4" s="27" t="s">
        <v>0</v>
      </c>
    </row>
    <row r="5" spans="1:25" s="2" customFormat="1" ht="24.75" customHeight="1" x14ac:dyDescent="0.2">
      <c r="B5" s="138"/>
      <c r="C5" s="134" t="s">
        <v>108</v>
      </c>
      <c r="D5" s="134"/>
      <c r="E5" s="134"/>
      <c r="F5" s="134"/>
      <c r="G5" s="134"/>
      <c r="H5" s="134"/>
      <c r="I5" s="134"/>
      <c r="J5" s="134"/>
      <c r="K5" s="134"/>
      <c r="L5" s="134"/>
      <c r="M5" s="134"/>
      <c r="N5" s="134"/>
      <c r="O5" s="134"/>
      <c r="P5" s="134"/>
      <c r="Q5" s="134"/>
      <c r="R5" s="134"/>
      <c r="S5" s="135"/>
    </row>
    <row r="6" spans="1:25" s="7" customFormat="1" ht="5.25" customHeight="1" x14ac:dyDescent="0.2">
      <c r="B6" s="8"/>
      <c r="C6" s="8"/>
      <c r="D6" s="8"/>
      <c r="E6" s="8"/>
      <c r="F6" s="9"/>
      <c r="G6" s="9"/>
      <c r="H6" s="9"/>
      <c r="I6" s="9"/>
      <c r="J6" s="9"/>
      <c r="K6" s="9"/>
      <c r="L6" s="9"/>
      <c r="M6" s="9"/>
      <c r="N6" s="9"/>
      <c r="O6" s="9"/>
      <c r="P6" s="9"/>
      <c r="Q6" s="9"/>
      <c r="R6" s="9"/>
      <c r="S6" s="9"/>
    </row>
    <row r="7" spans="1:25" ht="17.25" customHeight="1" x14ac:dyDescent="0.2">
      <c r="B7" s="11" t="s">
        <v>138</v>
      </c>
      <c r="C7" s="24"/>
      <c r="D7" s="24"/>
      <c r="E7" s="24"/>
      <c r="F7" s="23"/>
      <c r="G7" s="13"/>
      <c r="H7" s="13"/>
      <c r="I7" s="13"/>
      <c r="J7" s="13"/>
      <c r="K7" s="13"/>
      <c r="L7" s="13"/>
      <c r="M7" s="13"/>
      <c r="N7" s="13"/>
      <c r="O7" s="13"/>
      <c r="P7" s="13"/>
      <c r="Q7" s="13"/>
      <c r="R7" s="13"/>
      <c r="S7" s="13"/>
      <c r="W7" s="19"/>
      <c r="X7" s="19"/>
    </row>
    <row r="8" spans="1:25" ht="17.25" customHeight="1" x14ac:dyDescent="0.2">
      <c r="A8" s="5"/>
      <c r="B8" s="12" t="s">
        <v>64</v>
      </c>
      <c r="C8" s="36">
        <v>18480</v>
      </c>
      <c r="D8" s="36">
        <v>0</v>
      </c>
      <c r="E8" s="36">
        <v>8800</v>
      </c>
      <c r="F8" s="37">
        <v>27280</v>
      </c>
      <c r="G8" s="36">
        <v>0</v>
      </c>
      <c r="H8" s="36">
        <v>16000</v>
      </c>
      <c r="I8" s="36">
        <v>4240</v>
      </c>
      <c r="J8" s="37">
        <v>20240</v>
      </c>
      <c r="K8" s="39">
        <v>3520</v>
      </c>
      <c r="L8" s="39">
        <v>23100</v>
      </c>
      <c r="M8" s="39">
        <v>0</v>
      </c>
      <c r="N8" s="73">
        <v>26620</v>
      </c>
      <c r="O8" s="39">
        <v>16660</v>
      </c>
      <c r="P8" s="39">
        <v>0</v>
      </c>
      <c r="Q8" s="39">
        <v>7700</v>
      </c>
      <c r="R8" s="73">
        <v>24360</v>
      </c>
      <c r="S8" s="37">
        <v>98500</v>
      </c>
      <c r="V8" s="56"/>
      <c r="W8" s="19"/>
      <c r="X8" s="19"/>
    </row>
    <row r="9" spans="1:25" ht="17.25" customHeight="1" x14ac:dyDescent="0.2">
      <c r="A9" s="5"/>
      <c r="B9" s="12" t="s">
        <v>65</v>
      </c>
      <c r="C9" s="36">
        <v>25000</v>
      </c>
      <c r="D9" s="36">
        <v>78000</v>
      </c>
      <c r="E9" s="36">
        <v>50000</v>
      </c>
      <c r="F9" s="37">
        <v>153000</v>
      </c>
      <c r="G9" s="36">
        <v>33600</v>
      </c>
      <c r="H9" s="36">
        <v>74000</v>
      </c>
      <c r="I9" s="36">
        <v>53000</v>
      </c>
      <c r="J9" s="37">
        <v>160600</v>
      </c>
      <c r="K9" s="39">
        <v>33600</v>
      </c>
      <c r="L9" s="39">
        <v>36540</v>
      </c>
      <c r="M9" s="39">
        <v>49000</v>
      </c>
      <c r="N9" s="73">
        <v>119140</v>
      </c>
      <c r="O9" s="39">
        <v>73000</v>
      </c>
      <c r="P9" s="39">
        <v>51000</v>
      </c>
      <c r="Q9" s="39">
        <v>59600</v>
      </c>
      <c r="R9" s="73">
        <v>183600</v>
      </c>
      <c r="S9" s="37">
        <v>616340</v>
      </c>
      <c r="V9" s="56"/>
      <c r="W9" s="19"/>
      <c r="X9" s="19"/>
    </row>
    <row r="10" spans="1:25" ht="17.25" customHeight="1" x14ac:dyDescent="0.2">
      <c r="B10" s="12" t="s">
        <v>66</v>
      </c>
      <c r="C10" s="36">
        <v>92262.46</v>
      </c>
      <c r="D10" s="36">
        <v>170437.22</v>
      </c>
      <c r="E10" s="36">
        <v>135095.68000000002</v>
      </c>
      <c r="F10" s="37">
        <v>397795.36</v>
      </c>
      <c r="G10" s="36">
        <v>145053.71999999997</v>
      </c>
      <c r="H10" s="36">
        <v>151100.40000000005</v>
      </c>
      <c r="I10" s="36">
        <v>165111.44999999992</v>
      </c>
      <c r="J10" s="37">
        <v>461265.56999999995</v>
      </c>
      <c r="K10" s="39">
        <v>79561.640000000014</v>
      </c>
      <c r="L10" s="39">
        <v>92238.33</v>
      </c>
      <c r="M10" s="39">
        <v>163760.86000000004</v>
      </c>
      <c r="N10" s="73">
        <v>335560.83000000007</v>
      </c>
      <c r="O10" s="39">
        <v>215483.48000000013</v>
      </c>
      <c r="P10" s="39">
        <v>200637.86000000007</v>
      </c>
      <c r="Q10" s="39">
        <v>76849.810000000056</v>
      </c>
      <c r="R10" s="73">
        <v>492971.14999999997</v>
      </c>
      <c r="S10" s="37">
        <v>1687592.9099999995</v>
      </c>
      <c r="V10" s="56"/>
      <c r="W10" s="19"/>
      <c r="X10" s="19"/>
    </row>
    <row r="11" spans="1:25" ht="17.25" customHeight="1" x14ac:dyDescent="0.2">
      <c r="B11" s="12" t="s">
        <v>67</v>
      </c>
      <c r="C11" s="36">
        <v>7941.05</v>
      </c>
      <c r="D11" s="36">
        <v>29383.040000000008</v>
      </c>
      <c r="E11" s="36">
        <v>15091.179999999997</v>
      </c>
      <c r="F11" s="37">
        <v>52415.270000000004</v>
      </c>
      <c r="G11" s="36">
        <v>22510.86</v>
      </c>
      <c r="H11" s="36">
        <v>23592.39</v>
      </c>
      <c r="I11" s="36">
        <v>8153.5599999999995</v>
      </c>
      <c r="J11" s="37">
        <v>54256.81</v>
      </c>
      <c r="K11" s="39">
        <v>10491.009999999997</v>
      </c>
      <c r="L11" s="39">
        <v>7268.3300000000017</v>
      </c>
      <c r="M11" s="39">
        <v>33021.37999999999</v>
      </c>
      <c r="N11" s="73">
        <v>50780.719999999987</v>
      </c>
      <c r="O11" s="39">
        <v>25236.829999999998</v>
      </c>
      <c r="P11" s="39">
        <v>11849.310000000001</v>
      </c>
      <c r="Q11" s="39">
        <v>7691.6799999999994</v>
      </c>
      <c r="R11" s="73">
        <v>44777.819999999978</v>
      </c>
      <c r="S11" s="37">
        <v>202230.62</v>
      </c>
      <c r="V11" s="56"/>
      <c r="W11" s="19"/>
      <c r="X11" s="19"/>
    </row>
    <row r="12" spans="1:25" ht="17.25" customHeight="1" x14ac:dyDescent="0.2">
      <c r="B12" s="12" t="s">
        <v>68</v>
      </c>
      <c r="C12" s="36">
        <v>327.8</v>
      </c>
      <c r="D12" s="36">
        <v>6212.68</v>
      </c>
      <c r="E12" s="36">
        <v>738.70000000000016</v>
      </c>
      <c r="F12" s="37">
        <v>7279.18</v>
      </c>
      <c r="G12" s="36">
        <v>829.7</v>
      </c>
      <c r="H12" s="36">
        <v>1077.3800000000001</v>
      </c>
      <c r="I12" s="36">
        <v>102.8</v>
      </c>
      <c r="J12" s="37">
        <v>2009.88</v>
      </c>
      <c r="K12" s="39">
        <v>572.90000000000009</v>
      </c>
      <c r="L12" s="39">
        <v>713.65000000000009</v>
      </c>
      <c r="M12" s="39">
        <v>2663.28</v>
      </c>
      <c r="N12" s="73">
        <v>3949.8300000000004</v>
      </c>
      <c r="O12" s="39">
        <v>217.20000000000002</v>
      </c>
      <c r="P12" s="39">
        <v>224.9</v>
      </c>
      <c r="Q12" s="39">
        <v>75.150000000000006</v>
      </c>
      <c r="R12" s="73">
        <v>517.25</v>
      </c>
      <c r="S12" s="37">
        <v>13756.139999999996</v>
      </c>
      <c r="V12" s="56"/>
      <c r="W12" s="19"/>
      <c r="X12" s="19"/>
    </row>
    <row r="13" spans="1:25" ht="17.25" customHeight="1" x14ac:dyDescent="0.2">
      <c r="B13" s="12" t="s">
        <v>69</v>
      </c>
      <c r="C13" s="36">
        <v>125.4</v>
      </c>
      <c r="D13" s="36">
        <v>93.75</v>
      </c>
      <c r="E13" s="36">
        <v>137.94999999999999</v>
      </c>
      <c r="F13" s="37">
        <v>357.1</v>
      </c>
      <c r="G13" s="36">
        <v>53.95</v>
      </c>
      <c r="H13" s="36">
        <v>137.80000000000001</v>
      </c>
      <c r="I13" s="36">
        <v>60.2</v>
      </c>
      <c r="J13" s="37">
        <v>251.95</v>
      </c>
      <c r="K13" s="39">
        <v>139.25</v>
      </c>
      <c r="L13" s="39">
        <v>108.85</v>
      </c>
      <c r="M13" s="39">
        <v>204.14999999999998</v>
      </c>
      <c r="N13" s="73">
        <v>452.25</v>
      </c>
      <c r="O13" s="39">
        <v>143.20000000000002</v>
      </c>
      <c r="P13" s="39">
        <v>228.6</v>
      </c>
      <c r="Q13" s="39">
        <v>88.25</v>
      </c>
      <c r="R13" s="73">
        <v>460.05</v>
      </c>
      <c r="S13" s="37">
        <v>1521.3500000000001</v>
      </c>
      <c r="V13" s="56"/>
      <c r="W13" s="19"/>
      <c r="X13" s="19"/>
      <c r="Y13" s="37"/>
    </row>
    <row r="14" spans="1:25" ht="17.25" customHeight="1" x14ac:dyDescent="0.2">
      <c r="B14" s="12" t="s">
        <v>71</v>
      </c>
      <c r="C14" s="36">
        <v>0</v>
      </c>
      <c r="D14" s="39">
        <v>0</v>
      </c>
      <c r="E14" s="36">
        <v>0</v>
      </c>
      <c r="F14" s="37">
        <v>0</v>
      </c>
      <c r="G14" s="36">
        <v>0</v>
      </c>
      <c r="H14" s="39">
        <v>0</v>
      </c>
      <c r="I14" s="36">
        <v>0</v>
      </c>
      <c r="J14" s="37">
        <v>0</v>
      </c>
      <c r="K14" s="39">
        <v>0</v>
      </c>
      <c r="L14" s="39">
        <v>1.5</v>
      </c>
      <c r="M14" s="39">
        <v>0</v>
      </c>
      <c r="N14" s="73">
        <v>1.5</v>
      </c>
      <c r="O14" s="39">
        <v>0</v>
      </c>
      <c r="P14" s="39">
        <v>0</v>
      </c>
      <c r="Q14" s="39">
        <v>0</v>
      </c>
      <c r="R14" s="73">
        <v>0</v>
      </c>
      <c r="S14" s="37">
        <v>1.5</v>
      </c>
      <c r="V14" s="56"/>
      <c r="W14" s="19"/>
      <c r="X14" s="19"/>
      <c r="Y14" s="37"/>
    </row>
    <row r="15" spans="1:25" ht="17.25" customHeight="1" x14ac:dyDescent="0.2">
      <c r="B15" s="12" t="s">
        <v>73</v>
      </c>
      <c r="C15" s="36">
        <v>0</v>
      </c>
      <c r="D15" s="36">
        <v>6</v>
      </c>
      <c r="E15" s="36">
        <v>27.75</v>
      </c>
      <c r="F15" s="37">
        <v>33.75</v>
      </c>
      <c r="G15" s="36">
        <v>23.25</v>
      </c>
      <c r="H15" s="36">
        <v>94.5</v>
      </c>
      <c r="I15" s="36">
        <v>27</v>
      </c>
      <c r="J15" s="37">
        <v>144.75</v>
      </c>
      <c r="K15" s="39">
        <v>13.5</v>
      </c>
      <c r="L15" s="39">
        <v>6.75</v>
      </c>
      <c r="M15" s="39">
        <v>3.75</v>
      </c>
      <c r="N15" s="73">
        <v>24</v>
      </c>
      <c r="O15" s="39">
        <v>10.5</v>
      </c>
      <c r="P15" s="39">
        <v>8.25</v>
      </c>
      <c r="Q15" s="39">
        <v>3.75</v>
      </c>
      <c r="R15" s="73">
        <v>22.5</v>
      </c>
      <c r="S15" s="37">
        <v>225</v>
      </c>
      <c r="V15" s="56"/>
      <c r="W15" s="19"/>
      <c r="X15" s="19"/>
      <c r="Y15" s="37"/>
    </row>
    <row r="16" spans="1:25" ht="17.25" customHeight="1" x14ac:dyDescent="0.2">
      <c r="B16" s="12" t="s">
        <v>74</v>
      </c>
      <c r="C16" s="36">
        <v>0</v>
      </c>
      <c r="D16" s="36">
        <v>0</v>
      </c>
      <c r="E16" s="36">
        <v>0</v>
      </c>
      <c r="F16" s="37">
        <v>0</v>
      </c>
      <c r="G16" s="36">
        <v>0</v>
      </c>
      <c r="H16" s="36">
        <v>0</v>
      </c>
      <c r="I16" s="36">
        <v>0</v>
      </c>
      <c r="J16" s="37">
        <v>0</v>
      </c>
      <c r="K16" s="39">
        <v>18</v>
      </c>
      <c r="L16" s="39">
        <v>0</v>
      </c>
      <c r="M16" s="39">
        <v>0</v>
      </c>
      <c r="N16" s="73">
        <v>18</v>
      </c>
      <c r="O16" s="39">
        <v>0</v>
      </c>
      <c r="P16" s="39">
        <v>1.5</v>
      </c>
      <c r="Q16" s="39">
        <v>0</v>
      </c>
      <c r="R16" s="73">
        <v>1.5</v>
      </c>
      <c r="S16" s="37">
        <v>19.5</v>
      </c>
      <c r="V16" s="56"/>
      <c r="W16" s="19"/>
      <c r="X16" s="19"/>
      <c r="Y16" s="37"/>
    </row>
    <row r="17" spans="2:25" ht="17.25" customHeight="1" x14ac:dyDescent="0.2">
      <c r="B17" s="12" t="s">
        <v>141</v>
      </c>
      <c r="C17" s="36">
        <v>147.5</v>
      </c>
      <c r="D17" s="36">
        <v>16.5</v>
      </c>
      <c r="E17" s="39">
        <v>22.5</v>
      </c>
      <c r="F17" s="37">
        <v>186.5</v>
      </c>
      <c r="G17" s="36">
        <v>34.5</v>
      </c>
      <c r="H17" s="36">
        <v>19.5</v>
      </c>
      <c r="I17" s="39">
        <v>30</v>
      </c>
      <c r="J17" s="37">
        <v>84</v>
      </c>
      <c r="K17" s="39">
        <v>0</v>
      </c>
      <c r="L17" s="39">
        <v>22.5</v>
      </c>
      <c r="M17" s="39">
        <v>52.52000000000001</v>
      </c>
      <c r="N17" s="73">
        <v>75.02000000000001</v>
      </c>
      <c r="O17" s="39">
        <v>12.75</v>
      </c>
      <c r="P17" s="39">
        <v>33</v>
      </c>
      <c r="Q17" s="39">
        <v>49.5</v>
      </c>
      <c r="R17" s="73">
        <v>95.25</v>
      </c>
      <c r="S17" s="37">
        <v>440.77</v>
      </c>
      <c r="V17" s="56"/>
      <c r="W17" s="19"/>
      <c r="X17" s="19"/>
      <c r="Y17" s="37"/>
    </row>
    <row r="18" spans="2:25" ht="17.25" customHeight="1" x14ac:dyDescent="0.2">
      <c r="B18" s="96" t="s">
        <v>142</v>
      </c>
      <c r="C18" s="36">
        <v>0.75</v>
      </c>
      <c r="D18" s="36">
        <v>0</v>
      </c>
      <c r="E18" s="36">
        <v>0</v>
      </c>
      <c r="F18" s="37">
        <v>0.75</v>
      </c>
      <c r="G18" s="36">
        <v>0</v>
      </c>
      <c r="H18" s="36">
        <v>0</v>
      </c>
      <c r="I18" s="36">
        <v>0.75</v>
      </c>
      <c r="J18" s="37">
        <v>0.75</v>
      </c>
      <c r="K18" s="39">
        <v>14.25</v>
      </c>
      <c r="L18" s="39">
        <v>0</v>
      </c>
      <c r="M18" s="39">
        <v>9.75</v>
      </c>
      <c r="N18" s="73">
        <v>24</v>
      </c>
      <c r="O18" s="39">
        <v>0</v>
      </c>
      <c r="P18" s="39">
        <v>0</v>
      </c>
      <c r="Q18" s="39">
        <v>0</v>
      </c>
      <c r="R18" s="73">
        <v>0</v>
      </c>
      <c r="S18" s="37">
        <v>25.5</v>
      </c>
      <c r="V18" s="56"/>
      <c r="W18" s="19"/>
      <c r="X18" s="19"/>
      <c r="Y18" s="37"/>
    </row>
    <row r="19" spans="2:25" ht="17.25" customHeight="1" x14ac:dyDescent="0.2">
      <c r="B19" s="11" t="s">
        <v>7</v>
      </c>
      <c r="C19" s="36"/>
      <c r="D19" s="36"/>
      <c r="E19" s="36"/>
      <c r="F19" s="37"/>
      <c r="G19" s="38"/>
      <c r="H19" s="38"/>
      <c r="I19" s="38"/>
      <c r="J19" s="37"/>
      <c r="K19" s="39"/>
      <c r="L19" s="39"/>
      <c r="M19" s="39"/>
      <c r="N19" s="73"/>
      <c r="O19" s="39"/>
      <c r="P19" s="39"/>
      <c r="Q19" s="39"/>
      <c r="R19" s="73"/>
      <c r="S19" s="37"/>
      <c r="V19" s="56"/>
      <c r="W19" s="19"/>
      <c r="X19" s="19"/>
      <c r="Y19" s="37"/>
    </row>
    <row r="20" spans="2:25" ht="17.25" customHeight="1" x14ac:dyDescent="0.2">
      <c r="B20" s="12" t="s">
        <v>68</v>
      </c>
      <c r="C20" s="36">
        <v>72</v>
      </c>
      <c r="D20" s="36">
        <v>9</v>
      </c>
      <c r="E20" s="36">
        <v>48</v>
      </c>
      <c r="F20" s="37">
        <v>129</v>
      </c>
      <c r="G20" s="36">
        <v>9</v>
      </c>
      <c r="H20" s="36">
        <v>10</v>
      </c>
      <c r="I20" s="36">
        <v>12</v>
      </c>
      <c r="J20" s="37">
        <v>31</v>
      </c>
      <c r="K20" s="39">
        <v>18</v>
      </c>
      <c r="L20" s="39">
        <v>18</v>
      </c>
      <c r="M20" s="39">
        <v>9</v>
      </c>
      <c r="N20" s="73">
        <v>45</v>
      </c>
      <c r="O20" s="39">
        <v>0</v>
      </c>
      <c r="P20" s="39">
        <v>3</v>
      </c>
      <c r="Q20" s="39">
        <v>0.5</v>
      </c>
      <c r="R20" s="73">
        <v>3.5</v>
      </c>
      <c r="S20" s="37">
        <v>208.5</v>
      </c>
      <c r="V20" s="56"/>
      <c r="W20" s="19"/>
      <c r="X20" s="19"/>
      <c r="Y20" s="37"/>
    </row>
    <row r="21" spans="2:25" ht="17.25" customHeight="1" x14ac:dyDescent="0.2">
      <c r="B21" s="12" t="s">
        <v>70</v>
      </c>
      <c r="C21" s="36">
        <v>45</v>
      </c>
      <c r="D21" s="36">
        <v>0</v>
      </c>
      <c r="E21" s="36">
        <v>4.5</v>
      </c>
      <c r="F21" s="40">
        <v>49.5</v>
      </c>
      <c r="G21" s="36">
        <v>39.75</v>
      </c>
      <c r="H21" s="36">
        <v>216</v>
      </c>
      <c r="I21" s="36">
        <v>35.25</v>
      </c>
      <c r="J21" s="37">
        <v>291</v>
      </c>
      <c r="K21" s="39">
        <v>13.5</v>
      </c>
      <c r="L21" s="39">
        <v>5.25</v>
      </c>
      <c r="M21" s="39">
        <v>32.25</v>
      </c>
      <c r="N21" s="73">
        <v>51</v>
      </c>
      <c r="O21" s="39">
        <v>4.5</v>
      </c>
      <c r="P21" s="39">
        <v>3</v>
      </c>
      <c r="Q21" s="39">
        <v>3</v>
      </c>
      <c r="R21" s="73">
        <v>10.5</v>
      </c>
      <c r="S21" s="37">
        <v>402</v>
      </c>
      <c r="V21" s="56"/>
      <c r="W21" s="19"/>
      <c r="X21" s="19"/>
      <c r="Y21" s="37"/>
    </row>
    <row r="22" spans="2:25" ht="17.25" customHeight="1" x14ac:dyDescent="0.2">
      <c r="B22" s="12" t="s">
        <v>81</v>
      </c>
      <c r="C22" s="36">
        <v>0</v>
      </c>
      <c r="D22" s="36">
        <v>0</v>
      </c>
      <c r="E22" s="36">
        <v>0</v>
      </c>
      <c r="F22" s="37">
        <v>0</v>
      </c>
      <c r="G22" s="36">
        <v>0.75</v>
      </c>
      <c r="H22" s="36">
        <v>0</v>
      </c>
      <c r="I22" s="36">
        <v>0.75</v>
      </c>
      <c r="J22" s="37">
        <v>1.5</v>
      </c>
      <c r="K22" s="39">
        <v>0</v>
      </c>
      <c r="L22" s="39">
        <v>0.75</v>
      </c>
      <c r="M22" s="39">
        <v>0</v>
      </c>
      <c r="N22" s="73">
        <v>0.75</v>
      </c>
      <c r="O22" s="39">
        <v>0</v>
      </c>
      <c r="P22" s="39">
        <v>0</v>
      </c>
      <c r="Q22" s="39">
        <v>0.75</v>
      </c>
      <c r="R22" s="73">
        <v>0.75</v>
      </c>
      <c r="S22" s="37">
        <v>3</v>
      </c>
      <c r="V22" s="56"/>
      <c r="W22" s="19"/>
      <c r="X22" s="19"/>
      <c r="Y22" s="37"/>
    </row>
    <row r="23" spans="2:25" ht="17.25" customHeight="1" x14ac:dyDescent="0.2">
      <c r="B23" s="12" t="s">
        <v>142</v>
      </c>
      <c r="C23" s="36">
        <v>18.75</v>
      </c>
      <c r="D23" s="36">
        <v>0</v>
      </c>
      <c r="E23" s="36">
        <v>0.75</v>
      </c>
      <c r="F23" s="37">
        <v>19.5</v>
      </c>
      <c r="G23" s="36">
        <v>0</v>
      </c>
      <c r="H23" s="36">
        <v>18.75</v>
      </c>
      <c r="I23" s="36">
        <v>0</v>
      </c>
      <c r="J23" s="37">
        <v>18.75</v>
      </c>
      <c r="K23" s="39">
        <v>9.75</v>
      </c>
      <c r="L23" s="39">
        <v>0</v>
      </c>
      <c r="M23" s="39">
        <v>1.5</v>
      </c>
      <c r="N23" s="73">
        <v>11.25</v>
      </c>
      <c r="O23" s="39">
        <v>2.25</v>
      </c>
      <c r="P23" s="39">
        <v>0</v>
      </c>
      <c r="Q23" s="39">
        <v>1.5</v>
      </c>
      <c r="R23" s="73">
        <v>3.75</v>
      </c>
      <c r="S23" s="37">
        <v>53.25</v>
      </c>
      <c r="V23" s="56"/>
      <c r="W23" s="19"/>
      <c r="X23" s="19"/>
      <c r="Y23" s="37"/>
    </row>
    <row r="24" spans="2:25" ht="17.25" customHeight="1" x14ac:dyDescent="0.2">
      <c r="B24" s="11" t="s">
        <v>8</v>
      </c>
      <c r="C24" s="36"/>
      <c r="D24" s="36"/>
      <c r="E24" s="36"/>
      <c r="F24" s="37"/>
      <c r="G24" s="38"/>
      <c r="H24" s="38"/>
      <c r="I24" s="38"/>
      <c r="J24" s="37"/>
      <c r="K24" s="39"/>
      <c r="L24" s="39"/>
      <c r="M24" s="39"/>
      <c r="N24" s="73"/>
      <c r="O24" s="39"/>
      <c r="P24" s="39"/>
      <c r="Q24" s="39"/>
      <c r="R24" s="73"/>
      <c r="S24" s="37"/>
      <c r="V24" s="56"/>
      <c r="W24" s="19"/>
      <c r="X24" s="19"/>
      <c r="Y24" s="37"/>
    </row>
    <row r="25" spans="2:25" ht="17.25" customHeight="1" x14ac:dyDescent="0.2">
      <c r="B25" s="12" t="s">
        <v>66</v>
      </c>
      <c r="C25" s="36">
        <v>0</v>
      </c>
      <c r="D25" s="36">
        <v>0</v>
      </c>
      <c r="E25" s="36">
        <v>0</v>
      </c>
      <c r="F25" s="36">
        <v>0</v>
      </c>
      <c r="G25" s="36">
        <v>0</v>
      </c>
      <c r="H25" s="36">
        <v>0</v>
      </c>
      <c r="I25" s="36">
        <v>0</v>
      </c>
      <c r="J25" s="36">
        <v>0</v>
      </c>
      <c r="K25" s="36">
        <v>0</v>
      </c>
      <c r="L25" s="36">
        <v>0</v>
      </c>
      <c r="M25" s="36">
        <v>0</v>
      </c>
      <c r="N25" s="36">
        <v>0</v>
      </c>
      <c r="O25" s="39">
        <v>0</v>
      </c>
      <c r="P25" s="39">
        <v>0.75</v>
      </c>
      <c r="Q25" s="39">
        <v>0</v>
      </c>
      <c r="R25" s="73">
        <v>0.75</v>
      </c>
      <c r="S25" s="37">
        <v>0.75</v>
      </c>
      <c r="V25" s="56"/>
      <c r="W25" s="19"/>
      <c r="X25" s="19"/>
      <c r="Y25" s="37"/>
    </row>
    <row r="26" spans="2:25" ht="17.25" customHeight="1" x14ac:dyDescent="0.2">
      <c r="B26" s="12" t="s">
        <v>67</v>
      </c>
      <c r="C26" s="36">
        <v>2925.5</v>
      </c>
      <c r="D26" s="36">
        <v>2156.4499999999998</v>
      </c>
      <c r="E26" s="36">
        <v>834.6</v>
      </c>
      <c r="F26" s="37">
        <v>5916.55</v>
      </c>
      <c r="G26" s="36">
        <v>3283.7</v>
      </c>
      <c r="H26" s="36">
        <v>1459.25</v>
      </c>
      <c r="I26" s="36">
        <v>2001.25</v>
      </c>
      <c r="J26" s="37">
        <v>6744.2</v>
      </c>
      <c r="K26" s="39">
        <v>4301.5</v>
      </c>
      <c r="L26" s="39">
        <v>819.95</v>
      </c>
      <c r="M26" s="39">
        <v>2483.5500000000002</v>
      </c>
      <c r="N26" s="73">
        <v>7605</v>
      </c>
      <c r="O26" s="39">
        <v>1796.05</v>
      </c>
      <c r="P26" s="39">
        <v>2958.5</v>
      </c>
      <c r="Q26" s="39">
        <v>1241.25</v>
      </c>
      <c r="R26" s="73">
        <v>5995.8000000000011</v>
      </c>
      <c r="S26" s="37">
        <v>26261.549999999996</v>
      </c>
      <c r="V26" s="56"/>
      <c r="W26" s="19"/>
      <c r="X26" s="19"/>
    </row>
    <row r="27" spans="2:25" ht="17.25" customHeight="1" x14ac:dyDescent="0.2">
      <c r="B27" s="12" t="s">
        <v>68</v>
      </c>
      <c r="C27" s="36">
        <v>2443.88</v>
      </c>
      <c r="D27" s="36">
        <v>2146.5</v>
      </c>
      <c r="E27" s="36">
        <v>2852.2</v>
      </c>
      <c r="F27" s="37">
        <v>7442.58</v>
      </c>
      <c r="G27" s="36">
        <v>3291.5</v>
      </c>
      <c r="H27" s="36">
        <v>3800.85</v>
      </c>
      <c r="I27" s="36">
        <v>2107.5500000000002</v>
      </c>
      <c r="J27" s="37">
        <v>9199.9000000000015</v>
      </c>
      <c r="K27" s="39">
        <v>3218.65</v>
      </c>
      <c r="L27" s="39">
        <v>918.75</v>
      </c>
      <c r="M27" s="39">
        <v>1920.4</v>
      </c>
      <c r="N27" s="73">
        <v>6057.7999999999993</v>
      </c>
      <c r="O27" s="39">
        <v>1802.65</v>
      </c>
      <c r="P27" s="39">
        <v>2144.8000000000002</v>
      </c>
      <c r="Q27" s="39">
        <v>2162.75</v>
      </c>
      <c r="R27" s="73">
        <v>6110.2</v>
      </c>
      <c r="S27" s="37">
        <v>28810.48</v>
      </c>
      <c r="V27" s="56"/>
      <c r="W27" s="19"/>
      <c r="X27" s="19"/>
    </row>
    <row r="28" spans="2:25" ht="17.25" customHeight="1" x14ac:dyDescent="0.2">
      <c r="B28" s="12" t="s">
        <v>69</v>
      </c>
      <c r="C28" s="36">
        <v>230.25</v>
      </c>
      <c r="D28" s="36">
        <v>191.25</v>
      </c>
      <c r="E28" s="36">
        <v>450</v>
      </c>
      <c r="F28" s="37">
        <v>871.5</v>
      </c>
      <c r="G28" s="36">
        <v>167.5</v>
      </c>
      <c r="H28" s="36">
        <v>624.25</v>
      </c>
      <c r="I28" s="36">
        <v>86.5</v>
      </c>
      <c r="J28" s="37">
        <v>878.25</v>
      </c>
      <c r="K28" s="39">
        <v>685.25</v>
      </c>
      <c r="L28" s="39">
        <v>109.5</v>
      </c>
      <c r="M28" s="39">
        <v>454.5</v>
      </c>
      <c r="N28" s="73">
        <v>1249.25</v>
      </c>
      <c r="O28" s="39">
        <v>210.75</v>
      </c>
      <c r="P28" s="39">
        <v>555.75</v>
      </c>
      <c r="Q28" s="39">
        <v>148.25</v>
      </c>
      <c r="R28" s="73">
        <v>914.75</v>
      </c>
      <c r="S28" s="37">
        <v>3913.75</v>
      </c>
      <c r="V28" s="56"/>
      <c r="W28" s="19"/>
      <c r="X28" s="19"/>
    </row>
    <row r="29" spans="2:25" ht="17.25" customHeight="1" x14ac:dyDescent="0.2">
      <c r="B29" s="12" t="s">
        <v>71</v>
      </c>
      <c r="C29" s="36">
        <v>15</v>
      </c>
      <c r="D29" s="36">
        <v>45</v>
      </c>
      <c r="E29" s="36">
        <v>0</v>
      </c>
      <c r="F29" s="37">
        <v>60</v>
      </c>
      <c r="G29" s="36">
        <v>0</v>
      </c>
      <c r="H29" s="36">
        <v>88.5</v>
      </c>
      <c r="I29" s="36">
        <v>0</v>
      </c>
      <c r="J29" s="37">
        <v>88.5</v>
      </c>
      <c r="K29" s="39">
        <v>0</v>
      </c>
      <c r="L29" s="39">
        <v>54</v>
      </c>
      <c r="M29" s="39">
        <v>45</v>
      </c>
      <c r="N29" s="73">
        <v>99</v>
      </c>
      <c r="O29" s="39">
        <v>63.75</v>
      </c>
      <c r="P29" s="39">
        <v>27</v>
      </c>
      <c r="Q29" s="39">
        <v>22.5</v>
      </c>
      <c r="R29" s="73">
        <v>113.25</v>
      </c>
      <c r="S29" s="37">
        <v>360.75</v>
      </c>
      <c r="V29" s="56"/>
      <c r="W29" s="19"/>
      <c r="X29" s="19"/>
    </row>
    <row r="30" spans="2:25" ht="17.25" customHeight="1" x14ac:dyDescent="0.2">
      <c r="B30" s="12" t="s">
        <v>72</v>
      </c>
      <c r="C30" s="36">
        <v>0</v>
      </c>
      <c r="D30" s="36">
        <v>0</v>
      </c>
      <c r="E30" s="36">
        <v>18</v>
      </c>
      <c r="F30" s="37">
        <v>18</v>
      </c>
      <c r="G30" s="36">
        <v>0</v>
      </c>
      <c r="H30" s="36">
        <v>0</v>
      </c>
      <c r="I30" s="36">
        <v>0</v>
      </c>
      <c r="J30" s="37">
        <v>0</v>
      </c>
      <c r="K30" s="39">
        <v>0</v>
      </c>
      <c r="L30" s="39">
        <v>0</v>
      </c>
      <c r="M30" s="39">
        <v>1.5</v>
      </c>
      <c r="N30" s="73">
        <v>1.5</v>
      </c>
      <c r="O30" s="39">
        <v>0</v>
      </c>
      <c r="P30" s="39">
        <v>0</v>
      </c>
      <c r="Q30" s="39">
        <v>0.75</v>
      </c>
      <c r="R30" s="73">
        <v>0.75</v>
      </c>
      <c r="S30" s="37">
        <v>20.25</v>
      </c>
      <c r="V30" s="56"/>
      <c r="W30" s="19"/>
      <c r="X30" s="19"/>
    </row>
    <row r="31" spans="2:25" ht="17.25" customHeight="1" x14ac:dyDescent="0.2">
      <c r="B31" s="12" t="s">
        <v>73</v>
      </c>
      <c r="C31" s="36">
        <v>0</v>
      </c>
      <c r="D31" s="36">
        <v>0</v>
      </c>
      <c r="E31" s="36">
        <v>0</v>
      </c>
      <c r="F31" s="37">
        <v>0</v>
      </c>
      <c r="G31" s="36">
        <v>0</v>
      </c>
      <c r="H31" s="36">
        <v>0.75</v>
      </c>
      <c r="I31" s="36">
        <v>0</v>
      </c>
      <c r="J31" s="37">
        <v>0.75</v>
      </c>
      <c r="K31" s="39">
        <v>0</v>
      </c>
      <c r="L31" s="39">
        <v>0</v>
      </c>
      <c r="M31" s="39">
        <v>0</v>
      </c>
      <c r="N31" s="73">
        <v>0</v>
      </c>
      <c r="O31" s="39">
        <v>0</v>
      </c>
      <c r="P31" s="39">
        <v>0</v>
      </c>
      <c r="Q31" s="39">
        <v>0</v>
      </c>
      <c r="R31" s="73">
        <v>0</v>
      </c>
      <c r="S31" s="37">
        <v>0.75</v>
      </c>
      <c r="V31" s="56"/>
      <c r="W31" s="19"/>
      <c r="X31" s="19"/>
    </row>
    <row r="32" spans="2:25" ht="17.25" customHeight="1" x14ac:dyDescent="0.2">
      <c r="B32" s="12" t="s">
        <v>141</v>
      </c>
      <c r="C32" s="36">
        <v>262</v>
      </c>
      <c r="D32" s="36">
        <v>492.5</v>
      </c>
      <c r="E32" s="36">
        <v>345.5</v>
      </c>
      <c r="F32" s="37">
        <v>1100</v>
      </c>
      <c r="G32" s="36">
        <v>171.5</v>
      </c>
      <c r="H32" s="36">
        <v>1744</v>
      </c>
      <c r="I32" s="36">
        <v>512.75</v>
      </c>
      <c r="J32" s="37">
        <v>2428.25</v>
      </c>
      <c r="K32" s="39">
        <v>711</v>
      </c>
      <c r="L32" s="39">
        <v>219.5</v>
      </c>
      <c r="M32" s="39">
        <v>1172.25</v>
      </c>
      <c r="N32" s="73">
        <v>2102.75</v>
      </c>
      <c r="O32" s="39">
        <v>263</v>
      </c>
      <c r="P32" s="39">
        <v>389</v>
      </c>
      <c r="Q32" s="39">
        <v>856.25</v>
      </c>
      <c r="R32" s="73">
        <v>1508.25</v>
      </c>
      <c r="S32" s="37">
        <v>7139.25</v>
      </c>
      <c r="V32" s="56"/>
      <c r="W32" s="19"/>
      <c r="X32" s="19"/>
    </row>
    <row r="33" spans="2:24" ht="17.25" customHeight="1" x14ac:dyDescent="0.2">
      <c r="B33" s="12" t="s">
        <v>142</v>
      </c>
      <c r="C33" s="36">
        <v>728.63</v>
      </c>
      <c r="D33" s="36">
        <v>258</v>
      </c>
      <c r="E33" s="36">
        <v>339.75</v>
      </c>
      <c r="F33" s="37">
        <v>1326.38</v>
      </c>
      <c r="G33" s="36">
        <v>71.25</v>
      </c>
      <c r="H33" s="36">
        <v>473.25</v>
      </c>
      <c r="I33" s="36">
        <v>663.75</v>
      </c>
      <c r="J33" s="37">
        <v>1208.25</v>
      </c>
      <c r="K33" s="39">
        <v>695.63</v>
      </c>
      <c r="L33" s="39">
        <v>39</v>
      </c>
      <c r="M33" s="39">
        <v>257.26</v>
      </c>
      <c r="N33" s="73">
        <v>991.89</v>
      </c>
      <c r="O33" s="39">
        <v>108.75</v>
      </c>
      <c r="P33" s="39">
        <v>637.5</v>
      </c>
      <c r="Q33" s="39">
        <v>145.88999999999999</v>
      </c>
      <c r="R33" s="73">
        <v>892.14</v>
      </c>
      <c r="S33" s="37">
        <v>4418.6600000000008</v>
      </c>
      <c r="V33" s="56"/>
      <c r="W33" s="19"/>
      <c r="X33" s="19"/>
    </row>
    <row r="34" spans="2:24" ht="17.25" customHeight="1" x14ac:dyDescent="0.2">
      <c r="B34" s="11" t="s">
        <v>9</v>
      </c>
      <c r="C34" s="36"/>
      <c r="D34" s="36"/>
      <c r="E34" s="36"/>
      <c r="F34" s="37"/>
      <c r="G34" s="38"/>
      <c r="H34" s="38"/>
      <c r="I34" s="38"/>
      <c r="J34" s="37"/>
      <c r="K34" s="39"/>
      <c r="L34" s="39"/>
      <c r="M34" s="39"/>
      <c r="N34" s="73"/>
      <c r="O34" s="39"/>
      <c r="P34" s="39"/>
      <c r="Q34" s="39"/>
      <c r="R34" s="73"/>
      <c r="S34" s="37"/>
      <c r="V34" s="56"/>
      <c r="W34" s="19"/>
      <c r="X34" s="19"/>
    </row>
    <row r="35" spans="2:24" ht="17.25" customHeight="1" x14ac:dyDescent="0.2">
      <c r="B35" s="12" t="s">
        <v>17</v>
      </c>
      <c r="C35" s="36">
        <v>0</v>
      </c>
      <c r="D35" s="36">
        <v>0</v>
      </c>
      <c r="E35" s="36">
        <v>0</v>
      </c>
      <c r="F35" s="37">
        <v>0</v>
      </c>
      <c r="G35" s="39">
        <v>0</v>
      </c>
      <c r="H35" s="39">
        <v>0</v>
      </c>
      <c r="I35" s="39">
        <v>9</v>
      </c>
      <c r="J35" s="37">
        <v>9</v>
      </c>
      <c r="K35" s="39">
        <v>0</v>
      </c>
      <c r="L35" s="39">
        <v>0</v>
      </c>
      <c r="M35" s="39">
        <v>0</v>
      </c>
      <c r="N35" s="73">
        <v>0</v>
      </c>
      <c r="O35" s="39">
        <v>0</v>
      </c>
      <c r="P35" s="39">
        <v>0</v>
      </c>
      <c r="Q35" s="39">
        <v>0</v>
      </c>
      <c r="R35" s="73">
        <v>0</v>
      </c>
      <c r="S35" s="37">
        <v>9</v>
      </c>
      <c r="V35" s="56"/>
      <c r="W35" s="19"/>
      <c r="X35" s="19"/>
    </row>
    <row r="36" spans="2:24" ht="17.25" customHeight="1" x14ac:dyDescent="0.2">
      <c r="B36" s="12" t="s">
        <v>142</v>
      </c>
      <c r="C36" s="36">
        <v>0</v>
      </c>
      <c r="D36" s="36">
        <v>0</v>
      </c>
      <c r="E36" s="36">
        <v>0</v>
      </c>
      <c r="F36" s="37">
        <v>0</v>
      </c>
      <c r="G36" s="39">
        <v>0</v>
      </c>
      <c r="H36" s="39">
        <v>0</v>
      </c>
      <c r="I36" s="39">
        <v>0</v>
      </c>
      <c r="J36" s="37">
        <v>0</v>
      </c>
      <c r="K36" s="39">
        <v>0</v>
      </c>
      <c r="L36" s="39">
        <v>0</v>
      </c>
      <c r="M36" s="39">
        <v>0</v>
      </c>
      <c r="N36" s="73">
        <v>0</v>
      </c>
      <c r="O36" s="39">
        <v>0</v>
      </c>
      <c r="P36" s="39">
        <v>0</v>
      </c>
      <c r="Q36" s="39">
        <v>0</v>
      </c>
      <c r="R36" s="73">
        <v>0</v>
      </c>
      <c r="S36" s="37">
        <v>0</v>
      </c>
      <c r="V36" s="56"/>
      <c r="W36" s="19"/>
      <c r="X36" s="19"/>
    </row>
    <row r="37" spans="2:24" ht="17.25" customHeight="1" x14ac:dyDescent="0.2">
      <c r="B37" s="11" t="s">
        <v>10</v>
      </c>
      <c r="C37" s="36"/>
      <c r="D37" s="36"/>
      <c r="E37" s="36"/>
      <c r="F37" s="37"/>
      <c r="G37" s="38"/>
      <c r="H37" s="38"/>
      <c r="I37" s="38"/>
      <c r="J37" s="37"/>
      <c r="K37" s="39"/>
      <c r="L37" s="39"/>
      <c r="M37" s="39"/>
      <c r="N37" s="73"/>
      <c r="O37" s="39"/>
      <c r="P37" s="39"/>
      <c r="Q37" s="39"/>
      <c r="R37" s="39"/>
      <c r="S37" s="37"/>
      <c r="V37" s="56"/>
      <c r="W37" s="19"/>
      <c r="X37" s="19"/>
    </row>
    <row r="38" spans="2:24" ht="17.25" customHeight="1" x14ac:dyDescent="0.2">
      <c r="B38" s="12" t="s">
        <v>67</v>
      </c>
      <c r="C38" s="36">
        <v>4919</v>
      </c>
      <c r="D38" s="36">
        <v>1328.45</v>
      </c>
      <c r="E38" s="36">
        <v>4199.6000000000004</v>
      </c>
      <c r="F38" s="37">
        <v>10447.049999999999</v>
      </c>
      <c r="G38" s="36">
        <v>1327.7</v>
      </c>
      <c r="H38" s="36">
        <v>3516.25</v>
      </c>
      <c r="I38" s="36">
        <v>910.75</v>
      </c>
      <c r="J38" s="37">
        <v>5754.7</v>
      </c>
      <c r="K38" s="36">
        <v>6103</v>
      </c>
      <c r="L38" s="36">
        <v>743.45</v>
      </c>
      <c r="M38" s="36">
        <v>2054.3000000000002</v>
      </c>
      <c r="N38" s="37">
        <v>8900.75</v>
      </c>
      <c r="O38" s="36">
        <v>5257.3</v>
      </c>
      <c r="P38" s="36">
        <v>2915</v>
      </c>
      <c r="Q38" s="36">
        <v>1090.5</v>
      </c>
      <c r="R38" s="37">
        <v>9262.8000000000011</v>
      </c>
      <c r="S38" s="37">
        <v>34365.299999999996</v>
      </c>
      <c r="V38" s="56"/>
      <c r="W38" s="19"/>
      <c r="X38" s="19"/>
    </row>
    <row r="39" spans="2:24" ht="17.25" customHeight="1" x14ac:dyDescent="0.2">
      <c r="B39" s="12" t="s">
        <v>68</v>
      </c>
      <c r="C39" s="36">
        <v>2988.13</v>
      </c>
      <c r="D39" s="36">
        <v>2208</v>
      </c>
      <c r="E39" s="36">
        <v>2164.4499999999998</v>
      </c>
      <c r="F39" s="37">
        <v>7360.58</v>
      </c>
      <c r="G39" s="36">
        <v>2795</v>
      </c>
      <c r="H39" s="36">
        <v>3589.55</v>
      </c>
      <c r="I39" s="36">
        <v>2438.3000000000002</v>
      </c>
      <c r="J39" s="37">
        <v>8822.85</v>
      </c>
      <c r="K39" s="36">
        <v>2807.6</v>
      </c>
      <c r="L39" s="36">
        <v>1775.25</v>
      </c>
      <c r="M39" s="36">
        <v>984.1</v>
      </c>
      <c r="N39" s="37">
        <v>5566.9500000000007</v>
      </c>
      <c r="O39" s="36">
        <v>3429.4500000000003</v>
      </c>
      <c r="P39" s="36">
        <v>2380.8000000000002</v>
      </c>
      <c r="Q39" s="36">
        <v>2097.75</v>
      </c>
      <c r="R39" s="37">
        <v>7908</v>
      </c>
      <c r="S39" s="37">
        <v>29658.379999999997</v>
      </c>
      <c r="V39" s="56"/>
      <c r="W39" s="19"/>
      <c r="X39" s="19"/>
    </row>
    <row r="40" spans="2:24" ht="17.25" customHeight="1" x14ac:dyDescent="0.2">
      <c r="B40" s="12" t="s">
        <v>69</v>
      </c>
      <c r="C40" s="36">
        <v>472.5</v>
      </c>
      <c r="D40" s="36">
        <v>486.75</v>
      </c>
      <c r="E40" s="36">
        <v>129.75</v>
      </c>
      <c r="F40" s="37">
        <v>1089</v>
      </c>
      <c r="G40" s="36">
        <v>577</v>
      </c>
      <c r="H40" s="36">
        <v>542.25</v>
      </c>
      <c r="I40" s="36">
        <v>162.75</v>
      </c>
      <c r="J40" s="37">
        <v>1282</v>
      </c>
      <c r="K40" s="36">
        <v>578.25</v>
      </c>
      <c r="L40" s="36">
        <v>64.5</v>
      </c>
      <c r="M40" s="36">
        <v>224.25</v>
      </c>
      <c r="N40" s="37">
        <v>867</v>
      </c>
      <c r="O40" s="36">
        <v>477</v>
      </c>
      <c r="P40" s="36">
        <v>356.25</v>
      </c>
      <c r="Q40" s="36">
        <v>119.25</v>
      </c>
      <c r="R40" s="37">
        <v>952.5</v>
      </c>
      <c r="S40" s="37">
        <v>4190.5</v>
      </c>
      <c r="V40" s="56"/>
      <c r="W40" s="19"/>
      <c r="X40" s="19"/>
    </row>
    <row r="41" spans="2:24" ht="17.25" customHeight="1" x14ac:dyDescent="0.2">
      <c r="B41" s="12" t="s">
        <v>70</v>
      </c>
      <c r="C41" s="36">
        <v>164.25</v>
      </c>
      <c r="D41" s="36">
        <v>27.75</v>
      </c>
      <c r="E41" s="36">
        <v>90</v>
      </c>
      <c r="F41" s="37">
        <v>282</v>
      </c>
      <c r="G41" s="36">
        <v>164</v>
      </c>
      <c r="H41" s="36">
        <v>47.25</v>
      </c>
      <c r="I41" s="36">
        <v>76.75</v>
      </c>
      <c r="J41" s="37">
        <v>288</v>
      </c>
      <c r="K41" s="36">
        <v>126.75</v>
      </c>
      <c r="L41" s="36">
        <v>69</v>
      </c>
      <c r="M41" s="36">
        <v>251.25</v>
      </c>
      <c r="N41" s="37">
        <v>447</v>
      </c>
      <c r="O41" s="36">
        <v>614.25</v>
      </c>
      <c r="P41" s="36">
        <v>71.5</v>
      </c>
      <c r="Q41" s="36">
        <v>87.75</v>
      </c>
      <c r="R41" s="37">
        <v>773.5</v>
      </c>
      <c r="S41" s="37">
        <v>1790.5</v>
      </c>
      <c r="V41" s="56"/>
      <c r="W41" s="19"/>
      <c r="X41" s="19"/>
    </row>
    <row r="42" spans="2:24" ht="17.25" customHeight="1" x14ac:dyDescent="0.2">
      <c r="B42" s="12" t="s">
        <v>71</v>
      </c>
      <c r="C42" s="36">
        <v>7.5</v>
      </c>
      <c r="D42" s="36">
        <v>2.25</v>
      </c>
      <c r="E42" s="36">
        <v>36.75</v>
      </c>
      <c r="F42" s="37">
        <v>46.5</v>
      </c>
      <c r="G42" s="36">
        <v>5.25</v>
      </c>
      <c r="H42" s="36">
        <v>3.75</v>
      </c>
      <c r="I42" s="36">
        <v>8.25</v>
      </c>
      <c r="J42" s="37">
        <v>17.25</v>
      </c>
      <c r="K42" s="36">
        <v>6.75</v>
      </c>
      <c r="L42" s="36">
        <v>3.75</v>
      </c>
      <c r="M42" s="36">
        <v>9.75</v>
      </c>
      <c r="N42" s="37">
        <v>20.25</v>
      </c>
      <c r="O42" s="36">
        <v>7.5</v>
      </c>
      <c r="P42" s="36">
        <v>4.5</v>
      </c>
      <c r="Q42" s="36">
        <v>6.75</v>
      </c>
      <c r="R42" s="37">
        <v>18.75</v>
      </c>
      <c r="S42" s="37">
        <v>102.75</v>
      </c>
      <c r="V42" s="56"/>
      <c r="W42" s="19"/>
      <c r="X42" s="19"/>
    </row>
    <row r="43" spans="2:24" ht="17.25" customHeight="1" x14ac:dyDescent="0.2">
      <c r="B43" s="12" t="s">
        <v>72</v>
      </c>
      <c r="C43" s="36">
        <v>0</v>
      </c>
      <c r="D43" s="36">
        <v>0.75</v>
      </c>
      <c r="E43" s="36">
        <v>3</v>
      </c>
      <c r="F43" s="37">
        <v>3.75</v>
      </c>
      <c r="G43" s="36">
        <v>33</v>
      </c>
      <c r="H43" s="36">
        <v>133.5</v>
      </c>
      <c r="I43" s="36">
        <v>18.75</v>
      </c>
      <c r="J43" s="37">
        <v>185.25</v>
      </c>
      <c r="K43" s="36">
        <v>13.5</v>
      </c>
      <c r="L43" s="36">
        <v>0</v>
      </c>
      <c r="M43" s="36">
        <v>9</v>
      </c>
      <c r="N43" s="37">
        <v>22.5</v>
      </c>
      <c r="O43" s="36">
        <v>16.5</v>
      </c>
      <c r="P43" s="36">
        <v>6.75</v>
      </c>
      <c r="Q43" s="36">
        <v>6.75</v>
      </c>
      <c r="R43" s="37">
        <v>30</v>
      </c>
      <c r="S43" s="37">
        <v>241.5</v>
      </c>
      <c r="V43" s="56"/>
      <c r="W43" s="19"/>
      <c r="X43" s="19"/>
    </row>
    <row r="44" spans="2:24" ht="17.25" customHeight="1" x14ac:dyDescent="0.2">
      <c r="B44" s="12" t="s">
        <v>73</v>
      </c>
      <c r="C44" s="36">
        <v>0</v>
      </c>
      <c r="D44" s="36">
        <v>0</v>
      </c>
      <c r="E44" s="36">
        <v>0</v>
      </c>
      <c r="F44" s="37">
        <v>0</v>
      </c>
      <c r="G44" s="36">
        <v>0</v>
      </c>
      <c r="H44" s="36">
        <v>1.5</v>
      </c>
      <c r="I44" s="36">
        <v>0</v>
      </c>
      <c r="J44" s="37">
        <v>1.5</v>
      </c>
      <c r="K44" s="36">
        <v>0</v>
      </c>
      <c r="L44" s="36">
        <v>0</v>
      </c>
      <c r="M44" s="36">
        <v>0</v>
      </c>
      <c r="N44" s="37">
        <v>0</v>
      </c>
      <c r="O44" s="36">
        <v>0</v>
      </c>
      <c r="P44" s="36">
        <v>0</v>
      </c>
      <c r="Q44" s="36">
        <v>0</v>
      </c>
      <c r="R44" s="37">
        <v>0</v>
      </c>
      <c r="S44" s="37">
        <v>1.5</v>
      </c>
      <c r="V44" s="56"/>
      <c r="W44" s="19"/>
      <c r="X44" s="19"/>
    </row>
    <row r="45" spans="2:24" ht="17.25" customHeight="1" x14ac:dyDescent="0.2">
      <c r="B45" s="12" t="s">
        <v>141</v>
      </c>
      <c r="C45" s="36">
        <v>405</v>
      </c>
      <c r="D45" s="36">
        <v>670.75</v>
      </c>
      <c r="E45" s="36">
        <v>610.5</v>
      </c>
      <c r="F45" s="37">
        <v>1686.25</v>
      </c>
      <c r="G45" s="36">
        <v>1050</v>
      </c>
      <c r="H45" s="36">
        <v>1112</v>
      </c>
      <c r="I45" s="36">
        <v>439.75</v>
      </c>
      <c r="J45" s="37">
        <v>2601.75</v>
      </c>
      <c r="K45" s="36">
        <v>1055.5</v>
      </c>
      <c r="L45" s="36">
        <v>323.25</v>
      </c>
      <c r="M45" s="36">
        <v>604.25</v>
      </c>
      <c r="N45" s="37">
        <v>1983</v>
      </c>
      <c r="O45" s="36">
        <v>1169</v>
      </c>
      <c r="P45" s="36">
        <v>1327.5</v>
      </c>
      <c r="Q45" s="36">
        <v>154.5</v>
      </c>
      <c r="R45" s="37">
        <v>2651</v>
      </c>
      <c r="S45" s="37">
        <v>8922</v>
      </c>
      <c r="V45" s="56"/>
      <c r="W45" s="19"/>
      <c r="X45" s="19"/>
    </row>
    <row r="46" spans="2:24" ht="17.25" customHeight="1" x14ac:dyDescent="0.2">
      <c r="B46" s="12" t="s">
        <v>142</v>
      </c>
      <c r="C46" s="36">
        <v>357.75</v>
      </c>
      <c r="D46" s="36">
        <v>162.75</v>
      </c>
      <c r="E46" s="36">
        <v>212.25</v>
      </c>
      <c r="F46" s="37">
        <v>732.75</v>
      </c>
      <c r="G46" s="36">
        <v>71.25</v>
      </c>
      <c r="H46" s="36">
        <v>348</v>
      </c>
      <c r="I46" s="36">
        <v>453</v>
      </c>
      <c r="J46" s="37">
        <v>872.25</v>
      </c>
      <c r="K46" s="36">
        <v>706.88</v>
      </c>
      <c r="L46" s="36">
        <v>83.25</v>
      </c>
      <c r="M46" s="36">
        <v>168.76999999999998</v>
      </c>
      <c r="N46" s="37">
        <v>958.9</v>
      </c>
      <c r="O46" s="36">
        <v>109.5</v>
      </c>
      <c r="P46" s="36">
        <v>378</v>
      </c>
      <c r="Q46" s="36">
        <v>154.51</v>
      </c>
      <c r="R46" s="37">
        <v>642.01</v>
      </c>
      <c r="S46" s="37">
        <v>3205.9100000000008</v>
      </c>
      <c r="V46" s="56"/>
      <c r="W46" s="19"/>
      <c r="X46" s="19"/>
    </row>
    <row r="47" spans="2:24" ht="17.25" customHeight="1" x14ac:dyDescent="0.2">
      <c r="B47" s="11" t="s">
        <v>11</v>
      </c>
      <c r="C47" s="36"/>
      <c r="D47" s="36"/>
      <c r="E47" s="36"/>
      <c r="F47" s="37"/>
      <c r="G47" s="38"/>
      <c r="H47" s="38"/>
      <c r="I47" s="38"/>
      <c r="J47" s="37"/>
      <c r="K47" s="38"/>
      <c r="L47" s="38"/>
      <c r="M47" s="38"/>
      <c r="N47" s="38"/>
      <c r="O47" s="39"/>
      <c r="P47" s="39"/>
      <c r="Q47" s="39"/>
      <c r="R47" s="39"/>
      <c r="S47" s="37"/>
      <c r="V47" s="56"/>
      <c r="W47" s="19"/>
      <c r="X47" s="19"/>
    </row>
    <row r="48" spans="2:24" ht="17.25" customHeight="1" x14ac:dyDescent="0.2">
      <c r="B48" s="12" t="s">
        <v>68</v>
      </c>
      <c r="C48" s="36">
        <v>62.5</v>
      </c>
      <c r="D48" s="36">
        <v>9</v>
      </c>
      <c r="E48" s="36">
        <v>51</v>
      </c>
      <c r="F48" s="37">
        <v>122.5</v>
      </c>
      <c r="G48" s="36">
        <v>9</v>
      </c>
      <c r="H48" s="36">
        <v>6</v>
      </c>
      <c r="I48" s="36">
        <v>18</v>
      </c>
      <c r="J48" s="37">
        <v>33</v>
      </c>
      <c r="K48" s="36">
        <v>0</v>
      </c>
      <c r="L48" s="36">
        <v>21</v>
      </c>
      <c r="M48" s="36">
        <v>9</v>
      </c>
      <c r="N48" s="37">
        <v>30</v>
      </c>
      <c r="O48" s="36">
        <v>0</v>
      </c>
      <c r="P48" s="36">
        <v>0</v>
      </c>
      <c r="Q48" s="36">
        <v>0</v>
      </c>
      <c r="R48" s="37">
        <v>0</v>
      </c>
      <c r="S48" s="37">
        <v>185.5</v>
      </c>
      <c r="V48" s="56"/>
      <c r="W48" s="19"/>
      <c r="X48" s="19"/>
    </row>
    <row r="49" spans="2:24" ht="17.25" customHeight="1" x14ac:dyDescent="0.2">
      <c r="B49" s="12" t="s">
        <v>70</v>
      </c>
      <c r="C49" s="36">
        <v>0</v>
      </c>
      <c r="D49" s="36">
        <v>0</v>
      </c>
      <c r="E49" s="36">
        <v>0</v>
      </c>
      <c r="F49" s="37">
        <v>0</v>
      </c>
      <c r="G49" s="36">
        <v>0</v>
      </c>
      <c r="H49" s="36">
        <v>0</v>
      </c>
      <c r="I49" s="36">
        <v>0</v>
      </c>
      <c r="J49" s="37">
        <v>0</v>
      </c>
      <c r="K49" s="36">
        <v>0</v>
      </c>
      <c r="L49" s="36">
        <v>0</v>
      </c>
      <c r="M49" s="36">
        <v>2.25</v>
      </c>
      <c r="N49" s="37">
        <v>2.25</v>
      </c>
      <c r="O49" s="36">
        <v>0</v>
      </c>
      <c r="P49" s="36">
        <v>0</v>
      </c>
      <c r="Q49" s="36">
        <v>0</v>
      </c>
      <c r="R49" s="37">
        <v>0</v>
      </c>
      <c r="S49" s="37">
        <v>2.25</v>
      </c>
      <c r="V49" s="56"/>
      <c r="W49" s="19"/>
      <c r="X49" s="19"/>
    </row>
    <row r="50" spans="2:24" ht="17.25" customHeight="1" x14ac:dyDescent="0.2">
      <c r="B50" s="12" t="s">
        <v>141</v>
      </c>
      <c r="C50" s="36">
        <v>0</v>
      </c>
      <c r="D50" s="36">
        <v>0</v>
      </c>
      <c r="E50" s="36">
        <v>0</v>
      </c>
      <c r="F50" s="36">
        <v>0</v>
      </c>
      <c r="G50" s="36">
        <v>0</v>
      </c>
      <c r="H50" s="36">
        <v>0</v>
      </c>
      <c r="I50" s="36">
        <v>0</v>
      </c>
      <c r="J50" s="36">
        <v>0</v>
      </c>
      <c r="K50" s="36">
        <v>0</v>
      </c>
      <c r="L50" s="36">
        <v>0</v>
      </c>
      <c r="M50" s="36">
        <v>0</v>
      </c>
      <c r="N50" s="36">
        <v>0</v>
      </c>
      <c r="O50" s="36">
        <v>18.5</v>
      </c>
      <c r="P50" s="36">
        <v>98</v>
      </c>
      <c r="Q50" s="36">
        <v>285</v>
      </c>
      <c r="R50" s="37">
        <v>401.5</v>
      </c>
      <c r="S50" s="37">
        <v>401.5</v>
      </c>
      <c r="V50" s="56"/>
      <c r="W50" s="19"/>
      <c r="X50" s="19"/>
    </row>
    <row r="51" spans="2:24" ht="17.25" customHeight="1" x14ac:dyDescent="0.2">
      <c r="B51" s="12" t="s">
        <v>142</v>
      </c>
      <c r="C51" s="36">
        <v>5.25</v>
      </c>
      <c r="D51" s="36">
        <v>0</v>
      </c>
      <c r="E51" s="36">
        <v>0</v>
      </c>
      <c r="F51" s="37">
        <v>5.25</v>
      </c>
      <c r="G51" s="36">
        <v>27.75</v>
      </c>
      <c r="H51" s="36">
        <v>99</v>
      </c>
      <c r="I51" s="36">
        <v>20.25</v>
      </c>
      <c r="J51" s="37">
        <v>147</v>
      </c>
      <c r="K51" s="36">
        <v>89.25</v>
      </c>
      <c r="L51" s="36">
        <v>11.25</v>
      </c>
      <c r="M51" s="36">
        <v>9</v>
      </c>
      <c r="N51" s="37">
        <v>109.5</v>
      </c>
      <c r="O51" s="36">
        <v>34.5</v>
      </c>
      <c r="P51" s="36">
        <v>98.25</v>
      </c>
      <c r="Q51" s="36">
        <v>8.25</v>
      </c>
      <c r="R51" s="37">
        <v>141</v>
      </c>
      <c r="S51" s="37">
        <v>402.75</v>
      </c>
      <c r="V51" s="56"/>
      <c r="W51" s="19"/>
      <c r="X51" s="19"/>
    </row>
    <row r="52" spans="2:24" ht="17.25" customHeight="1" x14ac:dyDescent="0.2">
      <c r="B52" s="11" t="s">
        <v>12</v>
      </c>
      <c r="C52" s="36"/>
      <c r="D52" s="36"/>
      <c r="E52" s="36"/>
      <c r="F52" s="37"/>
      <c r="G52" s="38"/>
      <c r="H52" s="38"/>
      <c r="I52" s="38"/>
      <c r="J52" s="37">
        <v>0</v>
      </c>
      <c r="K52" s="39"/>
      <c r="L52" s="39"/>
      <c r="M52" s="39"/>
      <c r="N52" s="73"/>
      <c r="O52" s="39"/>
      <c r="P52" s="39"/>
      <c r="Q52" s="39"/>
      <c r="R52" s="39"/>
      <c r="S52" s="37"/>
      <c r="V52" s="56"/>
      <c r="W52" s="19"/>
      <c r="X52" s="19"/>
    </row>
    <row r="53" spans="2:24" ht="17.25" customHeight="1" x14ac:dyDescent="0.2">
      <c r="B53" s="12" t="s">
        <v>142</v>
      </c>
      <c r="C53" s="36">
        <v>0.75</v>
      </c>
      <c r="D53" s="36">
        <v>21</v>
      </c>
      <c r="E53" s="36">
        <v>0</v>
      </c>
      <c r="F53" s="37">
        <v>21.75</v>
      </c>
      <c r="G53" s="36">
        <v>0</v>
      </c>
      <c r="H53" s="36">
        <v>0</v>
      </c>
      <c r="I53" s="36">
        <v>0</v>
      </c>
      <c r="J53" s="37">
        <v>0</v>
      </c>
      <c r="K53" s="36">
        <v>0.75</v>
      </c>
      <c r="L53" s="36">
        <v>0</v>
      </c>
      <c r="M53" s="36">
        <v>0</v>
      </c>
      <c r="N53" s="37">
        <v>0.75</v>
      </c>
      <c r="O53" s="36">
        <v>0.75</v>
      </c>
      <c r="P53" s="36">
        <v>0.75</v>
      </c>
      <c r="Q53" s="36">
        <v>0</v>
      </c>
      <c r="R53" s="37">
        <v>1.5</v>
      </c>
      <c r="S53" s="37">
        <v>24</v>
      </c>
      <c r="V53" s="56"/>
      <c r="W53" s="19"/>
      <c r="X53" s="19"/>
    </row>
    <row r="54" spans="2:24" ht="17.25" customHeight="1" x14ac:dyDescent="0.2">
      <c r="B54" s="11" t="s">
        <v>13</v>
      </c>
      <c r="C54" s="36"/>
      <c r="D54" s="36"/>
      <c r="E54" s="36"/>
      <c r="F54" s="37"/>
      <c r="G54" s="38"/>
      <c r="H54" s="38"/>
      <c r="I54" s="38"/>
      <c r="J54" s="37"/>
      <c r="K54" s="39"/>
      <c r="L54" s="39"/>
      <c r="M54" s="39"/>
      <c r="N54" s="73"/>
      <c r="O54" s="39"/>
      <c r="P54" s="39"/>
      <c r="Q54" s="39"/>
      <c r="R54" s="39"/>
      <c r="S54" s="37"/>
      <c r="V54" s="56"/>
      <c r="W54" s="19"/>
      <c r="X54" s="19"/>
    </row>
    <row r="55" spans="2:24" ht="17.25" customHeight="1" x14ac:dyDescent="0.2">
      <c r="B55" s="12" t="s">
        <v>67</v>
      </c>
      <c r="C55" s="36">
        <v>1445</v>
      </c>
      <c r="D55" s="36">
        <v>1188.95</v>
      </c>
      <c r="E55" s="36">
        <v>549.6</v>
      </c>
      <c r="F55" s="37">
        <v>3183.5499999999997</v>
      </c>
      <c r="G55" s="36">
        <v>2005.7</v>
      </c>
      <c r="H55" s="36">
        <v>1174.25</v>
      </c>
      <c r="I55" s="36">
        <v>811.75</v>
      </c>
      <c r="J55" s="37">
        <v>3991.7</v>
      </c>
      <c r="K55" s="39">
        <v>1684</v>
      </c>
      <c r="L55" s="39">
        <v>453.95</v>
      </c>
      <c r="M55" s="39">
        <v>1447.8</v>
      </c>
      <c r="N55" s="73">
        <v>3585.75</v>
      </c>
      <c r="O55" s="39">
        <v>887.05</v>
      </c>
      <c r="P55" s="39">
        <v>1914.5</v>
      </c>
      <c r="Q55" s="39">
        <v>726.75</v>
      </c>
      <c r="R55" s="73">
        <v>3528.3</v>
      </c>
      <c r="S55" s="37">
        <v>14289.3</v>
      </c>
      <c r="V55" s="56"/>
      <c r="W55" s="19"/>
      <c r="X55" s="19"/>
    </row>
    <row r="56" spans="2:24" ht="17.25" customHeight="1" x14ac:dyDescent="0.2">
      <c r="B56" s="12" t="s">
        <v>68</v>
      </c>
      <c r="C56" s="36">
        <v>2257.5</v>
      </c>
      <c r="D56" s="36">
        <v>2358</v>
      </c>
      <c r="E56" s="36">
        <v>1829.5</v>
      </c>
      <c r="F56" s="37">
        <v>6445</v>
      </c>
      <c r="G56" s="36">
        <v>1647.5</v>
      </c>
      <c r="H56" s="36">
        <v>3896.55</v>
      </c>
      <c r="I56" s="36">
        <v>1855.05</v>
      </c>
      <c r="J56" s="37">
        <v>7399.1</v>
      </c>
      <c r="K56" s="39">
        <v>2526.6</v>
      </c>
      <c r="L56" s="39">
        <v>1052.25</v>
      </c>
      <c r="M56" s="39">
        <v>1623.55</v>
      </c>
      <c r="N56" s="73">
        <v>5202.3999999999996</v>
      </c>
      <c r="O56" s="39">
        <v>1858.2</v>
      </c>
      <c r="P56" s="39">
        <v>1822.8</v>
      </c>
      <c r="Q56" s="39">
        <v>1054.95</v>
      </c>
      <c r="R56" s="73">
        <v>4735.95</v>
      </c>
      <c r="S56" s="37">
        <v>23782.449999999997</v>
      </c>
      <c r="V56" s="56"/>
      <c r="W56" s="19"/>
      <c r="X56" s="19"/>
    </row>
    <row r="57" spans="2:24" ht="17.25" customHeight="1" x14ac:dyDescent="0.2">
      <c r="B57" s="12" t="s">
        <v>69</v>
      </c>
      <c r="C57" s="36">
        <v>154.5</v>
      </c>
      <c r="D57" s="36">
        <v>202.25</v>
      </c>
      <c r="E57" s="36">
        <v>105</v>
      </c>
      <c r="F57" s="37">
        <v>461.75</v>
      </c>
      <c r="G57" s="36">
        <v>256.75</v>
      </c>
      <c r="H57" s="36">
        <v>138.75</v>
      </c>
      <c r="I57" s="36">
        <v>59.25</v>
      </c>
      <c r="J57" s="37">
        <v>454.75</v>
      </c>
      <c r="K57" s="39">
        <v>249.75</v>
      </c>
      <c r="L57" s="39">
        <v>105</v>
      </c>
      <c r="M57" s="39">
        <v>187.5</v>
      </c>
      <c r="N57" s="73">
        <v>542.25</v>
      </c>
      <c r="O57" s="39">
        <v>137.25</v>
      </c>
      <c r="P57" s="39">
        <v>289.5</v>
      </c>
      <c r="Q57" s="39">
        <v>63</v>
      </c>
      <c r="R57" s="73">
        <v>489.75</v>
      </c>
      <c r="S57" s="37">
        <v>1948.5</v>
      </c>
      <c r="V57" s="56"/>
      <c r="W57" s="19"/>
      <c r="X57" s="19"/>
    </row>
    <row r="58" spans="2:24" ht="17.25" customHeight="1" x14ac:dyDescent="0.2">
      <c r="B58" s="12" t="s">
        <v>70</v>
      </c>
      <c r="C58" s="36">
        <v>0</v>
      </c>
      <c r="D58" s="36">
        <v>0</v>
      </c>
      <c r="E58" s="36">
        <v>0</v>
      </c>
      <c r="F58" s="37">
        <v>0</v>
      </c>
      <c r="G58" s="36">
        <v>0</v>
      </c>
      <c r="H58" s="36">
        <v>0</v>
      </c>
      <c r="I58" s="36">
        <v>0</v>
      </c>
      <c r="J58" s="37">
        <v>0</v>
      </c>
      <c r="K58" s="39">
        <v>0</v>
      </c>
      <c r="L58" s="39">
        <v>0</v>
      </c>
      <c r="M58" s="39">
        <v>0</v>
      </c>
      <c r="N58" s="73">
        <v>0</v>
      </c>
      <c r="O58" s="39">
        <v>0</v>
      </c>
      <c r="P58" s="39">
        <v>0</v>
      </c>
      <c r="Q58" s="39">
        <v>0</v>
      </c>
      <c r="R58" s="73">
        <v>0</v>
      </c>
      <c r="S58" s="37">
        <v>0</v>
      </c>
      <c r="V58" s="56"/>
      <c r="W58" s="19"/>
      <c r="X58" s="19"/>
    </row>
    <row r="59" spans="2:24" ht="17.25" customHeight="1" x14ac:dyDescent="0.2">
      <c r="B59" s="12" t="s">
        <v>73</v>
      </c>
      <c r="C59" s="36">
        <v>0</v>
      </c>
      <c r="D59" s="36">
        <v>0</v>
      </c>
      <c r="E59" s="36">
        <v>0</v>
      </c>
      <c r="F59" s="37">
        <v>0</v>
      </c>
      <c r="G59" s="36">
        <v>0</v>
      </c>
      <c r="H59" s="36">
        <v>1.5</v>
      </c>
      <c r="I59" s="36">
        <v>0</v>
      </c>
      <c r="J59" s="37">
        <v>1.5</v>
      </c>
      <c r="K59" s="39">
        <v>0</v>
      </c>
      <c r="L59" s="39">
        <v>0</v>
      </c>
      <c r="M59" s="39">
        <v>3</v>
      </c>
      <c r="N59" s="73">
        <v>3</v>
      </c>
      <c r="O59" s="39">
        <v>0</v>
      </c>
      <c r="P59" s="39">
        <v>3.75</v>
      </c>
      <c r="Q59" s="39">
        <v>0</v>
      </c>
      <c r="R59" s="73">
        <v>3.75</v>
      </c>
      <c r="S59" s="37">
        <v>8.25</v>
      </c>
      <c r="V59" s="56"/>
      <c r="W59" s="19"/>
      <c r="X59" s="19"/>
    </row>
    <row r="60" spans="2:24" ht="17.25" customHeight="1" x14ac:dyDescent="0.2">
      <c r="B60" s="12" t="s">
        <v>141</v>
      </c>
      <c r="C60" s="36">
        <v>160.25</v>
      </c>
      <c r="D60" s="36">
        <v>192</v>
      </c>
      <c r="E60" s="36">
        <v>79.25</v>
      </c>
      <c r="F60" s="37">
        <v>431.5</v>
      </c>
      <c r="G60" s="36">
        <v>146.25</v>
      </c>
      <c r="H60" s="36">
        <v>282.63</v>
      </c>
      <c r="I60" s="36">
        <v>448.5</v>
      </c>
      <c r="J60" s="37">
        <v>877.38</v>
      </c>
      <c r="K60" s="39">
        <v>484.5</v>
      </c>
      <c r="L60" s="39">
        <v>196.5</v>
      </c>
      <c r="M60" s="39">
        <v>505.5</v>
      </c>
      <c r="N60" s="73">
        <v>1186.5</v>
      </c>
      <c r="O60" s="39">
        <v>179.25</v>
      </c>
      <c r="P60" s="39">
        <v>238.75</v>
      </c>
      <c r="Q60" s="39">
        <v>231.75</v>
      </c>
      <c r="R60" s="73">
        <v>649.75</v>
      </c>
      <c r="S60" s="37">
        <v>3145.13</v>
      </c>
      <c r="V60" s="56"/>
      <c r="W60" s="19"/>
      <c r="X60" s="19"/>
    </row>
    <row r="61" spans="2:24" ht="17.25" customHeight="1" x14ac:dyDescent="0.2">
      <c r="B61" s="12" t="s">
        <v>142</v>
      </c>
      <c r="C61" s="36">
        <v>272.63</v>
      </c>
      <c r="D61" s="36">
        <v>235.5</v>
      </c>
      <c r="E61" s="36">
        <v>311.25</v>
      </c>
      <c r="F61" s="37">
        <v>819.38</v>
      </c>
      <c r="G61" s="36">
        <v>102.75</v>
      </c>
      <c r="H61" s="36">
        <v>340.5</v>
      </c>
      <c r="I61" s="36">
        <v>234.75</v>
      </c>
      <c r="J61" s="37">
        <v>678</v>
      </c>
      <c r="K61" s="39">
        <v>610.13</v>
      </c>
      <c r="L61" s="39">
        <v>343.13</v>
      </c>
      <c r="M61" s="39">
        <v>173.64</v>
      </c>
      <c r="N61" s="73">
        <v>1126.9000000000001</v>
      </c>
      <c r="O61" s="39">
        <v>138.38</v>
      </c>
      <c r="P61" s="39">
        <v>195.38</v>
      </c>
      <c r="Q61" s="39">
        <v>76.510000000000005</v>
      </c>
      <c r="R61" s="73">
        <v>410.27</v>
      </c>
      <c r="S61" s="37">
        <v>3034.5500000000011</v>
      </c>
      <c r="V61" s="56"/>
      <c r="W61" s="19"/>
      <c r="X61" s="19"/>
    </row>
    <row r="62" spans="2:24" ht="17.25" customHeight="1" x14ac:dyDescent="0.2">
      <c r="B62" s="11" t="s">
        <v>14</v>
      </c>
      <c r="C62" s="36"/>
      <c r="D62" s="36"/>
      <c r="E62" s="36"/>
      <c r="F62" s="37"/>
      <c r="G62" s="38"/>
      <c r="H62" s="38"/>
      <c r="I62" s="38"/>
      <c r="J62" s="37"/>
      <c r="K62" s="39"/>
      <c r="L62" s="39"/>
      <c r="M62" s="39"/>
      <c r="N62" s="73"/>
      <c r="O62" s="39"/>
      <c r="P62" s="39"/>
      <c r="Q62" s="39"/>
      <c r="R62" s="73"/>
      <c r="S62" s="37"/>
      <c r="V62" s="56"/>
      <c r="W62" s="19"/>
      <c r="X62" s="19"/>
    </row>
    <row r="63" spans="2:24" ht="17.25" customHeight="1" x14ac:dyDescent="0.2">
      <c r="B63" s="12" t="s">
        <v>68</v>
      </c>
      <c r="C63" s="36">
        <v>0</v>
      </c>
      <c r="D63" s="36">
        <v>0</v>
      </c>
      <c r="E63" s="36">
        <v>0</v>
      </c>
      <c r="F63" s="37">
        <v>0</v>
      </c>
      <c r="G63" s="36">
        <v>1.5</v>
      </c>
      <c r="H63" s="36">
        <v>0</v>
      </c>
      <c r="I63" s="36">
        <v>0</v>
      </c>
      <c r="J63" s="37">
        <v>1.5</v>
      </c>
      <c r="K63" s="39">
        <v>0</v>
      </c>
      <c r="L63" s="39">
        <v>0</v>
      </c>
      <c r="M63" s="39">
        <v>0</v>
      </c>
      <c r="N63" s="73">
        <v>0</v>
      </c>
      <c r="O63" s="39">
        <v>0</v>
      </c>
      <c r="P63" s="39">
        <v>0</v>
      </c>
      <c r="Q63" s="39">
        <v>0</v>
      </c>
      <c r="R63" s="73">
        <v>0</v>
      </c>
      <c r="S63" s="37">
        <v>1.5</v>
      </c>
      <c r="V63" s="56"/>
      <c r="W63" s="19"/>
      <c r="X63" s="19"/>
    </row>
    <row r="64" spans="2:24" ht="17.25" customHeight="1" x14ac:dyDescent="0.2">
      <c r="B64" s="12" t="s">
        <v>70</v>
      </c>
      <c r="C64" s="36">
        <v>66.75</v>
      </c>
      <c r="D64" s="36">
        <v>18</v>
      </c>
      <c r="E64" s="36">
        <v>138.75</v>
      </c>
      <c r="F64" s="37">
        <v>223.5</v>
      </c>
      <c r="G64" s="36">
        <v>27.75</v>
      </c>
      <c r="H64" s="36">
        <v>80.25</v>
      </c>
      <c r="I64" s="36">
        <v>155.25</v>
      </c>
      <c r="J64" s="37">
        <v>263.25</v>
      </c>
      <c r="K64" s="39">
        <v>151.5</v>
      </c>
      <c r="L64" s="39">
        <v>41.25</v>
      </c>
      <c r="M64" s="39">
        <v>233.25</v>
      </c>
      <c r="N64" s="73">
        <v>426</v>
      </c>
      <c r="O64" s="39">
        <v>231.75</v>
      </c>
      <c r="P64" s="39">
        <v>130.5</v>
      </c>
      <c r="Q64" s="39">
        <v>78.75</v>
      </c>
      <c r="R64" s="73">
        <v>441</v>
      </c>
      <c r="S64" s="37">
        <v>1353.75</v>
      </c>
      <c r="V64" s="56"/>
      <c r="W64" s="19"/>
      <c r="X64" s="19"/>
    </row>
    <row r="65" spans="2:24" ht="17.25" customHeight="1" x14ac:dyDescent="0.2">
      <c r="B65" s="12" t="s">
        <v>71</v>
      </c>
      <c r="C65" s="36">
        <v>0</v>
      </c>
      <c r="D65" s="36">
        <v>0</v>
      </c>
      <c r="E65" s="36">
        <v>0</v>
      </c>
      <c r="F65" s="37">
        <v>0</v>
      </c>
      <c r="G65" s="36">
        <v>0</v>
      </c>
      <c r="H65" s="36">
        <v>0</v>
      </c>
      <c r="I65" s="36">
        <v>0</v>
      </c>
      <c r="J65" s="37">
        <v>0</v>
      </c>
      <c r="K65" s="39">
        <v>0</v>
      </c>
      <c r="L65" s="39">
        <v>0</v>
      </c>
      <c r="M65" s="39">
        <v>0</v>
      </c>
      <c r="N65" s="73">
        <v>0</v>
      </c>
      <c r="O65" s="39">
        <v>0</v>
      </c>
      <c r="P65" s="39">
        <v>0</v>
      </c>
      <c r="Q65" s="39">
        <v>0</v>
      </c>
      <c r="R65" s="73">
        <v>0</v>
      </c>
      <c r="S65" s="37">
        <v>0</v>
      </c>
      <c r="V65" s="56"/>
      <c r="W65" s="19"/>
      <c r="X65" s="19"/>
    </row>
    <row r="66" spans="2:24" ht="17.25" customHeight="1" x14ac:dyDescent="0.2">
      <c r="B66" s="12" t="s">
        <v>73</v>
      </c>
      <c r="C66" s="36">
        <v>0</v>
      </c>
      <c r="D66" s="36">
        <v>0</v>
      </c>
      <c r="E66" s="36">
        <v>13.5</v>
      </c>
      <c r="F66" s="37">
        <v>13.5</v>
      </c>
      <c r="G66" s="36">
        <v>0</v>
      </c>
      <c r="H66" s="36">
        <v>2.25</v>
      </c>
      <c r="I66" s="36">
        <v>0</v>
      </c>
      <c r="J66" s="37">
        <v>2.25</v>
      </c>
      <c r="K66" s="39">
        <v>0</v>
      </c>
      <c r="L66" s="39">
        <v>0</v>
      </c>
      <c r="M66" s="39">
        <v>0</v>
      </c>
      <c r="N66" s="73">
        <v>0</v>
      </c>
      <c r="O66" s="39">
        <v>7.5</v>
      </c>
      <c r="P66" s="39">
        <v>3.75</v>
      </c>
      <c r="Q66" s="39">
        <v>2.25</v>
      </c>
      <c r="R66" s="73">
        <v>13.5</v>
      </c>
      <c r="S66" s="37">
        <v>29.25</v>
      </c>
      <c r="V66" s="56"/>
      <c r="W66" s="19"/>
      <c r="X66" s="19"/>
    </row>
    <row r="67" spans="2:24" ht="17.25" customHeight="1" x14ac:dyDescent="0.2">
      <c r="B67" s="12" t="s">
        <v>142</v>
      </c>
      <c r="C67" s="36">
        <v>120</v>
      </c>
      <c r="D67" s="36">
        <v>108.75</v>
      </c>
      <c r="E67" s="36">
        <v>99.75</v>
      </c>
      <c r="F67" s="37">
        <v>328.5</v>
      </c>
      <c r="G67" s="36">
        <v>45</v>
      </c>
      <c r="H67" s="36">
        <v>120.75</v>
      </c>
      <c r="I67" s="36">
        <v>10.5</v>
      </c>
      <c r="J67" s="37">
        <v>176.25</v>
      </c>
      <c r="K67" s="39">
        <v>108.75</v>
      </c>
      <c r="L67" s="39">
        <v>12</v>
      </c>
      <c r="M67" s="39">
        <v>45.75</v>
      </c>
      <c r="N67" s="73">
        <v>166.5</v>
      </c>
      <c r="O67" s="39">
        <v>11.25</v>
      </c>
      <c r="P67" s="39">
        <v>100.5</v>
      </c>
      <c r="Q67" s="39">
        <v>7.5</v>
      </c>
      <c r="R67" s="73">
        <v>119.25</v>
      </c>
      <c r="S67" s="37">
        <v>790.5</v>
      </c>
      <c r="V67" s="56"/>
      <c r="W67" s="19"/>
      <c r="X67" s="19"/>
    </row>
    <row r="68" spans="2:24" ht="17.25" customHeight="1" x14ac:dyDescent="0.2">
      <c r="B68" s="11" t="s">
        <v>15</v>
      </c>
      <c r="C68" s="36"/>
      <c r="D68" s="36"/>
      <c r="E68" s="36"/>
      <c r="F68" s="37"/>
      <c r="G68" s="38"/>
      <c r="H68" s="38"/>
      <c r="I68" s="38"/>
      <c r="J68" s="37"/>
      <c r="K68" s="39"/>
      <c r="L68" s="39"/>
      <c r="M68" s="39"/>
      <c r="N68" s="73"/>
      <c r="O68" s="39"/>
      <c r="P68" s="39"/>
      <c r="Q68" s="39"/>
      <c r="R68" s="39"/>
      <c r="S68" s="37"/>
      <c r="V68" s="56"/>
      <c r="W68" s="19"/>
      <c r="X68" s="19"/>
    </row>
    <row r="69" spans="2:24" ht="17.25" customHeight="1" x14ac:dyDescent="0.2">
      <c r="B69" s="12" t="s">
        <v>66</v>
      </c>
      <c r="C69" s="36">
        <v>1660.5</v>
      </c>
      <c r="D69" s="36">
        <v>3783</v>
      </c>
      <c r="E69" s="36">
        <v>1611</v>
      </c>
      <c r="F69" s="37">
        <v>7054.5</v>
      </c>
      <c r="G69" s="36">
        <v>5647.5</v>
      </c>
      <c r="H69" s="36">
        <v>7380</v>
      </c>
      <c r="I69" s="36">
        <v>3015</v>
      </c>
      <c r="J69" s="37">
        <v>16042.5</v>
      </c>
      <c r="K69" s="39">
        <v>7992</v>
      </c>
      <c r="L69" s="39">
        <v>7875</v>
      </c>
      <c r="M69" s="39">
        <v>7989</v>
      </c>
      <c r="N69" s="73">
        <v>23856</v>
      </c>
      <c r="O69" s="39">
        <v>6984</v>
      </c>
      <c r="P69" s="39">
        <v>9544.5</v>
      </c>
      <c r="Q69" s="39">
        <v>1476</v>
      </c>
      <c r="R69" s="73">
        <v>18004.5</v>
      </c>
      <c r="S69" s="37">
        <v>64957.5</v>
      </c>
      <c r="V69" s="56"/>
      <c r="W69" s="19"/>
      <c r="X69" s="19"/>
    </row>
    <row r="70" spans="2:24" ht="17.25" customHeight="1" x14ac:dyDescent="0.2">
      <c r="B70" s="12" t="s">
        <v>67</v>
      </c>
      <c r="C70" s="36">
        <v>414</v>
      </c>
      <c r="D70" s="36">
        <v>1548</v>
      </c>
      <c r="E70" s="36">
        <v>562.5</v>
      </c>
      <c r="F70" s="37">
        <v>2524.5</v>
      </c>
      <c r="G70" s="36">
        <v>2560.5</v>
      </c>
      <c r="H70" s="36">
        <v>769.5</v>
      </c>
      <c r="I70" s="36">
        <v>1791</v>
      </c>
      <c r="J70" s="37">
        <v>5121</v>
      </c>
      <c r="K70" s="39">
        <v>2929.5</v>
      </c>
      <c r="L70" s="39">
        <v>207</v>
      </c>
      <c r="M70" s="39">
        <v>3452.2999999999993</v>
      </c>
      <c r="N70" s="73">
        <v>6588.7999999999993</v>
      </c>
      <c r="O70" s="39">
        <v>1773</v>
      </c>
      <c r="P70" s="39">
        <v>3276</v>
      </c>
      <c r="Q70" s="39">
        <v>1309.5</v>
      </c>
      <c r="R70" s="73">
        <v>6358.5</v>
      </c>
      <c r="S70" s="37">
        <v>20592.800000000003</v>
      </c>
      <c r="V70" s="56"/>
      <c r="W70" s="19"/>
      <c r="X70" s="19"/>
    </row>
    <row r="71" spans="2:24" ht="17.25" customHeight="1" x14ac:dyDescent="0.2">
      <c r="B71" s="12" t="s">
        <v>68</v>
      </c>
      <c r="C71" s="36">
        <v>148.5</v>
      </c>
      <c r="D71" s="36">
        <v>497.25</v>
      </c>
      <c r="E71" s="36">
        <v>296.25</v>
      </c>
      <c r="F71" s="37">
        <v>942</v>
      </c>
      <c r="G71" s="36">
        <v>404.25</v>
      </c>
      <c r="H71" s="36">
        <v>463.5</v>
      </c>
      <c r="I71" s="36">
        <v>420</v>
      </c>
      <c r="J71" s="37">
        <v>1287.75</v>
      </c>
      <c r="K71" s="39">
        <v>990.75</v>
      </c>
      <c r="L71" s="39">
        <v>303</v>
      </c>
      <c r="M71" s="39">
        <v>244.5</v>
      </c>
      <c r="N71" s="73">
        <v>1538.25</v>
      </c>
      <c r="O71" s="39">
        <v>370.5</v>
      </c>
      <c r="P71" s="39">
        <v>2070.75</v>
      </c>
      <c r="Q71" s="39">
        <v>324</v>
      </c>
      <c r="R71" s="73">
        <v>2765.25</v>
      </c>
      <c r="S71" s="37">
        <v>6533.25</v>
      </c>
      <c r="V71" s="56"/>
      <c r="W71" s="19"/>
      <c r="X71" s="19"/>
    </row>
    <row r="72" spans="2:24" ht="17.25" customHeight="1" x14ac:dyDescent="0.2">
      <c r="B72" s="12" t="s">
        <v>69</v>
      </c>
      <c r="C72" s="36">
        <v>9</v>
      </c>
      <c r="D72" s="36">
        <v>0</v>
      </c>
      <c r="E72" s="36">
        <v>9</v>
      </c>
      <c r="F72" s="37">
        <v>18</v>
      </c>
      <c r="G72" s="36">
        <v>0</v>
      </c>
      <c r="H72" s="36">
        <v>0</v>
      </c>
      <c r="I72" s="36">
        <v>0</v>
      </c>
      <c r="J72" s="37">
        <v>0</v>
      </c>
      <c r="K72" s="39">
        <v>9</v>
      </c>
      <c r="L72" s="39">
        <v>0</v>
      </c>
      <c r="M72" s="39">
        <v>0</v>
      </c>
      <c r="N72" s="73">
        <v>9</v>
      </c>
      <c r="O72" s="39">
        <v>0</v>
      </c>
      <c r="P72" s="39">
        <v>0</v>
      </c>
      <c r="Q72" s="39">
        <v>13.5</v>
      </c>
      <c r="R72" s="73">
        <v>13.5</v>
      </c>
      <c r="S72" s="37">
        <v>40.5</v>
      </c>
      <c r="V72" s="56"/>
      <c r="W72" s="19"/>
      <c r="X72" s="19"/>
    </row>
    <row r="73" spans="2:24" ht="17.25" customHeight="1" x14ac:dyDescent="0.2">
      <c r="B73" s="12" t="s">
        <v>70</v>
      </c>
      <c r="C73" s="36">
        <v>18</v>
      </c>
      <c r="D73" s="36">
        <v>20.25</v>
      </c>
      <c r="E73" s="36">
        <v>37.5</v>
      </c>
      <c r="F73" s="37">
        <v>75.75</v>
      </c>
      <c r="G73" s="36">
        <v>19.5</v>
      </c>
      <c r="H73" s="36">
        <v>31.5</v>
      </c>
      <c r="I73" s="36">
        <v>32.25</v>
      </c>
      <c r="J73" s="37">
        <v>83.25</v>
      </c>
      <c r="K73" s="39">
        <v>391.5</v>
      </c>
      <c r="L73" s="39">
        <v>63</v>
      </c>
      <c r="M73" s="39">
        <v>21.75</v>
      </c>
      <c r="N73" s="73">
        <v>476.25</v>
      </c>
      <c r="O73" s="39">
        <v>84</v>
      </c>
      <c r="P73" s="39">
        <v>51</v>
      </c>
      <c r="Q73" s="39">
        <v>40.5</v>
      </c>
      <c r="R73" s="73">
        <v>175.5</v>
      </c>
      <c r="S73" s="37">
        <v>810.75</v>
      </c>
      <c r="V73" s="56"/>
      <c r="W73" s="19"/>
      <c r="X73" s="19"/>
    </row>
    <row r="74" spans="2:24" ht="17.25" customHeight="1" x14ac:dyDescent="0.2">
      <c r="B74" s="12" t="s">
        <v>73</v>
      </c>
      <c r="C74" s="36">
        <v>1.5</v>
      </c>
      <c r="D74" s="36">
        <v>1</v>
      </c>
      <c r="E74" s="36">
        <v>4.5</v>
      </c>
      <c r="F74" s="37">
        <v>7</v>
      </c>
      <c r="G74" s="36">
        <v>11</v>
      </c>
      <c r="H74" s="36">
        <v>0</v>
      </c>
      <c r="I74" s="36">
        <v>0.5</v>
      </c>
      <c r="J74" s="37">
        <v>11.5</v>
      </c>
      <c r="K74" s="39">
        <v>1</v>
      </c>
      <c r="L74" s="39">
        <v>0</v>
      </c>
      <c r="M74" s="39">
        <v>6</v>
      </c>
      <c r="N74" s="73">
        <v>7</v>
      </c>
      <c r="O74" s="39">
        <v>0</v>
      </c>
      <c r="P74" s="39">
        <v>0</v>
      </c>
      <c r="Q74" s="39">
        <v>0</v>
      </c>
      <c r="R74" s="73">
        <v>0</v>
      </c>
      <c r="S74" s="37">
        <v>25.5</v>
      </c>
      <c r="V74" s="56"/>
      <c r="W74" s="19"/>
      <c r="X74" s="19"/>
    </row>
    <row r="75" spans="2:24" ht="17.25" customHeight="1" x14ac:dyDescent="0.2">
      <c r="B75" s="12" t="s">
        <v>141</v>
      </c>
      <c r="C75" s="36">
        <v>411.75</v>
      </c>
      <c r="D75" s="36">
        <v>902</v>
      </c>
      <c r="E75" s="36">
        <v>1977</v>
      </c>
      <c r="F75" s="37">
        <v>3290.75</v>
      </c>
      <c r="G75" s="36">
        <v>359.5</v>
      </c>
      <c r="H75" s="36">
        <v>1909.5</v>
      </c>
      <c r="I75" s="36">
        <v>727</v>
      </c>
      <c r="J75" s="37">
        <v>2996</v>
      </c>
      <c r="K75" s="39">
        <v>1307.5</v>
      </c>
      <c r="L75" s="39">
        <v>208.25</v>
      </c>
      <c r="M75" s="39">
        <v>694.5</v>
      </c>
      <c r="N75" s="73">
        <v>2210.25</v>
      </c>
      <c r="O75" s="39">
        <v>1182.25</v>
      </c>
      <c r="P75" s="39">
        <v>408.75</v>
      </c>
      <c r="Q75" s="39">
        <v>378.75</v>
      </c>
      <c r="R75" s="73">
        <v>1969.75</v>
      </c>
      <c r="S75" s="37">
        <v>10466.75</v>
      </c>
      <c r="V75" s="56"/>
      <c r="W75" s="19"/>
      <c r="X75" s="19"/>
    </row>
    <row r="76" spans="2:24" ht="17.25" customHeight="1" x14ac:dyDescent="0.2">
      <c r="B76" s="12" t="s">
        <v>142</v>
      </c>
      <c r="C76" s="36">
        <v>241.5</v>
      </c>
      <c r="D76" s="36">
        <v>81.75</v>
      </c>
      <c r="E76" s="36">
        <v>305.25</v>
      </c>
      <c r="F76" s="37">
        <v>628.5</v>
      </c>
      <c r="G76" s="36">
        <v>22.5</v>
      </c>
      <c r="H76" s="36">
        <v>62.25</v>
      </c>
      <c r="I76" s="36">
        <v>10.5</v>
      </c>
      <c r="J76" s="37">
        <v>95.25</v>
      </c>
      <c r="K76" s="39">
        <v>43.5</v>
      </c>
      <c r="L76" s="39">
        <v>6.75</v>
      </c>
      <c r="M76" s="39">
        <v>9.75</v>
      </c>
      <c r="N76" s="73">
        <v>60</v>
      </c>
      <c r="O76" s="39">
        <v>60.75</v>
      </c>
      <c r="P76" s="39">
        <v>217.5</v>
      </c>
      <c r="Q76" s="39">
        <v>12</v>
      </c>
      <c r="R76" s="73">
        <v>290.25</v>
      </c>
      <c r="S76" s="37">
        <v>1074</v>
      </c>
      <c r="V76" s="56"/>
      <c r="W76" s="19"/>
      <c r="X76" s="19"/>
    </row>
    <row r="77" spans="2:24" ht="17.25" customHeight="1" x14ac:dyDescent="0.2">
      <c r="B77" s="11" t="s">
        <v>16</v>
      </c>
      <c r="C77" s="36"/>
      <c r="D77" s="36"/>
      <c r="E77" s="36"/>
      <c r="F77" s="37"/>
      <c r="G77" s="38"/>
      <c r="H77" s="38"/>
      <c r="I77" s="38"/>
      <c r="J77" s="37"/>
      <c r="K77" s="39"/>
      <c r="L77" s="39"/>
      <c r="M77" s="39"/>
      <c r="N77" s="73"/>
      <c r="O77" s="39"/>
      <c r="P77" s="39"/>
      <c r="Q77" s="39"/>
      <c r="R77" s="73"/>
      <c r="S77" s="37"/>
      <c r="V77" s="56"/>
      <c r="W77" s="19"/>
      <c r="X77" s="19"/>
    </row>
    <row r="78" spans="2:24" ht="17.25" customHeight="1" x14ac:dyDescent="0.2">
      <c r="B78" s="12" t="s">
        <v>67</v>
      </c>
      <c r="C78" s="36">
        <v>1639</v>
      </c>
      <c r="D78" s="36">
        <v>1121.45</v>
      </c>
      <c r="E78" s="36">
        <v>1056.5999999999999</v>
      </c>
      <c r="F78" s="37">
        <v>3817.0499999999997</v>
      </c>
      <c r="G78" s="36">
        <v>1266.2</v>
      </c>
      <c r="H78" s="36">
        <v>1687.25</v>
      </c>
      <c r="I78" s="36">
        <v>949.75</v>
      </c>
      <c r="J78" s="37">
        <v>3903.2</v>
      </c>
      <c r="K78" s="39">
        <v>1859.5</v>
      </c>
      <c r="L78" s="39">
        <v>504.95</v>
      </c>
      <c r="M78" s="39">
        <v>1845.8</v>
      </c>
      <c r="N78" s="73">
        <v>4210.25</v>
      </c>
      <c r="O78" s="39">
        <v>1821.55</v>
      </c>
      <c r="P78" s="39">
        <v>1616</v>
      </c>
      <c r="Q78" s="39">
        <v>1310.25</v>
      </c>
      <c r="R78" s="73">
        <v>4747.8</v>
      </c>
      <c r="S78" s="37">
        <v>16678.3</v>
      </c>
      <c r="V78" s="56"/>
      <c r="W78" s="19"/>
      <c r="X78" s="19"/>
    </row>
    <row r="79" spans="2:24" ht="17.25" customHeight="1" x14ac:dyDescent="0.2">
      <c r="B79" s="12" t="s">
        <v>68</v>
      </c>
      <c r="C79" s="36">
        <v>2524.5</v>
      </c>
      <c r="D79" s="36">
        <v>1384.5</v>
      </c>
      <c r="E79" s="36">
        <v>1753.75</v>
      </c>
      <c r="F79" s="37">
        <v>5662.75</v>
      </c>
      <c r="G79" s="36">
        <v>1790</v>
      </c>
      <c r="H79" s="36">
        <v>2496.3000000000002</v>
      </c>
      <c r="I79" s="36">
        <v>2092.1</v>
      </c>
      <c r="J79" s="37">
        <v>6378.4</v>
      </c>
      <c r="K79" s="39">
        <v>1948.65</v>
      </c>
      <c r="L79" s="39">
        <v>1699.25</v>
      </c>
      <c r="M79" s="39">
        <v>2685.4</v>
      </c>
      <c r="N79" s="73">
        <v>6333.3</v>
      </c>
      <c r="O79" s="39">
        <v>1314.65</v>
      </c>
      <c r="P79" s="39">
        <v>3471.3</v>
      </c>
      <c r="Q79" s="39">
        <v>1368.5</v>
      </c>
      <c r="R79" s="73">
        <v>6154.45</v>
      </c>
      <c r="S79" s="37">
        <v>24528.9</v>
      </c>
      <c r="V79" s="56"/>
      <c r="W79" s="19"/>
      <c r="X79" s="19"/>
    </row>
    <row r="80" spans="2:24" ht="17.25" customHeight="1" x14ac:dyDescent="0.2">
      <c r="B80" s="12" t="s">
        <v>69</v>
      </c>
      <c r="C80" s="36">
        <v>161.25</v>
      </c>
      <c r="D80" s="36">
        <v>147</v>
      </c>
      <c r="E80" s="36">
        <v>143.25</v>
      </c>
      <c r="F80" s="37">
        <v>451.5</v>
      </c>
      <c r="G80" s="36">
        <v>147.25</v>
      </c>
      <c r="H80" s="36">
        <v>530.5</v>
      </c>
      <c r="I80" s="36">
        <v>147</v>
      </c>
      <c r="J80" s="37">
        <v>824.75</v>
      </c>
      <c r="K80" s="39">
        <v>333.5</v>
      </c>
      <c r="L80" s="39">
        <v>39.5</v>
      </c>
      <c r="M80" s="39">
        <v>274.5</v>
      </c>
      <c r="N80" s="73">
        <v>647.5</v>
      </c>
      <c r="O80" s="39">
        <v>166.5</v>
      </c>
      <c r="P80" s="39">
        <v>136.5</v>
      </c>
      <c r="Q80" s="39">
        <v>95</v>
      </c>
      <c r="R80" s="73">
        <v>398</v>
      </c>
      <c r="S80" s="37">
        <v>2321.75</v>
      </c>
      <c r="V80" s="56"/>
      <c r="W80" s="19"/>
      <c r="X80" s="19"/>
    </row>
    <row r="81" spans="2:43" ht="17.25" customHeight="1" x14ac:dyDescent="0.2">
      <c r="B81" s="12" t="s">
        <v>70</v>
      </c>
      <c r="C81" s="36">
        <v>42.75</v>
      </c>
      <c r="D81" s="36">
        <v>9</v>
      </c>
      <c r="E81" s="36">
        <v>18.75</v>
      </c>
      <c r="F81" s="37">
        <v>70.5</v>
      </c>
      <c r="G81" s="36">
        <v>51.75</v>
      </c>
      <c r="H81" s="36">
        <v>66.75</v>
      </c>
      <c r="I81" s="36">
        <v>64.5</v>
      </c>
      <c r="J81" s="37">
        <v>183</v>
      </c>
      <c r="K81" s="39">
        <v>104.25</v>
      </c>
      <c r="L81" s="39">
        <v>15.75</v>
      </c>
      <c r="M81" s="39">
        <v>12.75</v>
      </c>
      <c r="N81" s="73">
        <v>132.75</v>
      </c>
      <c r="O81" s="39">
        <v>62.25</v>
      </c>
      <c r="P81" s="39">
        <v>24.75</v>
      </c>
      <c r="Q81" s="39">
        <v>72</v>
      </c>
      <c r="R81" s="73">
        <v>159</v>
      </c>
      <c r="S81" s="37">
        <v>545.25</v>
      </c>
      <c r="V81" s="56"/>
      <c r="W81" s="19"/>
      <c r="X81" s="19"/>
    </row>
    <row r="82" spans="2:43" ht="17.25" customHeight="1" x14ac:dyDescent="0.2">
      <c r="B82" s="12" t="s">
        <v>71</v>
      </c>
      <c r="C82" s="36">
        <v>2.25</v>
      </c>
      <c r="D82" s="36">
        <v>2.25</v>
      </c>
      <c r="E82" s="36">
        <v>0</v>
      </c>
      <c r="F82" s="37">
        <v>4.5</v>
      </c>
      <c r="G82" s="36">
        <v>3</v>
      </c>
      <c r="H82" s="36">
        <v>0</v>
      </c>
      <c r="I82" s="36">
        <v>0</v>
      </c>
      <c r="J82" s="37">
        <v>3</v>
      </c>
      <c r="K82" s="36">
        <v>0</v>
      </c>
      <c r="L82" s="36">
        <v>1.5</v>
      </c>
      <c r="M82" s="36">
        <v>0</v>
      </c>
      <c r="N82" s="37">
        <v>1.5</v>
      </c>
      <c r="O82" s="39">
        <v>0</v>
      </c>
      <c r="P82" s="39">
        <v>0</v>
      </c>
      <c r="Q82" s="39">
        <v>0</v>
      </c>
      <c r="R82" s="73">
        <v>0</v>
      </c>
      <c r="S82" s="37">
        <v>9</v>
      </c>
      <c r="V82" s="56"/>
      <c r="W82" s="19"/>
      <c r="X82" s="19"/>
    </row>
    <row r="83" spans="2:43" ht="17.25" customHeight="1" x14ac:dyDescent="0.2">
      <c r="B83" s="12" t="s">
        <v>72</v>
      </c>
      <c r="C83" s="36">
        <v>0</v>
      </c>
      <c r="D83" s="36">
        <v>0</v>
      </c>
      <c r="E83" s="36">
        <v>0</v>
      </c>
      <c r="F83" s="37">
        <v>0</v>
      </c>
      <c r="G83" s="36">
        <v>0</v>
      </c>
      <c r="H83" s="36">
        <v>0</v>
      </c>
      <c r="I83" s="36">
        <v>0.75</v>
      </c>
      <c r="J83" s="37">
        <v>0.75</v>
      </c>
      <c r="K83" s="36">
        <v>22.5</v>
      </c>
      <c r="L83" s="36">
        <v>0.75</v>
      </c>
      <c r="M83" s="36">
        <v>6.75</v>
      </c>
      <c r="N83" s="37">
        <v>30</v>
      </c>
      <c r="O83" s="39">
        <v>0</v>
      </c>
      <c r="P83" s="39">
        <v>0.75</v>
      </c>
      <c r="Q83" s="39">
        <v>32.25</v>
      </c>
      <c r="R83" s="73">
        <v>33</v>
      </c>
      <c r="S83" s="37">
        <v>63.75</v>
      </c>
      <c r="V83" s="56"/>
      <c r="W83" s="19"/>
      <c r="X83" s="19"/>
    </row>
    <row r="84" spans="2:43" ht="17.25" customHeight="1" x14ac:dyDescent="0.2">
      <c r="B84" s="12" t="s">
        <v>73</v>
      </c>
      <c r="C84" s="36">
        <v>0</v>
      </c>
      <c r="D84" s="36">
        <v>0</v>
      </c>
      <c r="E84" s="36">
        <v>0</v>
      </c>
      <c r="F84" s="37">
        <v>0</v>
      </c>
      <c r="G84" s="36">
        <v>0</v>
      </c>
      <c r="H84" s="36">
        <v>0</v>
      </c>
      <c r="I84" s="36">
        <v>0</v>
      </c>
      <c r="J84" s="37">
        <v>0</v>
      </c>
      <c r="K84" s="39">
        <v>0</v>
      </c>
      <c r="L84" s="39">
        <v>0</v>
      </c>
      <c r="M84" s="39">
        <v>0</v>
      </c>
      <c r="N84" s="73">
        <v>0</v>
      </c>
      <c r="O84" s="39">
        <v>0</v>
      </c>
      <c r="P84" s="39">
        <v>0</v>
      </c>
      <c r="Q84" s="39">
        <v>0</v>
      </c>
      <c r="R84" s="73">
        <v>0</v>
      </c>
      <c r="S84" s="37">
        <v>0</v>
      </c>
      <c r="V84" s="56"/>
      <c r="W84" s="19"/>
      <c r="X84" s="19"/>
    </row>
    <row r="85" spans="2:43" ht="17.25" customHeight="1" x14ac:dyDescent="0.2">
      <c r="B85" s="12" t="s">
        <v>141</v>
      </c>
      <c r="C85" s="36">
        <v>88</v>
      </c>
      <c r="D85" s="36">
        <v>158</v>
      </c>
      <c r="E85" s="36">
        <v>324</v>
      </c>
      <c r="F85" s="37">
        <v>570</v>
      </c>
      <c r="G85" s="36">
        <v>248.5</v>
      </c>
      <c r="H85" s="36">
        <v>430.25</v>
      </c>
      <c r="I85" s="36">
        <v>555.75</v>
      </c>
      <c r="J85" s="37">
        <v>1234.5</v>
      </c>
      <c r="K85" s="39">
        <v>636.25</v>
      </c>
      <c r="L85" s="39">
        <v>45.75</v>
      </c>
      <c r="M85" s="39">
        <v>1041.5</v>
      </c>
      <c r="N85" s="73">
        <v>1723.5</v>
      </c>
      <c r="O85" s="39">
        <v>127.75</v>
      </c>
      <c r="P85" s="39">
        <v>106.25</v>
      </c>
      <c r="Q85" s="39">
        <v>169.25</v>
      </c>
      <c r="R85" s="73">
        <v>403.25</v>
      </c>
      <c r="S85" s="37">
        <v>3931.25</v>
      </c>
      <c r="V85" s="56"/>
      <c r="W85" s="19"/>
      <c r="X85" s="19"/>
    </row>
    <row r="86" spans="2:43" ht="17.25" customHeight="1" x14ac:dyDescent="0.2">
      <c r="B86" s="12" t="s">
        <v>142</v>
      </c>
      <c r="C86" s="36">
        <v>666</v>
      </c>
      <c r="D86" s="36">
        <v>169.5</v>
      </c>
      <c r="E86" s="36">
        <v>610.5</v>
      </c>
      <c r="F86" s="37">
        <v>1446</v>
      </c>
      <c r="G86" s="36">
        <v>117.38</v>
      </c>
      <c r="H86" s="36">
        <v>437.25</v>
      </c>
      <c r="I86" s="36">
        <v>559.5</v>
      </c>
      <c r="J86" s="37">
        <v>1114.1300000000001</v>
      </c>
      <c r="K86" s="39">
        <v>642.38</v>
      </c>
      <c r="L86" s="39">
        <v>99.75</v>
      </c>
      <c r="M86" s="39">
        <v>219.01999999999998</v>
      </c>
      <c r="N86" s="73">
        <v>961.15</v>
      </c>
      <c r="O86" s="39">
        <v>267</v>
      </c>
      <c r="P86" s="39">
        <v>284</v>
      </c>
      <c r="Q86" s="39">
        <v>155.01</v>
      </c>
      <c r="R86" s="73">
        <v>706.01</v>
      </c>
      <c r="S86" s="37">
        <v>4227.2900000000009</v>
      </c>
      <c r="V86" s="56"/>
      <c r="W86" s="19"/>
      <c r="X86" s="19"/>
    </row>
    <row r="87" spans="2:43" ht="17.25" customHeight="1" x14ac:dyDescent="0.2">
      <c r="B87" s="26" t="s">
        <v>0</v>
      </c>
      <c r="C87" s="40">
        <v>172913.73</v>
      </c>
      <c r="D87" s="40">
        <v>308493.74000000005</v>
      </c>
      <c r="E87" s="40">
        <v>234140.81000000008</v>
      </c>
      <c r="F87" s="37">
        <v>715548.28000000014</v>
      </c>
      <c r="G87" s="40">
        <v>232082.91000000003</v>
      </c>
      <c r="H87" s="40">
        <v>306158.59999999998</v>
      </c>
      <c r="I87" s="40">
        <v>254641.75999999989</v>
      </c>
      <c r="J87" s="37">
        <v>792883.2699999999</v>
      </c>
      <c r="K87" s="73">
        <v>174099.07</v>
      </c>
      <c r="L87" s="73">
        <v>178553.59000000008</v>
      </c>
      <c r="M87" s="73">
        <v>282142.33</v>
      </c>
      <c r="N87" s="73">
        <v>634794.99000000011</v>
      </c>
      <c r="O87" s="73">
        <v>363814.74</v>
      </c>
      <c r="P87" s="73">
        <v>304247.50000000006</v>
      </c>
      <c r="Q87" s="73">
        <v>169650.51000000004</v>
      </c>
      <c r="R87" s="73">
        <v>837712.74999999988</v>
      </c>
      <c r="S87" s="37">
        <v>2980939.2899999889</v>
      </c>
      <c r="V87" s="56"/>
      <c r="W87" s="19"/>
      <c r="X87" s="19"/>
    </row>
    <row r="88" spans="2:43" s="3" customFormat="1" ht="8.25" customHeight="1" x14ac:dyDescent="0.2">
      <c r="C88" s="40"/>
      <c r="D88" s="40"/>
      <c r="E88" s="40"/>
      <c r="F88" s="37"/>
      <c r="G88" s="40"/>
      <c r="H88" s="40"/>
      <c r="I88" s="40"/>
      <c r="J88" s="37"/>
      <c r="K88" s="73"/>
      <c r="L88" s="73"/>
      <c r="M88" s="73"/>
      <c r="N88" s="73"/>
      <c r="O88" s="73"/>
      <c r="P88" s="73"/>
      <c r="Q88" s="73"/>
      <c r="R88" s="73"/>
      <c r="S88" s="37"/>
    </row>
    <row r="89" spans="2:43" s="7" customFormat="1" ht="3" customHeight="1" x14ac:dyDescent="0.2">
      <c r="B89" s="14"/>
      <c r="C89" s="14"/>
      <c r="D89" s="14"/>
      <c r="E89" s="14"/>
      <c r="F89" s="14"/>
      <c r="G89" s="14"/>
      <c r="H89" s="14"/>
      <c r="I89" s="14"/>
      <c r="J89" s="14"/>
      <c r="K89" s="14"/>
      <c r="L89" s="14"/>
      <c r="M89" s="14"/>
      <c r="N89" s="14"/>
      <c r="O89" s="14"/>
      <c r="P89" s="14"/>
      <c r="Q89" s="14"/>
      <c r="R89" s="14"/>
      <c r="S89" s="14"/>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2:43" s="7" customFormat="1" ht="6.75" customHeight="1" x14ac:dyDescent="0.2">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row>
    <row r="91" spans="2:43" s="4" customFormat="1" ht="12.75" customHeight="1" x14ac:dyDescent="0.15">
      <c r="B91" s="139" t="s">
        <v>105</v>
      </c>
      <c r="C91" s="139"/>
      <c r="D91" s="139"/>
      <c r="E91" s="139"/>
      <c r="F91" s="139"/>
      <c r="G91" s="139"/>
      <c r="H91" s="139"/>
      <c r="I91" s="139"/>
      <c r="J91" s="139"/>
      <c r="K91" s="139"/>
      <c r="L91" s="139"/>
      <c r="M91" s="139"/>
      <c r="N91" s="139"/>
      <c r="O91" s="139"/>
      <c r="P91" s="139"/>
      <c r="Q91" s="139"/>
      <c r="R91" s="139"/>
      <c r="S91" s="139"/>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2:43" s="4" customFormat="1" ht="12.75" customHeight="1" x14ac:dyDescent="0.15">
      <c r="B92" s="132" t="s">
        <v>5</v>
      </c>
      <c r="C92" s="132"/>
      <c r="D92" s="132"/>
      <c r="E92" s="132"/>
      <c r="F92" s="132"/>
      <c r="G92" s="132"/>
      <c r="H92" s="132"/>
      <c r="I92" s="132"/>
      <c r="J92" s="132"/>
      <c r="K92" s="132"/>
      <c r="L92" s="132"/>
      <c r="M92" s="132"/>
      <c r="N92" s="132"/>
      <c r="O92" s="132"/>
      <c r="P92" s="132"/>
      <c r="Q92" s="132"/>
      <c r="R92" s="132"/>
      <c r="S92" s="16"/>
    </row>
    <row r="93" spans="2:43" s="7" customFormat="1" ht="5.25" customHeight="1" x14ac:dyDescent="0.2">
      <c r="B93" s="10"/>
      <c r="C93" s="10"/>
      <c r="D93" s="10"/>
      <c r="E93" s="10"/>
      <c r="F93" s="10"/>
      <c r="G93" s="10"/>
      <c r="H93" s="10"/>
      <c r="I93" s="10"/>
      <c r="J93" s="10"/>
      <c r="K93" s="10"/>
      <c r="L93" s="10"/>
      <c r="M93" s="10"/>
      <c r="N93" s="10"/>
      <c r="O93" s="10"/>
      <c r="P93" s="10"/>
      <c r="Q93" s="10"/>
      <c r="R93" s="10"/>
    </row>
    <row r="94" spans="2:43" s="7" customFormat="1" ht="12.75" customHeight="1" x14ac:dyDescent="0.2">
      <c r="B94" s="17"/>
      <c r="C94" s="17"/>
      <c r="D94" s="17"/>
      <c r="E94" s="17"/>
      <c r="F94" s="17"/>
      <c r="G94" s="17"/>
      <c r="H94" s="17"/>
      <c r="I94" s="17"/>
      <c r="J94" s="17"/>
      <c r="K94" s="17"/>
      <c r="L94" s="17"/>
      <c r="M94" s="17"/>
      <c r="N94" s="17"/>
      <c r="O94" s="17"/>
      <c r="P94" s="17"/>
      <c r="Q94" s="17"/>
      <c r="R94" s="17"/>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spans="2:43" x14ac:dyDescent="0.2">
      <c r="B95" s="47"/>
    </row>
    <row r="96" spans="2:43" x14ac:dyDescent="0.2">
      <c r="C96" s="56"/>
      <c r="D96" s="56"/>
      <c r="E96" s="56"/>
      <c r="F96" s="56"/>
    </row>
  </sheetData>
  <mergeCells count="6">
    <mergeCell ref="B1:S1"/>
    <mergeCell ref="B2:S2"/>
    <mergeCell ref="B4:B5"/>
    <mergeCell ref="C5:S5"/>
    <mergeCell ref="B92:R92"/>
    <mergeCell ref="B91:S91"/>
  </mergeCells>
  <phoneticPr fontId="7" type="noConversion"/>
  <hyperlinks>
    <hyperlink ref="B92" r:id="rId1" display="http://estatistica.madeira.gov.pt/" xr:uid="{90020665-05F7-4E9A-AF21-8D63E2F8B863}"/>
    <hyperlink ref="B92:R92" r:id="rId2" display="https://estatistica.madeira.gov.pt/" xr:uid="{464B523E-EFA6-4712-AE06-CB3E1B91A100}"/>
    <hyperlink ref="U2" location="Contents!A1" display="(Back to Contents)" xr:uid="{A47F6220-6BD2-49B5-8D84-243A817E7D73}"/>
  </hyperlinks>
  <printOptions horizontalCentered="1"/>
  <pageMargins left="0.27559055118110237" right="0.27559055118110237" top="0.6692913385826772" bottom="0.27559055118110237" header="0" footer="0"/>
  <pageSetup paperSize="9" scale="50" fitToWidth="2" fitToHeight="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8</vt:i4>
      </vt:variant>
    </vt:vector>
  </HeadingPairs>
  <TitlesOfParts>
    <vt:vector size="15" baseType="lpstr">
      <vt:lpstr>Contents</vt:lpstr>
      <vt:lpstr>Conventional signs</vt:lpstr>
      <vt:lpstr>Technical notes</vt:lpstr>
      <vt:lpstr>Q.1</vt:lpstr>
      <vt:lpstr>Q.2</vt:lpstr>
      <vt:lpstr>Q.3</vt:lpstr>
      <vt:lpstr>Q.4</vt:lpstr>
      <vt:lpstr>Contents!Área_de_Impressão</vt:lpstr>
      <vt:lpstr>'Conventional signs'!Área_de_Impressão</vt:lpstr>
      <vt:lpstr>Q.1!Área_de_Impressão</vt:lpstr>
      <vt:lpstr>Q.2!Área_de_Impressão</vt:lpstr>
      <vt:lpstr>Q.3!Área_de_Impressão</vt:lpstr>
      <vt:lpstr>Q.4!Área_de_Impressão</vt:lpstr>
      <vt:lpstr>'Technical notes'!Área_de_Impressão</vt:lpstr>
      <vt:lpstr>Q.4!Títulos_de_Impressão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Jesus Costa</cp:lastModifiedBy>
  <cp:lastPrinted>2024-01-30T11:21:02Z</cp:lastPrinted>
  <dcterms:created xsi:type="dcterms:W3CDTF">2022-04-18T15:08:11Z</dcterms:created>
  <dcterms:modified xsi:type="dcterms:W3CDTF">2024-01-30T11:21:23Z</dcterms:modified>
</cp:coreProperties>
</file>