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0" yWindow="-15" windowWidth="12660" windowHeight="11760" tabRatio="894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76" r:id="rId45"/>
    <sheet name="VII.2" sheetId="77" r:id="rId46"/>
  </sheets>
  <definedNames>
    <definedName name="_xlnm._FilterDatabase" localSheetId="2" hidden="1">I.1!$A$8:$S$66</definedName>
    <definedName name="_xlnm._FilterDatabase" localSheetId="3" hidden="1">I.2!$A$9:$Q$31</definedName>
    <definedName name="_xlnm._FilterDatabase" localSheetId="4" hidden="1">I.3!$A$9:$Q$31</definedName>
    <definedName name="_xlnm._FilterDatabase" localSheetId="5" hidden="1">I.4!$A$9:$O$31</definedName>
    <definedName name="_xlnm._FilterDatabase" localSheetId="6" hidden="1">I.5!$A$9:$P$31</definedName>
    <definedName name="_xlnm._FilterDatabase" localSheetId="7" hidden="1">I.6!$B$9:$H$15</definedName>
    <definedName name="_xlnm._FilterDatabase" localSheetId="8" hidden="1">II.1!$B$9:$R$9</definedName>
    <definedName name="_xlnm._FilterDatabase" localSheetId="13" hidden="1">III.1!$B$8:$N$186</definedName>
    <definedName name="_xlnm._FilterDatabase" localSheetId="14" hidden="1">III.2!$B$8:$N$186</definedName>
    <definedName name="_xlnm._FilterDatabase" localSheetId="15" hidden="1">III.3!$B$8:$H$186</definedName>
    <definedName name="_xlnm._FilterDatabase" localSheetId="16" hidden="1">III.4!$B$8:$Q$186</definedName>
    <definedName name="_xlnm._FilterDatabase" localSheetId="17" hidden="1">III.5!$B$9:$U$187</definedName>
    <definedName name="_xlnm._FilterDatabase" localSheetId="18" hidden="1">III.6!$B$8:$J$186</definedName>
    <definedName name="_xlnm._FilterDatabase" localSheetId="19" hidden="1">III.7!$B$8:$N$171</definedName>
    <definedName name="_xlnm._FilterDatabase" localSheetId="23" hidden="1">IV.1.1!$B$8:$K$151</definedName>
    <definedName name="_xlnm._FilterDatabase" localSheetId="24" hidden="1">IV.1.2!$B$8:$K$150</definedName>
    <definedName name="_xlnm._FilterDatabase" localSheetId="25" hidden="1">IV.2.1!$B$8:$U$150</definedName>
    <definedName name="_xlnm._FilterDatabase" localSheetId="26" hidden="1">IV.2.2!$B$8:$AE$150</definedName>
    <definedName name="_xlnm._FilterDatabase" localSheetId="27" hidden="1">IV.3.1!$B$8:$I$150</definedName>
    <definedName name="_xlnm._FilterDatabase" localSheetId="28" hidden="1">IV.3.2!$A$8:$I$150</definedName>
    <definedName name="_xlnm._FilterDatabase" localSheetId="29" hidden="1">IV.4.1!$B$8:$O$150</definedName>
    <definedName name="_xlnm._FilterDatabase" localSheetId="30" hidden="1">IV.4.2!$B$8:$I$150</definedName>
    <definedName name="_xlnm._FilterDatabase" localSheetId="31" hidden="1">IV.5!$B$8:$H$150</definedName>
    <definedName name="_xlnm._FilterDatabase" localSheetId="32" hidden="1">IV.6!$B$8:$K$8</definedName>
    <definedName name="_xlnm._FilterDatabase" localSheetId="33" hidden="1">V.1!$B$8:$AA$92</definedName>
    <definedName name="_xlnm._FilterDatabase" localSheetId="34" hidden="1">V.2!$A$8:$S$1521</definedName>
    <definedName name="_xlnm._FilterDatabase" localSheetId="35" hidden="1">V.3!$B$8:$P$92</definedName>
    <definedName name="_xlnm._FilterDatabase" localSheetId="36" hidden="1">V.4!$B$8:$T$92</definedName>
    <definedName name="_xlnm._FilterDatabase" localSheetId="37" hidden="1">V.5!$8:$8</definedName>
    <definedName name="_xlnm._FilterDatabase" localSheetId="38" hidden="1">VI.1!$A$9:$S$9</definedName>
    <definedName name="_xlnm._FilterDatabase" localSheetId="39" hidden="1">VI.2!$A$9:$AR$9</definedName>
    <definedName name="_xlnm._FilterDatabase" localSheetId="40" hidden="1">VI.3!$A$9:$AO$9</definedName>
    <definedName name="_xlnm._FilterDatabase" localSheetId="41" hidden="1">VI.4!$A$9:$AM$9</definedName>
    <definedName name="_xlnm._FilterDatabase" localSheetId="44" hidden="1">VII.1!$B$9:$I$1521</definedName>
    <definedName name="_xlnm._FilterDatabase" localSheetId="45" hidden="1">VII.2!$B$9:$E$92</definedName>
    <definedName name="_xlnm.Print_Area" localSheetId="2">I.1!$B$1:$R$70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III.10!$B$1:$I$20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III.9!$B$1:$AG$19</definedName>
    <definedName name="_xlnm.Print_Area" localSheetId="0">Índice!$B$1:$P$61</definedName>
    <definedName name="_xlnm.Print_Area" localSheetId="23">IV.1.1!$B$1:$K$155</definedName>
    <definedName name="_xlnm.Print_Area" localSheetId="24">IV.1.2!$B$1:$K$154</definedName>
    <definedName name="_xlnm.Print_Area" localSheetId="25">IV.2.1!$B$1:$Q$154</definedName>
    <definedName name="_xlnm.Print_Area" localSheetId="26">IV.2.2!$B$1:$Q$154</definedName>
    <definedName name="_xlnm.Print_Area" localSheetId="27">IV.3.1!$B$1:$I$154</definedName>
    <definedName name="_xlnm.Print_Area" localSheetId="28">IV.3.2!$B$1:$I$154</definedName>
    <definedName name="_xlnm.Print_Area" localSheetId="29">IV.4.1!$B$1:$H$155</definedName>
    <definedName name="_xlnm.Print_Area" localSheetId="30">IV.4.2!$B$1:$H$155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VII.1!$B$1:$I$1525</definedName>
    <definedName name="_xlnm.Print_Area" localSheetId="45">VII.2!$B$1:$E$96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4">#REF!</definedName>
    <definedName name="Print_Area_MI" localSheetId="45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IV.1.1!$1:$7</definedName>
    <definedName name="_xlnm.Print_Titles" localSheetId="24">IV.1.2!$1:$7</definedName>
    <definedName name="_xlnm.Print_Titles" localSheetId="25">IV.2.1!$1:$7</definedName>
    <definedName name="_xlnm.Print_Titles" localSheetId="26">IV.2.2!$1:$7</definedName>
    <definedName name="_xlnm.Print_Titles" localSheetId="27">IV.3.1!$1:$7</definedName>
    <definedName name="_xlnm.Print_Titles" localSheetId="28">IV.3.2!$1:$7</definedName>
    <definedName name="_xlnm.Print_Titles" localSheetId="29">IV.4.1!$1:$7</definedName>
    <definedName name="_xlnm.Print_Titles" localSheetId="30">IV.4.2!$1:$7</definedName>
    <definedName name="_xlnm.Print_Titles" localSheetId="31">IV.5!$1:$7</definedName>
    <definedName name="_xlnm.Print_Titles" localSheetId="32">IV.6!$1:$7</definedName>
    <definedName name="_xlnm.Print_Titles" localSheetId="1">Notas!$1:$1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4">VII.1!$1:$7</definedName>
    <definedName name="_xlnm.Print_Titles" localSheetId="45">VII.2!$1:$7</definedName>
  </definedNames>
  <calcPr calcId="145621"/>
</workbook>
</file>

<file path=xl/calcChain.xml><?xml version="1.0" encoding="utf-8"?>
<calcChain xmlns="http://schemas.openxmlformats.org/spreadsheetml/2006/main">
  <c r="G10" i="63" l="1"/>
  <c r="F10" i="63"/>
  <c r="G10" i="62" l="1"/>
  <c r="F10" i="62"/>
  <c r="F10" i="58"/>
  <c r="G10" i="58"/>
  <c r="F10" i="61"/>
  <c r="G10" i="61"/>
  <c r="G10" i="60"/>
  <c r="F10" i="60"/>
  <c r="K6" i="74" l="1"/>
  <c r="I6" i="74"/>
  <c r="G6" i="74"/>
  <c r="B30" i="21" l="1"/>
  <c r="B31" i="21"/>
  <c r="C15" i="10" l="1"/>
  <c r="C14" i="10"/>
  <c r="C15" i="9"/>
  <c r="C14" i="9"/>
  <c r="C15" i="8"/>
  <c r="C14" i="8"/>
  <c r="C15" i="7"/>
  <c r="C14" i="7"/>
  <c r="C15" i="5"/>
  <c r="C14" i="5"/>
  <c r="C15" i="4"/>
  <c r="C14" i="4"/>
  <c r="C15" i="3"/>
  <c r="C14" i="3"/>
  <c r="C15" i="2"/>
  <c r="C14" i="2"/>
  <c r="C15" i="38"/>
  <c r="C14" i="38"/>
  <c r="C15" i="37"/>
  <c r="C14" i="37"/>
  <c r="C16" i="36"/>
  <c r="C15" i="36"/>
  <c r="B10" i="21"/>
  <c r="B9" i="21"/>
  <c r="B8" i="21"/>
  <c r="B7" i="21"/>
  <c r="B6" i="21"/>
  <c r="B5" i="21"/>
  <c r="B18" i="21"/>
  <c r="C16" i="54"/>
  <c r="C15" i="54"/>
  <c r="C16" i="53"/>
  <c r="C15" i="53"/>
  <c r="C16" i="52"/>
  <c r="C15" i="52"/>
  <c r="C16" i="51"/>
  <c r="C15" i="51"/>
  <c r="B44" i="21"/>
  <c r="B43" i="21"/>
  <c r="B42" i="21"/>
  <c r="B41" i="21"/>
  <c r="B40" i="21"/>
  <c r="B39" i="21"/>
  <c r="B38" i="21"/>
  <c r="B37" i="21"/>
  <c r="B36" i="21"/>
  <c r="B35" i="21"/>
  <c r="B29" i="21"/>
  <c r="B28" i="21"/>
  <c r="B27" i="21"/>
  <c r="B26" i="21"/>
  <c r="B25" i="21"/>
  <c r="B24" i="21"/>
  <c r="B23" i="21"/>
  <c r="B22" i="21"/>
  <c r="B17" i="21"/>
  <c r="B16" i="21"/>
  <c r="B15" i="21"/>
  <c r="C16" i="49"/>
  <c r="C15" i="49"/>
  <c r="C16" i="48"/>
  <c r="C15" i="48"/>
  <c r="C16" i="47"/>
  <c r="C15" i="47"/>
  <c r="C16" i="45"/>
  <c r="C15" i="45"/>
  <c r="B14" i="21"/>
</calcChain>
</file>

<file path=xl/sharedStrings.xml><?xml version="1.0" encoding="utf-8"?>
<sst xmlns="http://schemas.openxmlformats.org/spreadsheetml/2006/main" count="10487" uniqueCount="404">
  <si>
    <t>(Voltar ao Índice)</t>
  </si>
  <si>
    <t>Total</t>
  </si>
  <si>
    <t>x</t>
  </si>
  <si>
    <t>FORMA JURÍDICA</t>
  </si>
  <si>
    <t>Ano</t>
  </si>
  <si>
    <t>TOTAL</t>
  </si>
  <si>
    <t>Empresas</t>
  </si>
  <si>
    <t>Pessoal ao serviço</t>
  </si>
  <si>
    <t>Nascimentos</t>
  </si>
  <si>
    <t xml:space="preserve">Empresas </t>
  </si>
  <si>
    <t xml:space="preserve">Pessoal ao serviço </t>
  </si>
  <si>
    <t>Pessoal remunerado</t>
  </si>
  <si>
    <t>Volume de negócios</t>
  </si>
  <si>
    <t>Taxa de natalidade</t>
  </si>
  <si>
    <t>Taxa de criação de emprego</t>
  </si>
  <si>
    <t>N.º</t>
  </si>
  <si>
    <t>%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</si>
  <si>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</si>
  <si>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</si>
  <si>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</si>
  <si>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</si>
  <si>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</si>
  <si>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</si>
  <si>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</si>
  <si>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</si>
  <si>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</si>
  <si>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</si>
  <si>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</si>
  <si>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</si>
  <si>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</si>
  <si>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</si>
  <si>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</si>
  <si>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</si>
  <si>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</si>
  <si>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Empresas individuais</t>
  </si>
  <si>
    <t>Sociedades</t>
  </si>
  <si>
    <t>SECTOR DE ATIVIDADE ECONÓMICA</t>
  </si>
  <si>
    <t>…</t>
  </si>
  <si>
    <t>COM PELO MENOS 1 PESSOA AO SERVIÇO REMUNERADA</t>
  </si>
  <si>
    <t>//</t>
  </si>
  <si>
    <t>Sobreviventes ao fim de:</t>
  </si>
  <si>
    <t>1 ano</t>
  </si>
  <si>
    <t>2 anos</t>
  </si>
  <si>
    <t>3 anos</t>
  </si>
  <si>
    <t>4 anos</t>
  </si>
  <si>
    <t>NASCIMENTOS - TOTAL</t>
  </si>
  <si>
    <t>A 1 ano</t>
  </si>
  <si>
    <t>A 2 anos</t>
  </si>
  <si>
    <t>A 3 anos</t>
  </si>
  <si>
    <t>A 4 anos</t>
  </si>
  <si>
    <t/>
  </si>
  <si>
    <t>Nascimentos líquidos</t>
  </si>
  <si>
    <t>Taxa de rotação</t>
  </si>
  <si>
    <t xml:space="preserve">Nascimentos líquidos </t>
  </si>
  <si>
    <t xml:space="preserve">Taxa de rotação </t>
  </si>
  <si>
    <t>DIMENSÃO</t>
  </si>
  <si>
    <t>PME</t>
  </si>
  <si>
    <t>Micro</t>
  </si>
  <si>
    <t>Pequenas</t>
  </si>
  <si>
    <t>Médias</t>
  </si>
  <si>
    <t>Grandes</t>
  </si>
  <si>
    <t>Pessoas/empresa</t>
  </si>
  <si>
    <t xml:space="preserve">Gastos com o pessoal </t>
  </si>
  <si>
    <t>Remunerações</t>
  </si>
  <si>
    <t>Dimensão média</t>
  </si>
  <si>
    <t>Gastos com o pessoal por pessoa empregada</t>
  </si>
  <si>
    <t>Produtividade aparente 
do trabalho</t>
  </si>
  <si>
    <t>Produtividade do trabalho ajustada ao salário</t>
  </si>
  <si>
    <t>Volume de Negócios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</si>
  <si>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</si>
  <si>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</si>
  <si>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</si>
  <si>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</si>
  <si>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</si>
  <si>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</si>
  <si>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</si>
  <si>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</si>
  <si>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>Produção</t>
  </si>
  <si>
    <t>Excedente bruto de exploração</t>
  </si>
  <si>
    <t>Resultado líquido do período</t>
  </si>
  <si>
    <t>Volume de negócios por pessoa empregada</t>
  </si>
  <si>
    <t>Taxa de valor acrescentado bruto</t>
  </si>
  <si>
    <t>Taxa de margem bruta de exploração</t>
  </si>
  <si>
    <t>Rendibilidade operacional das vendas</t>
  </si>
  <si>
    <t>Formação bruta de capital fixo</t>
  </si>
  <si>
    <t>Investimento em ativos fixos tangíveis, biológicos e propriedades de investimento</t>
  </si>
  <si>
    <t>Investimento em ativos intangíveis</t>
  </si>
  <si>
    <t>Taxa de investimento</t>
  </si>
  <si>
    <t>do qual:</t>
  </si>
  <si>
    <t>Em projetos de desenvolvimento e programas de computador</t>
  </si>
  <si>
    <t>Autonomia Financeira</t>
  </si>
  <si>
    <t>Solvabilidade</t>
  </si>
  <si>
    <t>Debt to equity ratio</t>
  </si>
  <si>
    <t>Rendibilidade das vendas</t>
  </si>
  <si>
    <t>Rendibilidade do ativo</t>
  </si>
  <si>
    <t>Rendibilidade do capital próprio</t>
  </si>
  <si>
    <t>Rotação do ativo</t>
  </si>
  <si>
    <t>Rotação do capital próprio</t>
  </si>
  <si>
    <t>Resultado líquido do período por empresa</t>
  </si>
  <si>
    <t>Valor</t>
  </si>
  <si>
    <t>N.º de vezes</t>
  </si>
  <si>
    <t>VABpm</t>
  </si>
  <si>
    <t>Sociedades com 10 ou mais pessoas remuneradas</t>
  </si>
  <si>
    <t>Sociedades de elevado crescimento</t>
  </si>
  <si>
    <t>"Gazelas" (sociedades jovens de elevado crescimento)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</si>
  <si>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</si>
  <si>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</si>
  <si>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</si>
  <si>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</si>
  <si>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</si>
  <si>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</si>
  <si>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</si>
  <si>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Capital realizado</t>
  </si>
  <si>
    <t>Resultados transitados</t>
  </si>
  <si>
    <t>Ativos fixos tangíveis, biológicos e propriedades de investimento</t>
  </si>
  <si>
    <t>Inventários</t>
  </si>
  <si>
    <t>Clientes</t>
  </si>
  <si>
    <t>Financiamentos obtidos</t>
  </si>
  <si>
    <t>Fornecedores</t>
  </si>
  <si>
    <t>Estado e outros entes públicos</t>
  </si>
  <si>
    <t>SINAIS CONVENCIONAIS, SIGLAS E INDICADORES</t>
  </si>
  <si>
    <t>Sinais convencionais</t>
  </si>
  <si>
    <t>Valor confidencial</t>
  </si>
  <si>
    <t>Não aplicável</t>
  </si>
  <si>
    <t>Valor não disponível</t>
  </si>
  <si>
    <t>Siglas</t>
  </si>
  <si>
    <t>Percentagem</t>
  </si>
  <si>
    <t>Número</t>
  </si>
  <si>
    <t>Micro, Pequenas e Médias Empresas</t>
  </si>
  <si>
    <t>VVN</t>
  </si>
  <si>
    <t>Dado Provisório</t>
  </si>
  <si>
    <t>Indicadores demográficos</t>
  </si>
  <si>
    <t>Fórmula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</si>
  <si>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</si>
  <si>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</si>
  <si>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</si>
  <si>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</si>
  <si>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</si>
  <si>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</si>
  <si>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</si>
  <si>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</si>
  <si>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</si>
  <si>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</si>
  <si>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</si>
  <si>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</si>
  <si>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</si>
  <si>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</si>
  <si>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</si>
  <si>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</si>
  <si>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</si>
  <si>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</si>
  <si>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</si>
  <si>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</si>
  <si>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</si>
  <si>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</si>
  <si>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</si>
  <si>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</si>
  <si>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</si>
  <si>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</si>
  <si>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</si>
  <si>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</si>
  <si>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</si>
  <si>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</si>
  <si>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</si>
  <si>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</si>
  <si>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</si>
  <si>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</si>
  <si>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</si>
  <si>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</si>
  <si>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</si>
  <si>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</si>
  <si>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</si>
  <si>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</si>
  <si>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</si>
  <si>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</si>
  <si>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Autonomia financeira</t>
  </si>
  <si>
    <t>Total do capital próprio/Total do ativo</t>
  </si>
  <si>
    <t>Total do passivo/Total do capital próprio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</si>
  <si>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</si>
  <si>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</si>
  <si>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</si>
  <si>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</si>
  <si>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</si>
  <si>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Total do passivo/Total do ativo</t>
  </si>
  <si>
    <t>Gastos com o pessoal/Total de pessoas ao serviço</t>
  </si>
  <si>
    <t>Produtividade aparente do trabalho</t>
  </si>
  <si>
    <t>Resultado líquido do período/Volume de negócios*100</t>
  </si>
  <si>
    <t>Resultado líquido do período/Total do ativo*100</t>
  </si>
  <si>
    <t>Resultado líquido do período/Total do capital próprio*100</t>
  </si>
  <si>
    <t>Resultados operacionais/Volume de negócios*100</t>
  </si>
  <si>
    <t>Resultado líquido do período/Total de empresas</t>
  </si>
  <si>
    <t>Volume de negócios/Total do ativo</t>
  </si>
  <si>
    <t>Volume de negócios/Total do capital próprio</t>
  </si>
  <si>
    <t>Total do capital próprio/Total do passivo</t>
  </si>
  <si>
    <t>Excedente bruto de exploração/(Volume de negócios+Subsídios à exploração-Impostos)*100</t>
  </si>
  <si>
    <t>Volume de negócios/Total de pessoas ao serviço</t>
  </si>
  <si>
    <t>EBE</t>
  </si>
  <si>
    <t>FBCF</t>
  </si>
  <si>
    <t>Formação Bruta de Capital Fixo</t>
  </si>
  <si>
    <t>Valor Acrescentado Bruto a custo de fatores</t>
  </si>
  <si>
    <t>Valor Acrescentado Bruto a preços de mercado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</si>
  <si>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</si>
  <si>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</si>
  <si>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</si>
  <si>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</si>
  <si>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</si>
  <si>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</si>
  <si>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</si>
  <si>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</si>
  <si>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</si>
  <si>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</si>
  <si>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</si>
  <si>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Valor acrescentado bruto</t>
  </si>
  <si>
    <t>Indicador de concentração do volume de negócios das quatro maiores empresas</t>
  </si>
  <si>
    <t>Nascimentos de Empresas</t>
  </si>
  <si>
    <t>Mortes</t>
  </si>
  <si>
    <t>Taxa de mortalidade</t>
  </si>
  <si>
    <t>NASCIMENTOS - COM PELO MENOS 1 PESSOA AO SERVIÇO REMUNERADA</t>
  </si>
  <si>
    <t>Região Autónoma da Madeira</t>
  </si>
  <si>
    <t>Taxa de sobrevivência de acordo com o ano de nascimento da empresa</t>
  </si>
  <si>
    <t>Indicadores</t>
  </si>
  <si>
    <t>Conjunto de atividades económicas correspondentes às indústrias de baixa tecnologia (divisões 10, 11, 12, 13, 14, 15, 16, 17, 31 e grupos 181, 321, 322, 323, 324 e 329 da CAE Rev. 3).</t>
  </si>
  <si>
    <t>Definições</t>
  </si>
  <si>
    <t>Proporção de empresas das indústrias de baixa tecnologia nas empresas das indústrias transformadoras</t>
  </si>
  <si>
    <t>Proporção do valor acrescentado bruto das indústrias de baixa tecnologia no valor acrescentado bruto das indústrias transformadoras</t>
  </si>
  <si>
    <t>Proporção de pessoal ao serviço nas indústrias de baixa tecnologia no total do pessoal ao serviço nas indústrias transformadoras</t>
  </si>
  <si>
    <t>Rácio entre a despesa em desenvolvimento e o volume de negócios das empresas com menos de 250 pessoas ao serviço das indústrias transformadoras</t>
  </si>
  <si>
    <t>Proporção do valor acrescentado bruto das indústrias transformadoras com factores competitivos avançados no valor acrescentado bruto das indústrias transformadoras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</si>
  <si>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</si>
  <si>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</si>
  <si>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</si>
  <si>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Conjunto de atividades económicas correspondentes às divisões 59, 60, 61, 62, 63 e 72 da CAE Rev. 3</t>
  </si>
  <si>
    <t>Serviços intensivos em conhecimento de alta tecnologia</t>
  </si>
  <si>
    <t>Indústrias de Baixa Tecnologia</t>
  </si>
  <si>
    <t>Conjunto de atividades económicas correspondentes às divisões 18, 20, 21, 22, 23, 24, 25, 26, 27, 28, 29, 30 e 33 e ao grupo 325 das indústrias transformadoras (CAE Rev. 3).</t>
  </si>
  <si>
    <t>Factores competitivos avançados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</si>
  <si>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</si>
  <si>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</si>
  <si>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pessoal ao serviço em serviços intensivos em conhecimento de alta tecnologia no total do pessoal ao serviço em serviços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</si>
  <si>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</si>
  <si>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</si>
  <si>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</si>
  <si>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com atividades de tecnologias da informação e da comunicação</t>
  </si>
  <si>
    <t>Nascimentos de empresas em 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</si>
  <si>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</si>
  <si>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Sectores de Alta e Média-Alta Tecnologia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</si>
  <si>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</si>
  <si>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Tecnologias da Informação e Comunicação</t>
  </si>
  <si>
    <t>Proporção dos nascimentos de empresas em sectores de alta e média-alta tecnologia</t>
  </si>
  <si>
    <t>Proporção do valor acrescentado bruto das empresas em sectores de alta e média-alta tecnologia</t>
  </si>
  <si>
    <t>Proporção de empresas de serviços intensivos em conhecimento de alta tecnologia no total dos serviços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</si>
  <si>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</si>
  <si>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Alta e Média-Alta Tecnologia</t>
  </si>
  <si>
    <t>Proporção de pessoal ao serviço nas indústrias de alta e média-alta tecnologia no total do pessoal ao serviço nas indústrias transformadoras</t>
  </si>
  <si>
    <t>Proporção do valor acrescentado bruto das indústrias de alta e média-alta tecnologia no valor acrescentado bruto das indústrias transformadoras</t>
  </si>
  <si>
    <t>Proporção do volume de negócios das indústrias de alta e média-alta tecnologia no volume de negócios das indústrias transformadoras</t>
  </si>
  <si>
    <t>Proporção de empresas das indústrias de alta e média-alta tecnologia nas empresas das indústrias transformadoras</t>
  </si>
  <si>
    <t>Correspondem às atividades económicas transacionáveis (secções A, B e C) e aos serviços internacionalizáveis (secções H, I, J, L, M e N da CAE Rev. 3).</t>
  </si>
  <si>
    <t xml:space="preserve">Ramos de Atividade Internacionalizáveis </t>
  </si>
  <si>
    <t>Taxa de sobrevivência das empresas dos ramos de atividade internacionalizáveis de acordo com o ano de nascimento da empresa</t>
  </si>
  <si>
    <t>Proporção do volume de negócios das indústrias de baixa tecnologia no volume de negócios das indústrias transformadoras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</si>
  <si>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</si>
  <si>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</si>
  <si>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</si>
  <si>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 xml:space="preserve"> </t>
  </si>
  <si>
    <t>5 anos</t>
  </si>
  <si>
    <t>A 5 anos</t>
  </si>
  <si>
    <t>Indicador de concentração do valor acrescentado bruto das quatro maiores empresas</t>
  </si>
  <si>
    <t>Ativo</t>
  </si>
  <si>
    <t>Passivo</t>
  </si>
  <si>
    <t>Capital próprio</t>
  </si>
  <si>
    <t>Investimentos em ativos fixos tangíveis, biológicos e propriedades de investimento</t>
  </si>
  <si>
    <t>NASCIMENTOS</t>
  </si>
  <si>
    <t>Sobrevivência</t>
  </si>
  <si>
    <t>Po</t>
  </si>
  <si>
    <t>Taxa de sobrevivência das empresas nascidas</t>
  </si>
  <si>
    <t>Rc</t>
  </si>
  <si>
    <t>Empresas com 10 ou mais pessoas remuneradas</t>
  </si>
  <si>
    <t>Gazelas (empresas jovens de elevado crescimento)</t>
  </si>
  <si>
    <t>Nota metodológica</t>
  </si>
  <si>
    <t xml:space="preserve">A classificação das empresas de grande dimensão baseou-se na adaptação da Recomendação da Comissão de 6 de maio de 2003. </t>
  </si>
  <si>
    <t>- Empresas com 250 ou mais pessoas ao serviço ou;</t>
  </si>
  <si>
    <t>- Empresas com volume de negócios superior a 50 milhões de euros e ativo líquido superior a 43 milhões de euros.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</si>
  <si>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</si>
  <si>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</si>
  <si>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</si>
  <si>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</si>
  <si>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</si>
  <si>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SECTOR EMPRESARIAL DA REGIÃO AUTÓNOMA DA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</si>
  <si>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</si>
  <si>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I.1 - Indicadores Económicos e Patrimoniais das Empresas</t>
  </si>
  <si>
    <t>I.2 - Nascimentos, Sobrevivência dos nascimentos e Mortes das Empresas</t>
  </si>
  <si>
    <t>I.3 - Nascimentos, Sobrevivência dos nascimentos e Mortes das Empresas (com pelo menos 1 pessoa ao serviço remunerada)</t>
  </si>
  <si>
    <t>I.4 - Taxa de natalidade, taxa de sobrevivência dos nascimentos e taxa de mortalidade das Empresas</t>
  </si>
  <si>
    <t>I.5 - Taxa de natalidade, taxa de sobrevivência dos nascimentos e taxa de mortalidade das Empresas (com pelo menos 1 pessoa ao serviço remunerada)</t>
  </si>
  <si>
    <t>I.6 - Sociedades de elevado crescimento e "Gazelas"</t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</si>
  <si>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</si>
  <si>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</si>
  <si>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</si>
  <si>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</si>
  <si>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</si>
  <si>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</si>
  <si>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 xml:space="preserve">III.2 - Rendimentos e gastos nas Empresas não Financeiras, por forma jurídica, dimensão e sector de atividade económica </t>
  </si>
  <si>
    <t xml:space="preserve">III.3 - Resultados nas Empresas não Financeiras, por forma jurídica, dimensão e sector de atividade económica </t>
  </si>
  <si>
    <t xml:space="preserve">III.4 - Rácios económicos nas Empresas não Financeiras, por forma jurídica, dimensão e sector de atividade económica </t>
  </si>
  <si>
    <t xml:space="preserve">III.5 - Balanço - Totais, nas Empresas não Financeiras, por forma jurídica, dimensão e sector de atividade económica </t>
  </si>
  <si>
    <t xml:space="preserve">III.6 - Formação Bruta de Capital Fixa e Investimentos nas Empresas não Financeiras, por forma jurídica, dimensão e sector de atividade económica </t>
  </si>
  <si>
    <t xml:space="preserve">III.7 - Rácios financeiros das Sociedades não Financeiras, por dimensão e sector de atividade económica </t>
  </si>
  <si>
    <t>III.8 - Sociedades não Financeiras de elevado crescimento e "Gazelas"</t>
  </si>
  <si>
    <t>IV.1.1 - Nascimentos de Empresas não Financeiras, por forma jurídica e sector de atividade económica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</si>
  <si>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</si>
  <si>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</si>
  <si>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IV.3.1 - Sobrevivência dos nascimentos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</si>
  <si>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</si>
  <si>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IV.3.2 - Sobrevivência dos nascimentos de Empresas não Financeiras, por forma jurídica e sector de atividade económica (com pelo menos 1 pessoa ao serviço remunerada)</t>
  </si>
  <si>
    <t>IV.4.1 - Taxa de sobrevivência dos nascimentos de Empresas não Financeiras, por forma jurídica e sector de atividade económica</t>
  </si>
  <si>
    <t>IV.4.2 - Taxa de sobrevivência dos nascimentos de Empresas não Financeiras, por forma jurídica e sector de atividade económica (com pelo menos 1 pessoa ao serviço remunerada)</t>
  </si>
  <si>
    <t xml:space="preserve">IV.5 - Outros indicadores demográficos nas Empresas não Financeiras, por forma jurídica e sector de atividade económica </t>
  </si>
  <si>
    <t>IV.6 - Taxa de natalidade, de sobrevivência e de mortalidade das Empresas não Financeiras por dimensão</t>
  </si>
  <si>
    <t>V.1 - Indicadores das Empresas não Financeiras por Município</t>
  </si>
  <si>
    <t>V.2 - Indicadores das Empresas não Financeiras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</si>
  <si>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</si>
  <si>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</si>
  <si>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</si>
  <si>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</si>
  <si>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</si>
  <si>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</si>
  <si>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</si>
  <si>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</si>
  <si>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</si>
  <si>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</si>
  <si>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</si>
  <si>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</si>
  <si>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>Pessoal ao 
serviço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</si>
  <si>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</si>
  <si>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</si>
  <si>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</si>
  <si>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>Taxa de 
natalidade</t>
  </si>
  <si>
    <t>Mortes de 
Empresas</t>
  </si>
  <si>
    <t>Taxa de 
mortalidade</t>
  </si>
  <si>
    <t>Valor acrescentado 
bruto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</si>
  <si>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</si>
  <si>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Debt to equity 
ratio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</si>
  <si>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</si>
  <si>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</si>
  <si>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</si>
  <si>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</si>
  <si>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</si>
  <si>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</t>
    </r>
  </si>
  <si>
    <r>
      <t>Peso do EBE no VAB</t>
    </r>
    <r>
      <rPr>
        <sz val="8"/>
        <color indexed="8"/>
        <rFont val="Arial"/>
        <family val="2"/>
      </rPr>
      <t>pm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</si>
  <si>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</si>
  <si>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cf/Total de pessoas ao serviço</t>
    </r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</si>
  <si>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</si>
  <si>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r>
      <t>VAB</t>
    </r>
    <r>
      <rPr>
        <sz val="8"/>
        <color indexed="8"/>
        <rFont val="Arial"/>
        <family val="2"/>
      </rPr>
      <t>pm/Produção*100</t>
    </r>
  </si>
  <si>
    <r>
      <t>Formação bruta de capital fixo/VAB</t>
    </r>
    <r>
      <rPr>
        <sz val="8"/>
        <color indexed="8"/>
        <rFont val="Arial"/>
        <family val="2"/>
      </rPr>
      <t>cf*100</t>
    </r>
  </si>
  <si>
    <r>
      <t>Gastos com o pessoal/VAB</t>
    </r>
    <r>
      <rPr>
        <sz val="8"/>
        <color indexed="8"/>
        <rFont val="Arial"/>
        <family val="2"/>
      </rPr>
      <t>pm*100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</si>
  <si>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</si>
  <si>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t>Pe</t>
  </si>
  <si>
    <t>Proporção do valor acrescentado bruto das indústrias de alta e média-alta tecnologia no valor acrescentado bruto total</t>
  </si>
  <si>
    <t>Valor retificado</t>
  </si>
  <si>
    <t>Rácio de endividamento</t>
  </si>
  <si>
    <t>Indicador de concentração do pessoal ao serviço das quatro maiores empresas</t>
  </si>
  <si>
    <t>Dado Preliminar (Estimativa)</t>
  </si>
  <si>
    <t>Rácio Endividamento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</si>
  <si>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</si>
  <si>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</si>
  <si>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</si>
  <si>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</si>
  <si>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Sobrevivências de empresas nascidas 1 ano antes</t>
  </si>
  <si>
    <t>Sobrevivências de empresas nascidas 2 anos antes</t>
  </si>
  <si>
    <t>Taxa de sobrevivência das Empresas nascidas 2 anos antes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</si>
  <si>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</si>
  <si>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</si>
  <si>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</si>
  <si>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</si>
  <si>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</si>
  <si>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</si>
  <si>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</si>
  <si>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</si>
  <si>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</si>
  <si>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</si>
  <si>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</si>
  <si>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Volume de Negócios das sociedades com menos de 250 pessoas ao serviço</t>
  </si>
  <si>
    <t>Volume de Negócios  para o exterior das sociedades com menos de 250 pessoas ao serviço</t>
  </si>
  <si>
    <t>III.9 - Empresas não financeiras, pessoal ao serviço e respetiva proporção, VABpm e despesas em desenvolvimento, por escalão de pessoal ao serviço</t>
  </si>
  <si>
    <t>III.10 - Volume de negócios das sociedades não financeiras com menos de 250 pessoas ao serviço, por escalão de pessoal ao serviço</t>
  </si>
  <si>
    <t>Dimensão</t>
  </si>
  <si>
    <t>Pequenas e médias empresas (PME)</t>
  </si>
  <si>
    <t>Forma jurídica</t>
  </si>
  <si>
    <t>Empresa individual</t>
  </si>
  <si>
    <t>Sociedade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</si>
  <si>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</si>
  <si>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</si>
  <si>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</si>
  <si>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VII.2 - Indicadores dos Estabelecimentos do comercio a retalho (exceto de veículos automóveis e motociclos e de combustível para veículos a motor) por Município</t>
  </si>
  <si>
    <t>I. INDICADORES PATRIMONIAIS E DEMOGRÁFICOS DAS EMPRESAS, 2014 - 2019</t>
  </si>
  <si>
    <t>II. INDICADORES PATRIMONIAIS E DEMOGRÁFICOS DAS EMPRESAS FINANCEIRAS, 2014 - 2019</t>
  </si>
  <si>
    <t>III. INDICADORES PATRIMONIAIS DAS EMPRESAS NÃO FINANCEIRAS, 2014-2019</t>
  </si>
  <si>
    <t>IV. INDICADORES DEMOGRÁFICOS DAS EMPRESAS NÃO FINANCEIRAS, 2014-2019</t>
  </si>
  <si>
    <t>V. INDICADORES DAS EMPRESAS NÃO FINANCEIRAS POR MUNICÍPIO, 2014-2019</t>
  </si>
  <si>
    <t>VI. INDICADORES DAS EMPRESAS NÃO FINANCEIRAS SEGUNDO O NÍVEL DE UTILIZAÇÃO DE TECNOLOGIA, 2014-2019</t>
  </si>
  <si>
    <t>Proporção do volume de negócios para o exterior no volume de negócios das sociedades com menos de 250 pessoas ao serviço</t>
  </si>
  <si>
    <t>Estabelecimentos</t>
  </si>
  <si>
    <t xml:space="preserve">VII. INDICADORES DOS ESTABELECIMENTOS DAS EMPRESAS NÃO FINANCEIRAS, 2014-2019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</si>
</sst>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\ ###"/>
    <numFmt numFmtId="175" formatCode="###\ ##0"/>
    <numFmt numFmtId="176" formatCode="##0"/>
    <numFmt numFmtId="177" formatCode="0;[Red]0"/>
  </numFmts>
  <fonts count="5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355">
    <xf numFmtId="0" fontId="0" fillId="0" borderId="0" xfId="0"/>
    <xf numFmtId="0" fontId="2" fillId="0" borderId="0" xfId="0" applyFont="1" applyFill="1"/>
    <xf numFmtId="0" fontId="2" fillId="25" borderId="0" xfId="0" applyFont="1" applyFill="1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64" fontId="7" fillId="25" borderId="0" xfId="41" applyFont="1" applyFill="1" applyBorder="1"/>
    <xf numFmtId="164" fontId="7" fillId="0" borderId="0" xfId="41" applyFont="1" applyFill="1"/>
    <xf numFmtId="164" fontId="8" fillId="0" borderId="0" xfId="40" applyFont="1" applyFill="1" applyBorder="1" applyAlignment="1" applyProtection="1">
      <alignment horizontal="centerContinuous" vertical="center"/>
    </xf>
    <xf numFmtId="164" fontId="8" fillId="0" borderId="0" xfId="40" applyFont="1" applyFill="1" applyAlignment="1">
      <alignment vertical="center"/>
    </xf>
    <xf numFmtId="164" fontId="8" fillId="0" borderId="0" xfId="40" applyFont="1" applyFill="1"/>
    <xf numFmtId="164" fontId="8" fillId="25" borderId="0" xfId="40" applyFont="1" applyFill="1" applyBorder="1"/>
    <xf numFmtId="0" fontId="2" fillId="0" borderId="0" xfId="0" applyFont="1" applyFill="1" applyAlignment="1">
      <alignment vertical="center"/>
    </xf>
    <xf numFmtId="165" fontId="39" fillId="25" borderId="0" xfId="0" applyNumberFormat="1" applyFont="1" applyFill="1" applyBorder="1" applyAlignment="1">
      <alignment horizontal="right" vertical="center"/>
    </xf>
    <xf numFmtId="2" fontId="39" fillId="25" borderId="0" xfId="0" applyNumberFormat="1" applyFont="1" applyFill="1" applyBorder="1" applyAlignment="1">
      <alignment horizontal="right" vertical="center"/>
    </xf>
    <xf numFmtId="2" fontId="39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/>
    <xf numFmtId="0" fontId="1" fillId="24" borderId="0" xfId="0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horizontal="left" vertical="center"/>
    </xf>
    <xf numFmtId="0" fontId="2" fillId="25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165" fontId="40" fillId="25" borderId="0" xfId="0" applyNumberFormat="1" applyFont="1" applyFill="1" applyBorder="1" applyAlignment="1">
      <alignment horizontal="right" vertical="center"/>
    </xf>
    <xf numFmtId="166" fontId="41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6" borderId="0" xfId="0" applyFont="1" applyFill="1" applyBorder="1" applyAlignment="1">
      <alignment horizontal="right" vertical="center"/>
    </xf>
    <xf numFmtId="165" fontId="2" fillId="0" borderId="0" xfId="0" applyNumberFormat="1" applyFont="1" applyFill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0" borderId="0" xfId="0" applyFont="1" applyFill="1" applyAlignment="1" applyProtection="1"/>
    <xf numFmtId="0" fontId="2" fillId="25" borderId="0" xfId="39" applyFont="1" applyFill="1" applyBorder="1"/>
    <xf numFmtId="0" fontId="2" fillId="25" borderId="0" xfId="39" applyFont="1" applyFill="1" applyBorder="1" applyAlignment="1">
      <alignment vertical="center"/>
    </xf>
    <xf numFmtId="0" fontId="42" fillId="25" borderId="0" xfId="0" applyFont="1" applyFill="1" applyBorder="1" applyAlignment="1" applyProtection="1">
      <alignment horizontal="center" vertical="center"/>
      <protection hidden="1"/>
    </xf>
    <xf numFmtId="165" fontId="43" fillId="25" borderId="0" xfId="0" applyNumberFormat="1" applyFont="1" applyFill="1" applyBorder="1" applyAlignment="1" applyProtection="1">
      <alignment horizontal="left" vertical="center"/>
      <protection hidden="1"/>
    </xf>
    <xf numFmtId="0" fontId="22" fillId="25" borderId="0" xfId="0" applyFont="1" applyFill="1" applyBorder="1" applyAlignment="1">
      <alignment vertical="center"/>
    </xf>
    <xf numFmtId="0" fontId="39" fillId="25" borderId="0" xfId="0" applyFont="1" applyFill="1" applyBorder="1" applyAlignment="1" applyProtection="1">
      <alignment horizontal="left" vertical="center"/>
      <protection hidden="1"/>
    </xf>
    <xf numFmtId="0" fontId="39" fillId="25" borderId="0" xfId="0" applyFont="1" applyFill="1" applyBorder="1" applyAlignment="1" applyProtection="1">
      <alignment vertical="center"/>
      <protection hidden="1"/>
    </xf>
    <xf numFmtId="165" fontId="40" fillId="25" borderId="0" xfId="0" applyNumberFormat="1" applyFont="1" applyFill="1" applyBorder="1" applyAlignment="1" applyProtection="1">
      <alignment horizontal="left" vertical="center"/>
      <protection hidden="1"/>
    </xf>
    <xf numFmtId="0" fontId="39" fillId="25" borderId="0" xfId="0" applyFont="1" applyFill="1" applyBorder="1" applyAlignment="1">
      <alignment horizontal="left" vertical="center"/>
    </xf>
    <xf numFmtId="165" fontId="43" fillId="25" borderId="0" xfId="0" applyNumberFormat="1" applyFont="1" applyFill="1" applyBorder="1" applyAlignment="1">
      <alignment horizontal="left" vertical="center"/>
    </xf>
    <xf numFmtId="0" fontId="39" fillId="25" borderId="0" xfId="0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39" fillId="25" borderId="0" xfId="0" applyFont="1" applyFill="1" applyBorder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Border="1" applyAlignment="1">
      <alignment vertical="center" wrapText="1"/>
    </xf>
    <xf numFmtId="166" fontId="44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5" borderId="0" xfId="0" applyFont="1" applyFill="1" applyBorder="1" applyAlignment="1">
      <alignment horizontal="center" vertical="center"/>
    </xf>
    <xf numFmtId="0" fontId="45" fillId="0" borderId="0" xfId="0" applyFont="1" applyFill="1" applyAlignment="1" applyProtection="1">
      <alignment vertical="center"/>
    </xf>
    <xf numFmtId="167" fontId="46" fillId="0" borderId="0" xfId="40" applyNumberFormat="1" applyFont="1" applyFill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164" fontId="7" fillId="0" borderId="0" xfId="41" applyFont="1" applyFill="1" applyBorder="1"/>
    <xf numFmtId="164" fontId="8" fillId="0" borderId="0" xfId="40" applyFont="1" applyFill="1" applyBorder="1"/>
    <xf numFmtId="2" fontId="40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" fontId="39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25" borderId="0" xfId="0" applyFont="1" applyFill="1" applyBorder="1" applyAlignment="1">
      <alignment horizontal="right" vertical="center"/>
    </xf>
    <xf numFmtId="164" fontId="8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8" fillId="0" borderId="0" xfId="4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25" borderId="0" xfId="0" applyFont="1" applyFill="1"/>
    <xf numFmtId="0" fontId="1" fillId="25" borderId="0" xfId="0" applyFont="1" applyFill="1" applyAlignment="1" applyProtection="1"/>
    <xf numFmtId="164" fontId="7" fillId="25" borderId="0" xfId="41" applyFont="1" applyFill="1"/>
    <xf numFmtId="164" fontId="8" fillId="25" borderId="0" xfId="40" applyFont="1" applyFill="1" applyBorder="1" applyAlignment="1" applyProtection="1">
      <alignment horizontal="centerContinuous" vertical="center"/>
    </xf>
    <xf numFmtId="164" fontId="8" fillId="25" borderId="0" xfId="40" applyFont="1" applyFill="1"/>
    <xf numFmtId="0" fontId="1" fillId="25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7" borderId="0" xfId="0" applyFont="1" applyFill="1" applyBorder="1" applyAlignment="1">
      <alignment horizontal="center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 applyFill="1" applyBorder="1"/>
    <xf numFmtId="0" fontId="1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5" fontId="39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0" fillId="0" borderId="0" xfId="0" applyNumberFormat="1" applyFill="1" applyAlignment="1" applyProtection="1">
      <alignment vertical="center"/>
      <protection hidden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ill="1" applyBorder="1" applyAlignment="1">
      <alignment vertical="center"/>
    </xf>
    <xf numFmtId="0" fontId="38" fillId="0" borderId="0" xfId="0" applyFont="1" applyFill="1" applyBorder="1" applyAlignment="1">
      <alignment horizontal="left" vertical="center" indent="6"/>
    </xf>
    <xf numFmtId="165" fontId="39" fillId="0" borderId="0" xfId="0" applyNumberFormat="1" applyFont="1" applyFill="1" applyBorder="1" applyAlignment="1">
      <alignment horizontal="left" vertical="center"/>
    </xf>
    <xf numFmtId="165" fontId="39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8" fillId="0" borderId="0" xfId="40" applyFont="1" applyFill="1" applyBorder="1" applyAlignment="1">
      <alignment horizontal="center"/>
    </xf>
    <xf numFmtId="165" fontId="40" fillId="0" borderId="0" xfId="0" applyNumberFormat="1" applyFont="1" applyFill="1" applyBorder="1" applyAlignment="1">
      <alignment horizontal="center" vertical="center"/>
    </xf>
    <xf numFmtId="165" fontId="39" fillId="0" borderId="0" xfId="0" applyNumberFormat="1" applyFont="1" applyFill="1" applyBorder="1" applyAlignment="1">
      <alignment horizontal="center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2" fontId="39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vertical="center"/>
    </xf>
    <xf numFmtId="165" fontId="39" fillId="25" borderId="0" xfId="0" applyNumberFormat="1" applyFont="1" applyFill="1" applyBorder="1" applyAlignment="1">
      <alignment vertical="center"/>
    </xf>
    <xf numFmtId="2" fontId="2" fillId="25" borderId="0" xfId="0" applyNumberFormat="1" applyFont="1" applyFill="1" applyBorder="1" applyAlignment="1">
      <alignment horizontal="right" vertical="center"/>
    </xf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1" fillId="25" borderId="0" xfId="39" applyFont="1" applyFill="1" applyAlignment="1" applyProtection="1"/>
    <xf numFmtId="0" fontId="2" fillId="25" borderId="0" xfId="39" applyFont="1" applyFill="1" applyAlignment="1" applyProtection="1"/>
    <xf numFmtId="165" fontId="39" fillId="25" borderId="0" xfId="39" applyNumberFormat="1" applyFont="1" applyFill="1" applyBorder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Border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165" fontId="26" fillId="25" borderId="0" xfId="0" applyNumberFormat="1" applyFont="1" applyFill="1" applyBorder="1" applyAlignment="1"/>
    <xf numFmtId="0" fontId="2" fillId="25" borderId="0" xfId="0" applyFont="1" applyFill="1" applyAlignment="1">
      <alignment horizontal="right" vertical="center"/>
    </xf>
    <xf numFmtId="164" fontId="7" fillId="0" borderId="0" xfId="4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0" fontId="2" fillId="0" borderId="0" xfId="0" applyFont="1"/>
    <xf numFmtId="0" fontId="2" fillId="25" borderId="0" xfId="0" quotePrefix="1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2" fillId="0" borderId="0" xfId="0" applyFont="1" applyFill="1"/>
    <xf numFmtId="0" fontId="22" fillId="25" borderId="0" xfId="0" applyFont="1" applyFill="1"/>
    <xf numFmtId="0" fontId="22" fillId="25" borderId="0" xfId="39" applyFont="1" applyFill="1" applyBorder="1"/>
    <xf numFmtId="0" fontId="22" fillId="25" borderId="0" xfId="39" applyFont="1" applyFill="1"/>
    <xf numFmtId="0" fontId="22" fillId="0" borderId="0" xfId="0" applyFont="1" applyFill="1" applyBorder="1"/>
    <xf numFmtId="0" fontId="22" fillId="25" borderId="0" xfId="0" applyFont="1" applyFill="1" applyBorder="1"/>
    <xf numFmtId="0" fontId="4" fillId="0" borderId="0" xfId="0" applyFont="1" applyFill="1" applyAlignment="1" applyProtection="1"/>
    <xf numFmtId="0" fontId="28" fillId="25" borderId="0" xfId="0" applyFont="1" applyFill="1" applyAlignment="1">
      <alignment vertical="center"/>
    </xf>
    <xf numFmtId="0" fontId="4" fillId="25" borderId="0" xfId="39" applyFont="1" applyFill="1" applyAlignment="1" applyProtection="1"/>
    <xf numFmtId="0" fontId="4" fillId="25" borderId="0" xfId="0" applyFont="1" applyFill="1" applyAlignment="1" applyProtection="1"/>
    <xf numFmtId="0" fontId="2" fillId="25" borderId="0" xfId="0" applyFont="1" applyFill="1" applyAlignment="1"/>
    <xf numFmtId="0" fontId="22" fillId="25" borderId="0" xfId="0" applyFont="1" applyFill="1" applyAlignment="1">
      <alignment vertical="center"/>
    </xf>
    <xf numFmtId="0" fontId="3" fillId="25" borderId="0" xfId="35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/>
    <xf numFmtId="166" fontId="47" fillId="28" borderId="12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 applyAlignment="1">
      <alignment horizontal="center"/>
    </xf>
    <xf numFmtId="166" fontId="47" fillId="28" borderId="15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39" applyFont="1" applyFill="1" applyBorder="1"/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0" fontId="39" fillId="25" borderId="0" xfId="0" applyFont="1" applyFill="1" applyBorder="1" applyAlignment="1" applyProtection="1">
      <alignment horizontal="left" vertical="center" indent="1"/>
      <protection hidden="1"/>
    </xf>
    <xf numFmtId="0" fontId="39" fillId="25" borderId="0" xfId="0" applyFont="1" applyFill="1" applyBorder="1" applyAlignment="1">
      <alignment horizontal="left" vertical="center" indent="1"/>
    </xf>
    <xf numFmtId="0" fontId="39" fillId="25" borderId="0" xfId="0" applyFont="1" applyFill="1" applyBorder="1" applyAlignment="1">
      <alignment horizontal="left" vertical="center" wrapText="1" indent="1"/>
    </xf>
    <xf numFmtId="0" fontId="2" fillId="25" borderId="0" xfId="0" applyFont="1" applyFill="1" applyBorder="1" applyAlignment="1">
      <alignment horizontal="left" vertical="center" indent="1"/>
    </xf>
    <xf numFmtId="0" fontId="2" fillId="0" borderId="0" xfId="39" applyFont="1" applyFill="1" applyBorder="1" applyAlignment="1">
      <alignment vertical="center"/>
    </xf>
    <xf numFmtId="0" fontId="1" fillId="0" borderId="0" xfId="39" applyFont="1" applyFill="1" applyBorder="1" applyAlignment="1">
      <alignment horizontal="left" vertical="center" indent="1"/>
    </xf>
    <xf numFmtId="165" fontId="40" fillId="0" borderId="0" xfId="39" applyNumberFormat="1" applyFont="1" applyFill="1" applyBorder="1" applyAlignment="1">
      <alignment vertical="center"/>
    </xf>
    <xf numFmtId="165" fontId="26" fillId="27" borderId="0" xfId="0" applyNumberFormat="1" applyFont="1" applyFill="1" applyBorder="1" applyAlignment="1">
      <alignment vertical="center"/>
    </xf>
    <xf numFmtId="166" fontId="47" fillId="28" borderId="11" xfId="0" applyNumberFormat="1" applyFont="1" applyFill="1" applyBorder="1" applyAlignment="1">
      <alignment horizontal="center" vertical="center" wrapText="1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Fill="1" applyBorder="1" applyAlignment="1">
      <alignment horizontal="right" vertical="center"/>
    </xf>
    <xf numFmtId="171" fontId="39" fillId="0" borderId="0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Alignment="1">
      <alignment horizontal="right" vertical="center"/>
    </xf>
    <xf numFmtId="172" fontId="39" fillId="0" borderId="0" xfId="0" applyNumberFormat="1" applyFont="1" applyFill="1" applyBorder="1" applyAlignment="1">
      <alignment horizontal="right" vertical="center"/>
    </xf>
    <xf numFmtId="172" fontId="2" fillId="0" borderId="0" xfId="0" applyNumberFormat="1" applyFont="1" applyFill="1" applyAlignment="1">
      <alignment vertical="center"/>
    </xf>
    <xf numFmtId="173" fontId="39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4" fontId="39" fillId="0" borderId="0" xfId="0" applyNumberFormat="1" applyFont="1" applyFill="1" applyBorder="1" applyAlignment="1">
      <alignment horizontal="right" vertical="center"/>
    </xf>
    <xf numFmtId="0" fontId="39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/>
    <xf numFmtId="165" fontId="2" fillId="0" borderId="0" xfId="0" applyNumberFormat="1" applyFont="1" applyFill="1" applyBorder="1"/>
    <xf numFmtId="2" fontId="2" fillId="0" borderId="0" xfId="0" applyNumberFormat="1" applyFont="1" applyFill="1" applyAlignment="1">
      <alignment vertical="center"/>
    </xf>
    <xf numFmtId="175" fontId="39" fillId="0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ont="1" applyFill="1" applyAlignment="1" applyProtection="1">
      <alignment horizontal="left" vertical="center" indent="3"/>
    </xf>
    <xf numFmtId="0" fontId="3" fillId="0" borderId="0" xfId="35" applyFont="1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Fill="1" applyBorder="1"/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4" fontId="7" fillId="0" borderId="0" xfId="41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0" fontId="1" fillId="0" borderId="0" xfId="39" applyFont="1" applyFill="1" applyBorder="1" applyAlignment="1">
      <alignment vertical="center"/>
    </xf>
    <xf numFmtId="165" fontId="5" fillId="0" borderId="0" xfId="39" applyNumberFormat="1" applyFont="1" applyFill="1" applyBorder="1" applyAlignment="1">
      <alignment horizontal="left" vertical="center"/>
    </xf>
    <xf numFmtId="2" fontId="39" fillId="0" borderId="0" xfId="39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8" fontId="39" fillId="25" borderId="0" xfId="46" applyNumberFormat="1" applyFont="1" applyFill="1" applyBorder="1" applyAlignment="1">
      <alignment horizontal="right" vertical="center"/>
    </xf>
    <xf numFmtId="165" fontId="2" fillId="25" borderId="0" xfId="0" applyNumberFormat="1" applyFont="1" applyFill="1" applyAlignment="1">
      <alignment vertical="center"/>
    </xf>
    <xf numFmtId="176" fontId="39" fillId="0" borderId="0" xfId="0" applyNumberFormat="1" applyFont="1" applyFill="1" applyBorder="1" applyAlignment="1">
      <alignment horizontal="right" vertical="center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25" borderId="0" xfId="35" applyFill="1" applyAlignment="1" applyProtection="1">
      <alignment horizontal="left" vertical="center" indent="3"/>
    </xf>
    <xf numFmtId="165" fontId="5" fillId="27" borderId="0" xfId="0" applyNumberFormat="1" applyFont="1" applyFill="1" applyBorder="1" applyAlignment="1">
      <alignment horizontal="center" vertical="center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indent="2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26" fillId="27" borderId="0" xfId="0" applyNumberFormat="1" applyFont="1" applyFill="1" applyBorder="1" applyAlignment="1">
      <alignment horizontal="left" vertical="center" indent="1"/>
    </xf>
    <xf numFmtId="165" fontId="26" fillId="27" borderId="0" xfId="0" applyNumberFormat="1" applyFont="1" applyFill="1" applyBorder="1" applyAlignment="1">
      <alignment horizontal="left" vertical="center" indent="2"/>
    </xf>
    <xf numFmtId="0" fontId="1" fillId="27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left" vertical="center" indent="2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25" borderId="0" xfId="0" applyNumberFormat="1" applyFont="1" applyFill="1" applyBorder="1" applyAlignment="1">
      <alignment horizontal="left" vertical="center" wrapText="1" indent="2"/>
    </xf>
    <xf numFmtId="165" fontId="40" fillId="0" borderId="0" xfId="0" applyNumberFormat="1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31" fillId="0" borderId="10" xfId="0" applyNumberFormat="1" applyFont="1" applyFill="1" applyBorder="1" applyAlignment="1">
      <alignment horizontal="left" vertical="top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77" fontId="2" fillId="25" borderId="0" xfId="0" applyNumberFormat="1" applyFont="1" applyFill="1"/>
    <xf numFmtId="177" fontId="2" fillId="0" borderId="0" xfId="0" applyNumberFormat="1" applyFont="1" applyFill="1"/>
    <xf numFmtId="165" fontId="1" fillId="0" borderId="0" xfId="0" applyNumberFormat="1" applyFont="1" applyFill="1" applyAlignment="1" applyProtection="1"/>
    <xf numFmtId="169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vertical="center"/>
    </xf>
    <xf numFmtId="2" fontId="26" fillId="0" borderId="0" xfId="0" applyNumberFormat="1" applyFont="1" applyFill="1" applyBorder="1" applyAlignment="1">
      <alignment vertical="center"/>
    </xf>
    <xf numFmtId="165" fontId="43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left" vertical="center" indent="2"/>
    </xf>
    <xf numFmtId="165" fontId="49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wrapText="1" indent="1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27" borderId="0" xfId="0" applyNumberFormat="1" applyFont="1" applyFill="1" applyBorder="1" applyAlignment="1">
      <alignment horizontal="left" vertical="center" indent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49" fillId="0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indent="2"/>
    </xf>
    <xf numFmtId="0" fontId="26" fillId="0" borderId="0" xfId="0" applyFont="1" applyFill="1" applyBorder="1" applyAlignment="1">
      <alignment vertical="center" wrapText="1"/>
    </xf>
    <xf numFmtId="165" fontId="49" fillId="0" borderId="0" xfId="39" applyNumberFormat="1" applyFont="1" applyFill="1" applyBorder="1" applyAlignment="1">
      <alignment horizontal="left" vertical="center" indent="2"/>
    </xf>
    <xf numFmtId="165" fontId="26" fillId="27" borderId="0" xfId="0" applyNumberFormat="1" applyFont="1" applyFill="1" applyBorder="1" applyAlignment="1">
      <alignment vertical="center" wrapText="1"/>
    </xf>
    <xf numFmtId="2" fontId="2" fillId="25" borderId="0" xfId="0" applyNumberFormat="1" applyFont="1" applyFill="1" applyAlignment="1">
      <alignment horizontal="right" vertical="center"/>
    </xf>
    <xf numFmtId="167" fontId="2" fillId="25" borderId="0" xfId="0" applyNumberFormat="1" applyFont="1" applyFill="1" applyAlignment="1">
      <alignment vertical="center"/>
    </xf>
    <xf numFmtId="165" fontId="2" fillId="25" borderId="0" xfId="0" applyNumberFormat="1" applyFont="1" applyFill="1" applyBorder="1" applyAlignment="1">
      <alignment vertical="center"/>
    </xf>
    <xf numFmtId="0" fontId="1" fillId="27" borderId="0" xfId="0" applyFont="1" applyFill="1" applyBorder="1" applyAlignment="1">
      <alignment vertical="center"/>
    </xf>
    <xf numFmtId="0" fontId="5" fillId="27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vertical="center"/>
    </xf>
    <xf numFmtId="165" fontId="2" fillId="25" borderId="0" xfId="0" applyNumberFormat="1" applyFont="1" applyFill="1" applyBorder="1" applyAlignment="1">
      <alignment horizontal="right" vertical="center"/>
    </xf>
    <xf numFmtId="165" fontId="5" fillId="27" borderId="0" xfId="0" applyNumberFormat="1" applyFont="1" applyFill="1" applyBorder="1" applyAlignment="1">
      <alignment horizontal="left" vertical="center" indent="2"/>
    </xf>
    <xf numFmtId="165" fontId="2" fillId="0" borderId="0" xfId="0" applyNumberFormat="1" applyFont="1" applyFill="1" applyBorder="1" applyAlignment="1">
      <alignment vertical="center"/>
    </xf>
    <xf numFmtId="165" fontId="39" fillId="27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0" fontId="3" fillId="0" borderId="0" xfId="35" applyAlignment="1" applyProtection="1">
      <alignment horizontal="left" indent="3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Border="1" applyAlignment="1" applyProtection="1">
      <alignment horizontal="left" vertical="center"/>
      <protection hidden="1"/>
    </xf>
    <xf numFmtId="0" fontId="32" fillId="0" borderId="0" xfId="35" applyFont="1" applyFill="1" applyAlignment="1" applyProtection="1">
      <alignment horizontal="left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 applyProtection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left" vertical="center" indent="2"/>
    </xf>
    <xf numFmtId="166" fontId="47" fillId="28" borderId="15" xfId="0" applyNumberFormat="1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Fill="1" applyAlignment="1" applyProtection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0" fontId="32" fillId="25" borderId="0" xfId="35" applyFont="1" applyFill="1" applyAlignment="1" applyProtection="1">
      <alignment horizontal="left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 wrapText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Border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0" fontId="47" fillId="28" borderId="24" xfId="0" applyFont="1" applyFill="1" applyBorder="1" applyAlignment="1">
      <alignment horizontal="center" vertical="center" wrapText="1"/>
    </xf>
    <xf numFmtId="165" fontId="47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</cellXfs>
  <cellStyles count="47">
    <cellStyle name="% 2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ligação" xfId="35" builtinId="8"/>
    <cellStyle name="Input" xfId="36"/>
    <cellStyle name="Linked Cell" xfId="37"/>
    <cellStyle name="Neutral" xfId="38"/>
    <cellStyle name="Normal" xfId="0" builtinId="0"/>
    <cellStyle name="Normal 2" xfId="39"/>
    <cellStyle name="Normal_Q2_1_03_2000" xfId="40"/>
    <cellStyle name="Normal_Q2_3_01_2000" xfId="41"/>
    <cellStyle name="Note" xfId="42"/>
    <cellStyle name="Output" xfId="43"/>
    <cellStyle name="Percentagem 2" xfId="46"/>
    <cellStyle name="Title" xfId="44"/>
    <cellStyle name="Warning Text" xfId="45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P66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130" customWidth="1"/>
    <col min="2" max="2" width="152.28515625" style="130" customWidth="1"/>
    <col min="3" max="16384" width="9.140625" style="130"/>
  </cols>
  <sheetData>
    <row r="1" spans="2:16" ht="25.5" customHeight="1" x14ac:dyDescent="0.2">
      <c r="B1" s="126" t="s">
        <v>288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</row>
    <row r="3" spans="2:16" ht="18" customHeight="1" x14ac:dyDescent="0.2">
      <c r="B3" s="191" t="s">
        <v>395</v>
      </c>
      <c r="C3" s="25"/>
      <c r="D3" s="25"/>
      <c r="E3" s="25"/>
      <c r="F3" s="25"/>
      <c r="G3" s="25"/>
      <c r="H3" s="25"/>
      <c r="I3" s="25"/>
      <c r="J3" s="25"/>
      <c r="K3" s="25"/>
    </row>
    <row r="5" spans="2:16" ht="15" customHeight="1" x14ac:dyDescent="0.2">
      <c r="B5" s="192" t="str">
        <f>+I.1!B1:M1</f>
        <v>I.1 - Indicadores Económicos e Patrimoniais das Empresas</v>
      </c>
    </row>
    <row r="6" spans="2:16" ht="15" customHeight="1" x14ac:dyDescent="0.2">
      <c r="B6" s="192" t="str">
        <f>+I.2!B1:J1</f>
        <v>I.2 - Nascimentos, Sobrevivência dos nascimentos e Mortes das Empresas</v>
      </c>
    </row>
    <row r="7" spans="2:16" ht="15" customHeight="1" x14ac:dyDescent="0.2">
      <c r="B7" s="192" t="str">
        <f>+I.3!B1:J1</f>
        <v>I.3 - Nascimentos, Sobrevivência dos nascimentos e Mortes das Empresas (com pelo menos 1 pessoa ao serviço remunerada)</v>
      </c>
    </row>
    <row r="8" spans="2:16" ht="15" customHeight="1" x14ac:dyDescent="0.2">
      <c r="B8" s="192" t="str">
        <f>+I.4!B1:I1</f>
        <v>I.4 - Taxa de natalidade, taxa de sobrevivência dos nascimentos e taxa de mortalidade das Empresas</v>
      </c>
    </row>
    <row r="9" spans="2:16" ht="15" customHeight="1" x14ac:dyDescent="0.2">
      <c r="B9" s="192" t="str">
        <f>+I.5!B1:I1</f>
        <v>I.5 - Taxa de natalidade, taxa de sobrevivência dos nascimentos e taxa de mortalidade das Empresas (com pelo menos 1 pessoa ao serviço remunerada)</v>
      </c>
    </row>
    <row r="10" spans="2:16" x14ac:dyDescent="0.2">
      <c r="B10" s="192" t="str">
        <f>+I.6!B1:H1</f>
        <v>I.6 - Sociedades de elevado crescimento e "Gazelas"</v>
      </c>
    </row>
    <row r="11" spans="2:16" x14ac:dyDescent="0.2">
      <c r="B11" s="131"/>
    </row>
    <row r="12" spans="2:16" ht="18" customHeight="1" x14ac:dyDescent="0.2">
      <c r="B12" s="191" t="s">
        <v>396</v>
      </c>
      <c r="C12" s="25"/>
      <c r="D12" s="25"/>
      <c r="E12" s="25"/>
      <c r="F12" s="25"/>
      <c r="G12" s="25"/>
      <c r="H12" s="25"/>
      <c r="I12" s="25"/>
      <c r="J12" s="25"/>
      <c r="K12" s="25"/>
    </row>
    <row r="14" spans="2:16" ht="15" customHeight="1" x14ac:dyDescent="0.2">
      <c r="B14" s="192" t="str">
        <f>+II.1!B1:M1</f>
        <v>II.1 - Indicadores Económicos e Patrimoniais das Empresas Financeiras</v>
      </c>
    </row>
    <row r="15" spans="2:16" ht="15" customHeight="1" x14ac:dyDescent="0.2">
      <c r="B15" s="193" t="str">
        <f>+II.2!B1:I1</f>
        <v>II.2 - Nascimentos, Sobrevivência dos nascimentos e Mortes das Empresas Financeiras</v>
      </c>
    </row>
    <row r="16" spans="2:16" ht="15" customHeight="1" x14ac:dyDescent="0.2">
      <c r="B16" s="193" t="str">
        <f>+II.3!B1:I1</f>
        <v>II.3 - Nascimentos, Sobrevivência dos nascimentos e Mortes das Empresas Financeiras (com pelo menos 1 pessoa ao serviço remunerada)</v>
      </c>
    </row>
    <row r="17" spans="2:11" ht="15" customHeight="1" x14ac:dyDescent="0.2">
      <c r="B17" s="192" t="str">
        <f>+II.4!B1:H1</f>
        <v>II.4 - Taxa de natalidade, taxa de sobrevivência dos nascimentos e taxa de mortalidade das Empresas Financeiras</v>
      </c>
    </row>
    <row r="18" spans="2:11" ht="15" customHeight="1" x14ac:dyDescent="0.2">
      <c r="B18" s="192" t="str">
        <f>+II.5!B1:H1</f>
        <v>II.5 - Taxa de natalidade, taxa de sobrevivência dos nascimentos e taxa de mortalidade das Empresas Financeiras (com pelo menos 1 pessoa ao serviço remunerada)</v>
      </c>
    </row>
    <row r="20" spans="2:11" ht="18" customHeight="1" x14ac:dyDescent="0.2">
      <c r="B20" s="191" t="s">
        <v>397</v>
      </c>
      <c r="C20" s="191"/>
      <c r="D20" s="191"/>
      <c r="E20" s="191"/>
      <c r="F20" s="191"/>
      <c r="G20" s="191"/>
      <c r="H20" s="191"/>
      <c r="I20" s="191"/>
      <c r="J20" s="191"/>
      <c r="K20" s="191"/>
    </row>
    <row r="22" spans="2:11" ht="15" customHeight="1" x14ac:dyDescent="0.2">
      <c r="B22" s="193" t="str">
        <f>+III.1!B1:M1</f>
        <v xml:space="preserve">III.1 - Pessoas ao serviço nas Empresas não Financeiras, por forma jurídica, dimensão e sector de atividade económica </v>
      </c>
    </row>
    <row r="23" spans="2:11" ht="15" customHeight="1" x14ac:dyDescent="0.2">
      <c r="B23" s="193" t="str">
        <f>+III.2!B1:M1</f>
        <v xml:space="preserve">III.2 - Rendimentos e gastos nas Empresas não Financeiras, por forma jurídica, dimensão e sector de atividade económica </v>
      </c>
    </row>
    <row r="24" spans="2:11" ht="15" customHeight="1" x14ac:dyDescent="0.2">
      <c r="B24" s="193" t="str">
        <f>+III.3!B1:H1</f>
        <v xml:space="preserve">III.3 - Resultados nas Empresas não Financeiras, por forma jurídica, dimensão e sector de atividade económica </v>
      </c>
    </row>
    <row r="25" spans="2:11" ht="15" customHeight="1" x14ac:dyDescent="0.2">
      <c r="B25" s="193" t="str">
        <f>+III.4!B1:I1</f>
        <v xml:space="preserve">III.4 - Rácios económicos nas Empresas não Financeiras, por forma jurídica, dimensão e sector de atividade económica </v>
      </c>
    </row>
    <row r="26" spans="2:11" ht="15" customHeight="1" x14ac:dyDescent="0.2">
      <c r="B26" s="193" t="str">
        <f>+III.5!B1:M1</f>
        <v xml:space="preserve">III.5 - Balanço - Totais, nas Empresas não Financeiras, por forma jurídica, dimensão e sector de atividade económica </v>
      </c>
    </row>
    <row r="27" spans="2:11" ht="15" customHeight="1" x14ac:dyDescent="0.2">
      <c r="B27" s="193" t="str">
        <f>+III.6!B1:I1</f>
        <v xml:space="preserve">III.6 - Formação Bruta de Capital Fixa e Investimentos nas Empresas não Financeiras, por forma jurídica, dimensão e sector de atividade económica </v>
      </c>
    </row>
    <row r="28" spans="2:11" ht="15" customHeight="1" x14ac:dyDescent="0.2">
      <c r="B28" s="193" t="str">
        <f>+III.7!B1:N1</f>
        <v xml:space="preserve">III.7 - Rácios financeiros das Sociedades não Financeiras, por dimensão e sector de atividade económica </v>
      </c>
    </row>
    <row r="29" spans="2:11" s="132" customFormat="1" ht="15" customHeight="1" x14ac:dyDescent="0.2">
      <c r="B29" s="193" t="str">
        <f>+III.8!B1:N1</f>
        <v>III.8 - Sociedades não Financeiras de elevado crescimento e "Gazelas"</v>
      </c>
    </row>
    <row r="30" spans="2:11" ht="15" customHeight="1" x14ac:dyDescent="0.2">
      <c r="B30" s="215" t="str">
        <f>+III.9!B1</f>
        <v>III.9 - Empresas não financeiras, pessoal ao serviço e respetiva proporção, VABpm e despesas em desenvolvimento, por escalão de pessoal ao serviço</v>
      </c>
    </row>
    <row r="31" spans="2:11" ht="15" customHeight="1" x14ac:dyDescent="0.2">
      <c r="B31" s="215" t="str">
        <f>+III.10!B1</f>
        <v>III.10 - Volume de negócios das sociedades não financeiras com menos de 250 pessoas ao serviço, por escalão de pessoal ao serviço</v>
      </c>
    </row>
    <row r="33" spans="2:2" ht="18" customHeight="1" x14ac:dyDescent="0.2">
      <c r="B33" s="191" t="s">
        <v>398</v>
      </c>
    </row>
    <row r="35" spans="2:2" ht="15" customHeight="1" x14ac:dyDescent="0.2">
      <c r="B35" s="193" t="str">
        <f>+IV.1.1!B1:K1</f>
        <v>IV.1.1 - Nascimentos de Empresas não Financeiras, por forma jurídica e sector de atividade económica</v>
      </c>
    </row>
    <row r="36" spans="2:2" ht="15" customHeight="1" x14ac:dyDescent="0.2">
      <c r="B36" s="193" t="str">
        <f>+IV.1.2!B1:K1</f>
        <v>IV.1.2 - Nascimentos de Empresas não Financeiras, por forma jurídica e sector de atividade económica (com pelo menos 1 pessoa ao serviço remunerada)</v>
      </c>
    </row>
    <row r="37" spans="2:2" ht="15" customHeight="1" x14ac:dyDescent="0.2">
      <c r="B37" s="193" t="str">
        <f>+IV.2.1!B1:P1</f>
        <v>IV.2.1 - Mortes de Empresas não Financeiras, por forma jurídica e sector de atividade económica</v>
      </c>
    </row>
    <row r="38" spans="2:2" ht="15" customHeight="1" x14ac:dyDescent="0.2">
      <c r="B38" s="193" t="str">
        <f>+IV.2.2!B1:Q1</f>
        <v>IV.2.2 - Mortes de Empresas não Financeiras, por forma jurídica e sector de atividade económica (com pelo menos 1 pessoa ao serviço remunerada)</v>
      </c>
    </row>
    <row r="39" spans="2:2" ht="15" customHeight="1" x14ac:dyDescent="0.2">
      <c r="B39" s="193" t="str">
        <f>+IV.3.1!B1:I1</f>
        <v>IV.3.1 - Sobrevivência dos nascimentos de Empresas não Financeiras, por forma jurídica e sector de atividade económica</v>
      </c>
    </row>
    <row r="40" spans="2:2" ht="15" customHeight="1" x14ac:dyDescent="0.2">
      <c r="B40" s="193" t="str">
        <f>+IV.3.2!B1:I1</f>
        <v>IV.3.2 - Sobrevivência dos nascimentos de Empresas não Financeiras, por forma jurídica e sector de atividade económica (com pelo menos 1 pessoa ao serviço remunerada)</v>
      </c>
    </row>
    <row r="41" spans="2:2" ht="15" customHeight="1" x14ac:dyDescent="0.2">
      <c r="B41" s="193" t="str">
        <f>+IV.4.1!B1:H1</f>
        <v>IV.4.1 - Taxa de sobrevivência dos nascimentos de Empresas não Financeiras, por forma jurídica e sector de atividade económica</v>
      </c>
    </row>
    <row r="42" spans="2:2" ht="15" customHeight="1" x14ac:dyDescent="0.2">
      <c r="B42" s="193" t="str">
        <f>+IV.4.2!B1:H1</f>
        <v>IV.4.2 - Taxa de sobrevivência dos nascimentos de Empresas não Financeiras, por forma jurídica e sector de atividade económica (com pelo menos 1 pessoa ao serviço remunerada)</v>
      </c>
    </row>
    <row r="43" spans="2:2" ht="15" customHeight="1" x14ac:dyDescent="0.2">
      <c r="B43" s="193" t="str">
        <f>+IV.5!B1:G1</f>
        <v xml:space="preserve">IV.5 - Outros indicadores demográficos nas Empresas não Financeiras, por forma jurídica e sector de atividade económica </v>
      </c>
    </row>
    <row r="44" spans="2:2" ht="15" customHeight="1" x14ac:dyDescent="0.2">
      <c r="B44" s="193" t="str">
        <f>+IV.6!B1:I1</f>
        <v>IV.6 - Taxa de natalidade, de sobrevivência e de mortalidade das Empresas não Financeiras por dimensão</v>
      </c>
    </row>
    <row r="46" spans="2:2" ht="18" customHeight="1" x14ac:dyDescent="0.2">
      <c r="B46" s="191" t="s">
        <v>399</v>
      </c>
    </row>
    <row r="48" spans="2:2" ht="15" customHeight="1" x14ac:dyDescent="0.2">
      <c r="B48" s="193" t="s">
        <v>319</v>
      </c>
    </row>
    <row r="49" spans="2:2" ht="15" customHeight="1" x14ac:dyDescent="0.2">
      <c r="B49" s="192" t="s">
        <v>320</v>
      </c>
    </row>
    <row r="50" spans="2:2" ht="15" customHeight="1" x14ac:dyDescent="0.2">
      <c r="B50" s="215" t="s">
        <v>391</v>
      </c>
    </row>
    <row r="51" spans="2:2" ht="15" customHeight="1" x14ac:dyDescent="0.2">
      <c r="B51" s="215" t="s">
        <v>392</v>
      </c>
    </row>
    <row r="52" spans="2:2" ht="15" customHeight="1" x14ac:dyDescent="0.2">
      <c r="B52" s="215" t="s">
        <v>393</v>
      </c>
    </row>
    <row r="54" spans="2:2" ht="18" customHeight="1" x14ac:dyDescent="0.2">
      <c r="B54" s="191" t="s">
        <v>400</v>
      </c>
    </row>
    <row r="56" spans="2:2" ht="15" customHeight="1" x14ac:dyDescent="0.2">
      <c r="B56" s="193" t="s">
        <v>321</v>
      </c>
    </row>
    <row r="57" spans="2:2" ht="15" customHeight="1" x14ac:dyDescent="0.2">
      <c r="B57" s="193" t="s">
        <v>322</v>
      </c>
    </row>
    <row r="58" spans="2:2" ht="15" customHeight="1" x14ac:dyDescent="0.2">
      <c r="B58" s="193" t="s">
        <v>323</v>
      </c>
    </row>
    <row r="59" spans="2:2" ht="15" customHeight="1" x14ac:dyDescent="0.2">
      <c r="B59" s="193" t="s">
        <v>324</v>
      </c>
    </row>
    <row r="60" spans="2:2" ht="15" customHeight="1" x14ac:dyDescent="0.2">
      <c r="B60" s="193" t="s">
        <v>325</v>
      </c>
    </row>
    <row r="61" spans="2:2" ht="15" customHeight="1" x14ac:dyDescent="0.2">
      <c r="B61" s="193" t="s">
        <v>326</v>
      </c>
    </row>
    <row r="63" spans="2:2" ht="18" customHeight="1" x14ac:dyDescent="0.2">
      <c r="B63" s="191" t="s">
        <v>403</v>
      </c>
    </row>
    <row r="65" spans="2:2" ht="15" customHeight="1" x14ac:dyDescent="0.2">
      <c r="B65" s="279" t="s">
        <v>327</v>
      </c>
    </row>
    <row r="66" spans="2:2" ht="15" customHeight="1" x14ac:dyDescent="0.2">
      <c r="B66" s="279" t="s">
        <v>394</v>
      </c>
    </row>
  </sheetData>
  <hyperlinks>
    <hyperlink ref="B14" location="II.1!A1" display="II.1!A1"/>
    <hyperlink ref="B17" location="II.4!A1" display="II.4!A1"/>
    <hyperlink ref="B16" location="II.3!A1" display="II.3!A1"/>
    <hyperlink ref="B15" location="II.2!A1" display="II.2!A1"/>
    <hyperlink ref="B18" location="II.5!A1" display="II.5!A1"/>
    <hyperlink ref="B22" location="III.1!A1" display="III.1!A1"/>
    <hyperlink ref="B23" location="III.2!A1" display="III.2!A1"/>
    <hyperlink ref="B24" location="III.3!A1" display="III.3!A1"/>
    <hyperlink ref="B25" location="III.4!A1" display="III.4!A1"/>
    <hyperlink ref="B26" location="III.5!A1" display="III.5!A1"/>
    <hyperlink ref="B29" location="III.8!A1" display="III.8!A1"/>
    <hyperlink ref="B28" location="III.7!A1" display="III.7!A1"/>
    <hyperlink ref="B27" location="III.6!A1" display="III.6!A1"/>
    <hyperlink ref="B44" location="IV.6!A1" display="IV.6!A1"/>
    <hyperlink ref="B43" location="IV.5!A1" display="IV.5!A1"/>
    <hyperlink ref="B42" location="IV.4.2!A1" display="IV.4.2!A1"/>
    <hyperlink ref="B41" location="IV.4.1!A1" display="IV.4.1!A1"/>
    <hyperlink ref="B40" location="IV.3.2!A1" display="IV.3.2!A1"/>
    <hyperlink ref="B39" location="IV.3.1!A1" display="IV.3.1!A1"/>
    <hyperlink ref="B38" location="IV.2.2!A1" display="IV.2.2!A1"/>
    <hyperlink ref="B37" location="IV.2.1!A1" display="IV.2.1!A1"/>
    <hyperlink ref="B36" location="IV.1.2!A1" display="IV.1.2!A1"/>
    <hyperlink ref="B35" location="IV.1.1!A1" display="IV.1.1!A1"/>
    <hyperlink ref="B5" location="I.1!A1" display="I.1!A1"/>
    <hyperlink ref="B6" location="I.2!A1" display="I.2!A1"/>
    <hyperlink ref="B7" location="I.3!A1" display="I.3!A1"/>
    <hyperlink ref="B8" location="I.4!A1" display="I.4!A1"/>
    <hyperlink ref="B9" location="I.5!A1" display="I.5!A1"/>
    <hyperlink ref="B10" location="I.6!A1" display="I.6!A1"/>
    <hyperlink ref="B48" location="V.1!A1" display="V.1!A1"/>
    <hyperlink ref="B49" location="V.2!A1" display="V.2!A1"/>
    <hyperlink ref="B56" location="VI.1!A1" display="VI.1!A1"/>
    <hyperlink ref="B57" location="VI.2!A1" display="VI.2!A1"/>
    <hyperlink ref="B58" location="VI.3!A1" display="VI.3!A1"/>
    <hyperlink ref="B59" location="VI.4!A1" display="VI.4!A1"/>
    <hyperlink ref="B60" location="VI.5!A1" display="VI.5!A1"/>
    <hyperlink ref="B61" location="VI.6!A1" display="VI.6!A1"/>
    <hyperlink ref="B30" location="III.9!A1" display="III.9!A1"/>
    <hyperlink ref="B31" location="III.10!A1" display="III.10!A1"/>
    <hyperlink ref="B50" location="V.3!A1" display="V.3 - Empresas não financeiras segundo a dimensão e por escalão de pessoal ao serviço, por município"/>
    <hyperlink ref="B51" location="V.4!A1" display="V.4 - Demografia das Empresas não Financeiras por Município"/>
    <hyperlink ref="B52" location="V.5!A1" display="V.5 - Empresas não Financeiras, segundo a forma jurídica por sector de atividade económica e Município"/>
    <hyperlink ref="B65" location="VII.1!A1" display="VII.1 - Indicadores dos Estabelecimentos das Empresas não Financeiras por sector de atividade económica e Município"/>
    <hyperlink ref="B66" location="VII.2!A1" display="VII.2 - Indicadores dos Estabelecimentos do comercio a retalho (exceto de veículos automóveis e motociclos e de combustível para veículos a motor) por Município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9" customWidth="1"/>
    <col min="11" max="11" width="6.7109375" style="1" customWidth="1"/>
    <col min="12" max="16384" width="12.5703125" style="1"/>
  </cols>
  <sheetData>
    <row r="1" spans="2:17" s="119" customFormat="1" ht="33" customHeight="1" x14ac:dyDescent="0.2">
      <c r="B1" s="289" t="s">
        <v>297</v>
      </c>
      <c r="C1" s="289"/>
      <c r="D1" s="289"/>
      <c r="E1" s="289"/>
      <c r="F1" s="289"/>
      <c r="G1" s="289"/>
      <c r="H1" s="289"/>
      <c r="I1" s="289"/>
      <c r="J1" s="289"/>
    </row>
    <row r="2" spans="2:17" ht="11.25" customHeight="1" x14ac:dyDescent="0.2">
      <c r="B2" s="19"/>
      <c r="C2" s="19"/>
      <c r="D2" s="19"/>
      <c r="E2" s="19"/>
      <c r="F2" s="19"/>
      <c r="G2" s="19"/>
    </row>
    <row r="3" spans="2:17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17" s="6" customFormat="1" ht="18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0"/>
      <c r="J4" s="291"/>
    </row>
    <row r="5" spans="2:17" s="6" customFormat="1" ht="18" customHeight="1" x14ac:dyDescent="0.2">
      <c r="B5" s="284"/>
      <c r="C5" s="285"/>
      <c r="D5" s="285" t="s">
        <v>6</v>
      </c>
      <c r="E5" s="290" t="s">
        <v>272</v>
      </c>
      <c r="F5" s="290"/>
      <c r="G5" s="290"/>
      <c r="H5" s="290"/>
      <c r="I5" s="290" t="s">
        <v>215</v>
      </c>
      <c r="J5" s="291"/>
    </row>
    <row r="6" spans="2:17" s="6" customFormat="1" ht="18" customHeight="1" x14ac:dyDescent="0.2">
      <c r="B6" s="284"/>
      <c r="C6" s="285"/>
      <c r="D6" s="285"/>
      <c r="E6" s="292" t="s">
        <v>5</v>
      </c>
      <c r="F6" s="290" t="s">
        <v>273</v>
      </c>
      <c r="G6" s="290"/>
      <c r="H6" s="290"/>
      <c r="I6" s="290"/>
      <c r="J6" s="291"/>
    </row>
    <row r="7" spans="2:17" s="6" customFormat="1" ht="24" customHeight="1" x14ac:dyDescent="0.2">
      <c r="B7" s="284"/>
      <c r="C7" s="285"/>
      <c r="D7" s="285"/>
      <c r="E7" s="292"/>
      <c r="F7" s="138" t="s">
        <v>46</v>
      </c>
      <c r="G7" s="138" t="s">
        <v>47</v>
      </c>
      <c r="H7" s="138" t="s">
        <v>266</v>
      </c>
      <c r="I7" s="290"/>
      <c r="J7" s="291"/>
    </row>
    <row r="8" spans="2:17" ht="18" customHeight="1" x14ac:dyDescent="0.2">
      <c r="B8" s="284"/>
      <c r="C8" s="285"/>
      <c r="D8" s="138" t="s">
        <v>15</v>
      </c>
      <c r="E8" s="138" t="s">
        <v>15</v>
      </c>
      <c r="F8" s="138" t="s">
        <v>15</v>
      </c>
      <c r="G8" s="138" t="s">
        <v>15</v>
      </c>
      <c r="H8" s="138" t="s">
        <v>15</v>
      </c>
      <c r="I8" s="290" t="s">
        <v>15</v>
      </c>
      <c r="J8" s="291"/>
      <c r="K8" s="50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0"/>
      <c r="K9" s="50"/>
    </row>
    <row r="10" spans="2:17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5"/>
      <c r="J10" s="50"/>
      <c r="K10" s="50"/>
    </row>
    <row r="11" spans="2:17" s="11" customFormat="1" ht="15" customHeight="1" x14ac:dyDescent="0.2">
      <c r="B11" s="76">
        <v>2019</v>
      </c>
      <c r="C11" s="74"/>
      <c r="D11" s="77">
        <v>244</v>
      </c>
      <c r="E11" s="77">
        <v>17</v>
      </c>
      <c r="F11" s="77"/>
      <c r="G11" s="77"/>
      <c r="H11" s="77"/>
      <c r="I11" s="77">
        <v>16</v>
      </c>
      <c r="J11" s="77" t="s">
        <v>357</v>
      </c>
      <c r="K11" s="50"/>
      <c r="L11" s="115"/>
      <c r="M11" s="115"/>
      <c r="N11" s="115"/>
      <c r="O11" s="115"/>
      <c r="P11" s="115"/>
      <c r="Q11" s="115"/>
    </row>
    <row r="12" spans="2:17" s="11" customFormat="1" ht="15" customHeight="1" x14ac:dyDescent="0.2">
      <c r="B12" s="76">
        <v>2018</v>
      </c>
      <c r="C12" s="74"/>
      <c r="D12" s="77">
        <v>248</v>
      </c>
      <c r="E12" s="77">
        <v>39</v>
      </c>
      <c r="F12" s="77">
        <v>31</v>
      </c>
      <c r="G12" s="77"/>
      <c r="H12" s="77"/>
      <c r="I12" s="77">
        <v>22</v>
      </c>
      <c r="J12" s="77" t="s">
        <v>274</v>
      </c>
      <c r="K12" s="50"/>
      <c r="L12" s="115"/>
      <c r="M12" s="115"/>
      <c r="N12" s="115"/>
      <c r="O12" s="115"/>
      <c r="P12" s="115"/>
      <c r="Q12" s="115"/>
    </row>
    <row r="13" spans="2:17" s="11" customFormat="1" ht="15" customHeight="1" x14ac:dyDescent="0.2">
      <c r="B13" s="76">
        <v>2017</v>
      </c>
      <c r="C13" s="74"/>
      <c r="D13" s="77">
        <v>241</v>
      </c>
      <c r="E13" s="77">
        <v>28</v>
      </c>
      <c r="F13" s="77">
        <v>17</v>
      </c>
      <c r="G13" s="77">
        <v>14</v>
      </c>
      <c r="H13" s="77"/>
      <c r="I13" s="77">
        <v>25</v>
      </c>
      <c r="J13" s="114"/>
      <c r="K13" s="50"/>
      <c r="L13" s="115"/>
      <c r="M13" s="115"/>
      <c r="N13" s="115"/>
      <c r="O13" s="115"/>
      <c r="P13" s="115"/>
      <c r="Q13" s="115"/>
    </row>
    <row r="14" spans="2:17" s="11" customFormat="1" ht="15" customHeight="1" x14ac:dyDescent="0.2">
      <c r="B14" s="76">
        <v>2016</v>
      </c>
      <c r="C14" s="74"/>
      <c r="D14" s="77">
        <v>243</v>
      </c>
      <c r="E14" s="77">
        <v>30</v>
      </c>
      <c r="F14" s="77">
        <v>29</v>
      </c>
      <c r="G14" s="77">
        <v>24</v>
      </c>
      <c r="H14" s="77"/>
      <c r="I14" s="77">
        <v>26</v>
      </c>
      <c r="J14" s="114"/>
      <c r="K14" s="50"/>
      <c r="L14" s="115"/>
      <c r="M14" s="115"/>
      <c r="N14" s="115"/>
      <c r="O14" s="115"/>
      <c r="P14" s="115"/>
      <c r="Q14" s="115"/>
    </row>
    <row r="15" spans="2:17" s="11" customFormat="1" ht="15" customHeight="1" x14ac:dyDescent="0.2">
      <c r="B15" s="76">
        <v>2015</v>
      </c>
      <c r="C15" s="76" t="str">
        <f t="shared" ref="C15:C16" si="0">IF(B15=2008,$C$2,"")</f>
        <v/>
      </c>
      <c r="D15" s="77">
        <v>257</v>
      </c>
      <c r="E15" s="77">
        <v>27</v>
      </c>
      <c r="F15" s="77">
        <v>17</v>
      </c>
      <c r="G15" s="77">
        <v>11</v>
      </c>
      <c r="H15" s="77"/>
      <c r="I15" s="77">
        <v>42</v>
      </c>
      <c r="K15" s="50"/>
      <c r="L15" s="115"/>
      <c r="M15" s="115"/>
      <c r="N15" s="115"/>
      <c r="O15" s="115"/>
      <c r="P15" s="115"/>
      <c r="Q15" s="115"/>
    </row>
    <row r="16" spans="2:17" s="11" customFormat="1" ht="15" customHeight="1" x14ac:dyDescent="0.2">
      <c r="B16" s="76">
        <v>2014</v>
      </c>
      <c r="C16" s="76" t="str">
        <f t="shared" si="0"/>
        <v/>
      </c>
      <c r="D16" s="77">
        <v>254</v>
      </c>
      <c r="E16" s="77">
        <v>30</v>
      </c>
      <c r="F16" s="77">
        <v>23</v>
      </c>
      <c r="G16" s="77">
        <v>13</v>
      </c>
      <c r="H16" s="77">
        <v>11</v>
      </c>
      <c r="I16" s="77">
        <v>33</v>
      </c>
      <c r="J16" s="114"/>
      <c r="K16" s="50"/>
      <c r="L16" s="115"/>
      <c r="M16" s="115"/>
      <c r="N16" s="115"/>
      <c r="O16" s="115"/>
      <c r="P16" s="115"/>
      <c r="Q16" s="115"/>
    </row>
    <row r="17" spans="2:10" ht="9.75" customHeight="1" x14ac:dyDescent="0.2">
      <c r="B17" s="49"/>
      <c r="C17" s="49"/>
      <c r="D17" s="49"/>
      <c r="E17" s="49"/>
      <c r="F17" s="49"/>
      <c r="G17" s="49"/>
      <c r="H17" s="49"/>
      <c r="I17" s="49"/>
    </row>
    <row r="18" spans="2:10" ht="3" customHeight="1" x14ac:dyDescent="0.2">
      <c r="B18" s="136"/>
      <c r="C18" s="136"/>
      <c r="D18" s="136"/>
      <c r="E18" s="136"/>
      <c r="F18" s="136"/>
      <c r="G18" s="136"/>
      <c r="H18" s="136"/>
      <c r="I18" s="136"/>
      <c r="J18" s="136"/>
    </row>
    <row r="19" spans="2:10" ht="9" customHeight="1" x14ac:dyDescent="0.2">
      <c r="E19" s="77"/>
    </row>
    <row r="20" spans="2:10" x14ac:dyDescent="0.2">
      <c r="B20" s="288" t="s">
        <v>289</v>
      </c>
      <c r="C20" s="288"/>
      <c r="D20" s="288"/>
      <c r="E20" s="288"/>
      <c r="F20" s="288"/>
      <c r="G20" s="288"/>
      <c r="H20" s="288"/>
    </row>
    <row r="22" spans="2:10" ht="12" x14ac:dyDescent="0.2">
      <c r="B22" s="133" t="s">
        <v>0</v>
      </c>
      <c r="C22" s="26"/>
    </row>
  </sheetData>
  <mergeCells count="10">
    <mergeCell ref="B20:H20"/>
    <mergeCell ref="B1:J1"/>
    <mergeCell ref="E5:H5"/>
    <mergeCell ref="D4:J4"/>
    <mergeCell ref="D5:D7"/>
    <mergeCell ref="I5:J7"/>
    <mergeCell ref="I8:J8"/>
    <mergeCell ref="B4:C8"/>
    <mergeCell ref="E6:E7"/>
    <mergeCell ref="F6:H6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9" customWidth="1"/>
    <col min="11" max="11" width="6.7109375" style="1" customWidth="1"/>
    <col min="12" max="16384" width="12.5703125" style="1"/>
  </cols>
  <sheetData>
    <row r="1" spans="2:17" s="119" customFormat="1" ht="33" customHeight="1" x14ac:dyDescent="0.2">
      <c r="B1" s="289" t="s">
        <v>298</v>
      </c>
      <c r="C1" s="289"/>
      <c r="D1" s="289"/>
      <c r="E1" s="289"/>
      <c r="F1" s="289"/>
      <c r="G1" s="289"/>
      <c r="H1" s="289"/>
      <c r="I1" s="289"/>
      <c r="J1" s="289"/>
    </row>
    <row r="2" spans="2:17" ht="11.25" customHeight="1" x14ac:dyDescent="0.2">
      <c r="B2" s="19"/>
      <c r="C2" s="19"/>
      <c r="D2" s="19"/>
      <c r="E2" s="19"/>
      <c r="F2" s="19"/>
      <c r="G2" s="19"/>
    </row>
    <row r="3" spans="2:17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17" s="6" customFormat="1" ht="18" customHeight="1" x14ac:dyDescent="0.2">
      <c r="B4" s="284" t="s">
        <v>4</v>
      </c>
      <c r="C4" s="285"/>
      <c r="D4" s="290" t="s">
        <v>38</v>
      </c>
      <c r="E4" s="290"/>
      <c r="F4" s="290"/>
      <c r="G4" s="290"/>
      <c r="H4" s="290"/>
      <c r="I4" s="290"/>
      <c r="J4" s="291"/>
    </row>
    <row r="5" spans="2:17" s="6" customFormat="1" ht="18" customHeight="1" x14ac:dyDescent="0.2">
      <c r="B5" s="284"/>
      <c r="C5" s="285"/>
      <c r="D5" s="285" t="s">
        <v>6</v>
      </c>
      <c r="E5" s="290" t="s">
        <v>272</v>
      </c>
      <c r="F5" s="290"/>
      <c r="G5" s="290"/>
      <c r="H5" s="290"/>
      <c r="I5" s="290" t="s">
        <v>215</v>
      </c>
      <c r="J5" s="291"/>
    </row>
    <row r="6" spans="2:17" s="6" customFormat="1" ht="18" customHeight="1" x14ac:dyDescent="0.2">
      <c r="B6" s="284"/>
      <c r="C6" s="285"/>
      <c r="D6" s="285"/>
      <c r="E6" s="292" t="s">
        <v>5</v>
      </c>
      <c r="F6" s="290" t="s">
        <v>273</v>
      </c>
      <c r="G6" s="290"/>
      <c r="H6" s="290"/>
      <c r="I6" s="290"/>
      <c r="J6" s="291"/>
    </row>
    <row r="7" spans="2:17" s="6" customFormat="1" ht="24" customHeight="1" x14ac:dyDescent="0.2">
      <c r="B7" s="284"/>
      <c r="C7" s="285"/>
      <c r="D7" s="285"/>
      <c r="E7" s="292"/>
      <c r="F7" s="138" t="s">
        <v>46</v>
      </c>
      <c r="G7" s="138" t="s">
        <v>47</v>
      </c>
      <c r="H7" s="138" t="s">
        <v>266</v>
      </c>
      <c r="I7" s="290"/>
      <c r="J7" s="291"/>
    </row>
    <row r="8" spans="2:17" ht="18" customHeight="1" x14ac:dyDescent="0.2">
      <c r="B8" s="284"/>
      <c r="C8" s="285"/>
      <c r="D8" s="138" t="s">
        <v>15</v>
      </c>
      <c r="E8" s="138" t="s">
        <v>15</v>
      </c>
      <c r="F8" s="138" t="s">
        <v>15</v>
      </c>
      <c r="G8" s="138" t="s">
        <v>15</v>
      </c>
      <c r="H8" s="138" t="s">
        <v>15</v>
      </c>
      <c r="I8" s="290" t="s">
        <v>15</v>
      </c>
      <c r="J8" s="291"/>
      <c r="K8" s="50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0"/>
      <c r="K9" s="50"/>
    </row>
    <row r="10" spans="2:17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5"/>
      <c r="J10" s="114"/>
      <c r="K10" s="50"/>
    </row>
    <row r="11" spans="2:17" s="11" customFormat="1" ht="15" customHeight="1" x14ac:dyDescent="0.2">
      <c r="B11" s="76">
        <v>2019</v>
      </c>
      <c r="C11" s="74"/>
      <c r="D11" s="77">
        <v>79</v>
      </c>
      <c r="E11" s="77">
        <v>8</v>
      </c>
      <c r="F11" s="77"/>
      <c r="G11" s="77"/>
      <c r="H11" s="77"/>
      <c r="I11" s="77" t="s">
        <v>39</v>
      </c>
      <c r="J11" s="77"/>
      <c r="K11" s="50"/>
      <c r="L11" s="115"/>
      <c r="M11" s="115"/>
      <c r="N11" s="115"/>
      <c r="O11" s="115"/>
      <c r="P11" s="115"/>
      <c r="Q11" s="115"/>
    </row>
    <row r="12" spans="2:17" s="11" customFormat="1" ht="15" customHeight="1" x14ac:dyDescent="0.2">
      <c r="B12" s="76">
        <v>2018</v>
      </c>
      <c r="C12" s="74"/>
      <c r="D12" s="77">
        <v>72</v>
      </c>
      <c r="E12" s="77">
        <v>5</v>
      </c>
      <c r="F12" s="77">
        <v>3</v>
      </c>
      <c r="G12" s="77"/>
      <c r="H12" s="77"/>
      <c r="I12" s="77">
        <v>2</v>
      </c>
      <c r="J12" s="114" t="s">
        <v>274</v>
      </c>
      <c r="K12" s="50"/>
      <c r="L12" s="115"/>
      <c r="M12" s="115"/>
      <c r="N12" s="115"/>
      <c r="O12" s="115"/>
      <c r="P12" s="115"/>
      <c r="Q12" s="115"/>
    </row>
    <row r="13" spans="2:17" s="11" customFormat="1" ht="15" customHeight="1" x14ac:dyDescent="0.2">
      <c r="B13" s="76">
        <v>2017</v>
      </c>
      <c r="C13" s="74"/>
      <c r="D13" s="77">
        <v>69</v>
      </c>
      <c r="E13" s="77">
        <v>3</v>
      </c>
      <c r="F13" s="77">
        <v>3</v>
      </c>
      <c r="G13" s="77">
        <v>3</v>
      </c>
      <c r="H13" s="77"/>
      <c r="I13" s="77">
        <v>3</v>
      </c>
      <c r="J13" s="114"/>
      <c r="K13" s="50"/>
      <c r="L13" s="115"/>
      <c r="M13" s="115"/>
      <c r="N13" s="115"/>
      <c r="O13" s="115"/>
      <c r="P13" s="115"/>
      <c r="Q13" s="115"/>
    </row>
    <row r="14" spans="2:17" s="11" customFormat="1" ht="15" customHeight="1" x14ac:dyDescent="0.2">
      <c r="B14" s="76">
        <v>2016</v>
      </c>
      <c r="C14" s="74"/>
      <c r="D14" s="77">
        <v>69</v>
      </c>
      <c r="E14" s="77">
        <v>12</v>
      </c>
      <c r="F14" s="77">
        <v>12</v>
      </c>
      <c r="G14" s="77">
        <v>9</v>
      </c>
      <c r="H14" s="77"/>
      <c r="I14" s="77">
        <v>2</v>
      </c>
      <c r="K14" s="50"/>
      <c r="L14" s="115"/>
      <c r="M14" s="115"/>
      <c r="N14" s="115"/>
      <c r="O14" s="115"/>
      <c r="P14" s="115"/>
      <c r="Q14" s="115"/>
    </row>
    <row r="15" spans="2:17" s="11" customFormat="1" ht="15" customHeight="1" x14ac:dyDescent="0.2">
      <c r="B15" s="76">
        <v>2015</v>
      </c>
      <c r="C15" s="76" t="str">
        <f t="shared" ref="C15:C16" si="0">IF(B15=2008,$C$2,"")</f>
        <v/>
      </c>
      <c r="D15" s="77">
        <v>69</v>
      </c>
      <c r="E15" s="77">
        <v>12</v>
      </c>
      <c r="F15" s="77">
        <v>9</v>
      </c>
      <c r="G15" s="77">
        <v>8</v>
      </c>
      <c r="H15" s="77"/>
      <c r="I15" s="77">
        <v>11</v>
      </c>
      <c r="K15" s="50"/>
      <c r="L15" s="115"/>
      <c r="M15" s="115"/>
      <c r="N15" s="115"/>
      <c r="O15" s="115"/>
      <c r="P15" s="115"/>
      <c r="Q15" s="115"/>
    </row>
    <row r="16" spans="2:17" s="11" customFormat="1" ht="15" customHeight="1" x14ac:dyDescent="0.2">
      <c r="B16" s="76">
        <v>2014</v>
      </c>
      <c r="C16" s="76" t="str">
        <f t="shared" si="0"/>
        <v/>
      </c>
      <c r="D16" s="77">
        <v>60</v>
      </c>
      <c r="E16" s="77">
        <v>10</v>
      </c>
      <c r="F16" s="77">
        <v>8</v>
      </c>
      <c r="G16" s="77">
        <v>6</v>
      </c>
      <c r="H16" s="77">
        <v>5</v>
      </c>
      <c r="I16" s="77">
        <v>5</v>
      </c>
      <c r="J16" s="114"/>
      <c r="K16" s="50"/>
      <c r="L16" s="115"/>
      <c r="M16" s="115"/>
      <c r="N16" s="115"/>
      <c r="O16" s="115"/>
      <c r="P16" s="115"/>
      <c r="Q16" s="115"/>
    </row>
    <row r="17" spans="2:10" ht="9.75" customHeight="1" x14ac:dyDescent="0.2">
      <c r="B17" s="49"/>
      <c r="C17" s="49"/>
      <c r="D17" s="49"/>
      <c r="E17" s="49"/>
      <c r="F17" s="49"/>
      <c r="G17" s="49"/>
      <c r="H17" s="49"/>
      <c r="I17" s="49"/>
    </row>
    <row r="18" spans="2:10" ht="3" customHeight="1" x14ac:dyDescent="0.2">
      <c r="B18" s="136"/>
      <c r="C18" s="136"/>
      <c r="D18" s="136"/>
      <c r="E18" s="136"/>
      <c r="F18" s="136"/>
      <c r="G18" s="136"/>
      <c r="H18" s="136"/>
      <c r="I18" s="136"/>
      <c r="J18" s="136"/>
    </row>
    <row r="19" spans="2:10" ht="9" customHeight="1" x14ac:dyDescent="0.2">
      <c r="E19" s="77"/>
    </row>
    <row r="20" spans="2:10" ht="12.75" customHeight="1" x14ac:dyDescent="0.2">
      <c r="B20" s="288" t="s">
        <v>289</v>
      </c>
      <c r="C20" s="288"/>
      <c r="D20" s="288"/>
      <c r="E20" s="288"/>
      <c r="F20" s="288"/>
      <c r="G20" s="288"/>
      <c r="H20" s="288"/>
      <c r="I20" s="288"/>
    </row>
    <row r="22" spans="2:10" ht="12" x14ac:dyDescent="0.2">
      <c r="B22" s="133" t="s">
        <v>0</v>
      </c>
      <c r="C22" s="26"/>
    </row>
  </sheetData>
  <mergeCells count="10">
    <mergeCell ref="B20:I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9" customWidth="1"/>
    <col min="10" max="10" width="6.7109375" style="1" customWidth="1"/>
    <col min="11" max="16384" width="12.5703125" style="1"/>
  </cols>
  <sheetData>
    <row r="1" spans="2:15" s="119" customFormat="1" ht="36" customHeight="1" x14ac:dyDescent="0.2">
      <c r="B1" s="289" t="s">
        <v>299</v>
      </c>
      <c r="C1" s="289"/>
      <c r="D1" s="289"/>
      <c r="E1" s="289"/>
      <c r="F1" s="289"/>
      <c r="G1" s="289"/>
      <c r="H1" s="289"/>
      <c r="I1" s="289"/>
    </row>
    <row r="2" spans="2:15" ht="11.25" customHeight="1" x14ac:dyDescent="0.2">
      <c r="B2" s="19"/>
      <c r="C2" s="19"/>
      <c r="D2" s="19"/>
      <c r="E2" s="19"/>
      <c r="F2" s="19"/>
    </row>
    <row r="3" spans="2:15" ht="12.75" customHeight="1" x14ac:dyDescent="0.2">
      <c r="B3" s="125" t="s">
        <v>218</v>
      </c>
      <c r="C3" s="27"/>
      <c r="D3" s="48"/>
      <c r="E3" s="48"/>
      <c r="G3" s="4"/>
      <c r="H3" s="4"/>
    </row>
    <row r="4" spans="2:15" s="6" customFormat="1" ht="12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1"/>
    </row>
    <row r="5" spans="2:15" s="6" customFormat="1" ht="12" customHeight="1" x14ac:dyDescent="0.2">
      <c r="B5" s="284"/>
      <c r="C5" s="285"/>
      <c r="D5" s="290"/>
      <c r="E5" s="290"/>
      <c r="F5" s="290"/>
      <c r="G5" s="290"/>
      <c r="H5" s="290"/>
      <c r="I5" s="291"/>
    </row>
    <row r="6" spans="2:15" s="6" customFormat="1" ht="24" customHeight="1" x14ac:dyDescent="0.2">
      <c r="B6" s="284"/>
      <c r="C6" s="285"/>
      <c r="D6" s="290" t="s">
        <v>13</v>
      </c>
      <c r="E6" s="290" t="s">
        <v>275</v>
      </c>
      <c r="F6" s="290"/>
      <c r="G6" s="290"/>
      <c r="H6" s="290" t="s">
        <v>216</v>
      </c>
      <c r="I6" s="291"/>
    </row>
    <row r="7" spans="2:15" s="6" customFormat="1" ht="24" customHeight="1" x14ac:dyDescent="0.2">
      <c r="B7" s="284"/>
      <c r="C7" s="285"/>
      <c r="D7" s="290"/>
      <c r="E7" s="138" t="s">
        <v>46</v>
      </c>
      <c r="F7" s="138" t="s">
        <v>47</v>
      </c>
      <c r="G7" s="138" t="s">
        <v>265</v>
      </c>
      <c r="H7" s="290"/>
      <c r="I7" s="291"/>
    </row>
    <row r="8" spans="2:15" ht="18" customHeight="1" x14ac:dyDescent="0.2">
      <c r="B8" s="284"/>
      <c r="C8" s="285"/>
      <c r="D8" s="138" t="s">
        <v>16</v>
      </c>
      <c r="E8" s="138" t="s">
        <v>16</v>
      </c>
      <c r="F8" s="138" t="s">
        <v>16</v>
      </c>
      <c r="G8" s="138" t="s">
        <v>16</v>
      </c>
      <c r="H8" s="290" t="s">
        <v>16</v>
      </c>
      <c r="I8" s="291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  <c r="I9" s="51"/>
    </row>
    <row r="10" spans="2:15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48"/>
    </row>
    <row r="11" spans="2:15" s="11" customFormat="1" ht="15" customHeight="1" x14ac:dyDescent="0.2">
      <c r="B11" s="76">
        <v>2019</v>
      </c>
      <c r="C11" s="74"/>
      <c r="D11" s="14">
        <v>6.97</v>
      </c>
      <c r="E11" s="14"/>
      <c r="F11" s="14"/>
      <c r="G11" s="14"/>
      <c r="H11" s="14">
        <v>6.56</v>
      </c>
      <c r="I11" s="76" t="s">
        <v>357</v>
      </c>
      <c r="K11" s="189"/>
      <c r="L11" s="189"/>
      <c r="M11" s="189"/>
      <c r="N11" s="189"/>
      <c r="O11" s="189"/>
    </row>
    <row r="12" spans="2:15" s="11" customFormat="1" ht="15" customHeight="1" x14ac:dyDescent="0.2">
      <c r="B12" s="76">
        <v>2018</v>
      </c>
      <c r="C12" s="74"/>
      <c r="D12" s="14">
        <v>15.73</v>
      </c>
      <c r="E12" s="14">
        <v>79.489999999999995</v>
      </c>
      <c r="F12" s="14"/>
      <c r="G12" s="14"/>
      <c r="H12" s="14">
        <v>8.8699999999999992</v>
      </c>
      <c r="I12" s="76" t="s">
        <v>274</v>
      </c>
      <c r="K12" s="189"/>
      <c r="L12" s="189"/>
      <c r="M12" s="189"/>
      <c r="N12" s="189"/>
      <c r="O12" s="189"/>
    </row>
    <row r="13" spans="2:15" s="11" customFormat="1" ht="15" customHeight="1" x14ac:dyDescent="0.2">
      <c r="B13" s="76">
        <v>2017</v>
      </c>
      <c r="C13" s="74"/>
      <c r="D13" s="14">
        <v>11.62</v>
      </c>
      <c r="E13" s="14">
        <v>60.71</v>
      </c>
      <c r="F13" s="14">
        <v>50</v>
      </c>
      <c r="G13" s="14"/>
      <c r="H13" s="14">
        <v>10.37</v>
      </c>
      <c r="I13" s="76"/>
      <c r="K13" s="189"/>
      <c r="L13" s="189"/>
      <c r="M13" s="189"/>
      <c r="N13" s="189"/>
      <c r="O13" s="189"/>
    </row>
    <row r="14" spans="2:15" s="11" customFormat="1" ht="15" customHeight="1" x14ac:dyDescent="0.2">
      <c r="B14" s="76">
        <v>2016</v>
      </c>
      <c r="C14" s="74"/>
      <c r="D14" s="14">
        <v>12.35</v>
      </c>
      <c r="E14" s="14">
        <v>96.67</v>
      </c>
      <c r="F14" s="14">
        <v>80</v>
      </c>
      <c r="G14" s="14"/>
      <c r="H14" s="14">
        <v>10.7</v>
      </c>
      <c r="I14" s="95"/>
      <c r="K14" s="189"/>
      <c r="L14" s="189"/>
      <c r="M14" s="189"/>
      <c r="N14" s="189"/>
      <c r="O14" s="189"/>
    </row>
    <row r="15" spans="2:15" s="11" customFormat="1" ht="15" customHeight="1" x14ac:dyDescent="0.2">
      <c r="B15" s="76">
        <v>2015</v>
      </c>
      <c r="C15" s="76" t="str">
        <f t="shared" ref="C15:C16" si="0">IF(B15=2008,$C$2,"")</f>
        <v/>
      </c>
      <c r="D15" s="14">
        <v>10.51</v>
      </c>
      <c r="E15" s="14">
        <v>62.96</v>
      </c>
      <c r="F15" s="14">
        <v>40.74</v>
      </c>
      <c r="G15" s="14"/>
      <c r="H15" s="14">
        <v>16.34</v>
      </c>
      <c r="J15" s="50"/>
      <c r="K15" s="189"/>
      <c r="L15" s="189"/>
      <c r="M15" s="189"/>
      <c r="N15" s="189"/>
      <c r="O15" s="189"/>
    </row>
    <row r="16" spans="2:15" s="11" customFormat="1" ht="15" customHeight="1" x14ac:dyDescent="0.2">
      <c r="B16" s="76">
        <v>2014</v>
      </c>
      <c r="C16" s="76" t="str">
        <f t="shared" si="0"/>
        <v/>
      </c>
      <c r="D16" s="14">
        <v>11.81</v>
      </c>
      <c r="E16" s="14">
        <v>76.67</v>
      </c>
      <c r="F16" s="14">
        <v>43.33</v>
      </c>
      <c r="G16" s="14">
        <v>36.67</v>
      </c>
      <c r="H16" s="14">
        <v>12.99</v>
      </c>
      <c r="I16" s="114"/>
      <c r="J16" s="50"/>
      <c r="K16" s="189"/>
      <c r="L16" s="189"/>
      <c r="M16" s="189"/>
      <c r="N16" s="189"/>
      <c r="O16" s="189"/>
    </row>
    <row r="17" spans="2:9" ht="9.75" customHeight="1" x14ac:dyDescent="0.2">
      <c r="B17" s="49"/>
      <c r="C17" s="49"/>
      <c r="D17" s="49"/>
      <c r="E17" s="49"/>
      <c r="F17" s="49"/>
      <c r="G17" s="49"/>
      <c r="H17" s="49"/>
    </row>
    <row r="18" spans="2:9" ht="3" customHeight="1" x14ac:dyDescent="0.2">
      <c r="B18" s="136"/>
      <c r="C18" s="136"/>
      <c r="D18" s="136"/>
      <c r="E18" s="136"/>
      <c r="F18" s="136"/>
      <c r="G18" s="136"/>
      <c r="H18" s="136"/>
      <c r="I18" s="136"/>
    </row>
    <row r="19" spans="2:9" ht="9" customHeight="1" x14ac:dyDescent="0.2">
      <c r="D19" s="77"/>
      <c r="I19" s="1"/>
    </row>
    <row r="20" spans="2:9" ht="12.75" customHeight="1" x14ac:dyDescent="0.2">
      <c r="B20" s="288" t="s">
        <v>289</v>
      </c>
      <c r="C20" s="288"/>
      <c r="D20" s="288"/>
      <c r="E20" s="288"/>
      <c r="F20" s="288"/>
      <c r="G20" s="288"/>
      <c r="H20" s="288"/>
      <c r="I20" s="288"/>
    </row>
    <row r="21" spans="2:9" ht="12.75" customHeight="1" x14ac:dyDescent="0.2">
      <c r="B21" s="288" t="s">
        <v>329</v>
      </c>
      <c r="C21" s="288"/>
      <c r="D21" s="288"/>
      <c r="E21" s="288"/>
      <c r="F21" s="288"/>
      <c r="G21" s="288"/>
      <c r="H21" s="288"/>
      <c r="I21" s="288"/>
    </row>
    <row r="23" spans="2:9" ht="12" x14ac:dyDescent="0.2">
      <c r="B23" s="133" t="s">
        <v>0</v>
      </c>
      <c r="C23" s="26"/>
    </row>
    <row r="25" spans="2:9" x14ac:dyDescent="0.2">
      <c r="E25" s="1" t="s">
        <v>264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5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9" customWidth="1"/>
    <col min="10" max="10" width="6.7109375" style="1" customWidth="1"/>
    <col min="11" max="16384" width="12.5703125" style="1"/>
  </cols>
  <sheetData>
    <row r="1" spans="2:15" s="119" customFormat="1" ht="36" customHeight="1" x14ac:dyDescent="0.2">
      <c r="B1" s="289" t="s">
        <v>300</v>
      </c>
      <c r="C1" s="289"/>
      <c r="D1" s="289"/>
      <c r="E1" s="289"/>
      <c r="F1" s="289"/>
      <c r="G1" s="289"/>
      <c r="H1" s="289"/>
      <c r="I1" s="289"/>
    </row>
    <row r="2" spans="2:15" ht="11.25" customHeight="1" x14ac:dyDescent="0.2">
      <c r="B2" s="19"/>
      <c r="C2" s="19"/>
      <c r="D2" s="19"/>
      <c r="E2" s="19"/>
      <c r="F2" s="19"/>
    </row>
    <row r="3" spans="2:15" ht="12.75" customHeight="1" x14ac:dyDescent="0.2">
      <c r="B3" s="125" t="s">
        <v>218</v>
      </c>
      <c r="C3" s="27"/>
      <c r="D3" s="48"/>
      <c r="E3" s="48"/>
      <c r="G3" s="4"/>
      <c r="H3" s="4"/>
    </row>
    <row r="4" spans="2:15" s="6" customFormat="1" ht="12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1"/>
    </row>
    <row r="5" spans="2:15" s="6" customFormat="1" ht="12" customHeight="1" x14ac:dyDescent="0.2">
      <c r="B5" s="284"/>
      <c r="C5" s="285"/>
      <c r="D5" s="290"/>
      <c r="E5" s="290"/>
      <c r="F5" s="290"/>
      <c r="G5" s="290"/>
      <c r="H5" s="290"/>
      <c r="I5" s="291"/>
    </row>
    <row r="6" spans="2:15" s="6" customFormat="1" ht="24" customHeight="1" x14ac:dyDescent="0.2">
      <c r="B6" s="284"/>
      <c r="C6" s="285"/>
      <c r="D6" s="290" t="s">
        <v>13</v>
      </c>
      <c r="E6" s="290" t="s">
        <v>275</v>
      </c>
      <c r="F6" s="290"/>
      <c r="G6" s="290"/>
      <c r="H6" s="290" t="s">
        <v>216</v>
      </c>
      <c r="I6" s="291"/>
    </row>
    <row r="7" spans="2:15" s="6" customFormat="1" ht="24" customHeight="1" x14ac:dyDescent="0.2">
      <c r="B7" s="284"/>
      <c r="C7" s="285"/>
      <c r="D7" s="290"/>
      <c r="E7" s="138" t="s">
        <v>46</v>
      </c>
      <c r="F7" s="138" t="s">
        <v>47</v>
      </c>
      <c r="G7" s="138" t="s">
        <v>265</v>
      </c>
      <c r="H7" s="290"/>
      <c r="I7" s="291"/>
    </row>
    <row r="8" spans="2:15" ht="18" customHeight="1" x14ac:dyDescent="0.2">
      <c r="B8" s="284"/>
      <c r="C8" s="285"/>
      <c r="D8" s="138" t="s">
        <v>16</v>
      </c>
      <c r="E8" s="138" t="s">
        <v>16</v>
      </c>
      <c r="F8" s="138" t="s">
        <v>16</v>
      </c>
      <c r="G8" s="138" t="s">
        <v>16</v>
      </c>
      <c r="H8" s="290" t="s">
        <v>16</v>
      </c>
      <c r="I8" s="291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  <c r="I9" s="51"/>
    </row>
    <row r="10" spans="2:15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6"/>
    </row>
    <row r="11" spans="2:15" s="11" customFormat="1" ht="15" customHeight="1" x14ac:dyDescent="0.2">
      <c r="B11" s="76">
        <v>2019</v>
      </c>
      <c r="C11" s="74"/>
      <c r="D11" s="14">
        <v>10.130000000000001</v>
      </c>
      <c r="E11" s="14"/>
      <c r="F11" s="14"/>
      <c r="G11" s="14"/>
      <c r="H11" s="14" t="s">
        <v>39</v>
      </c>
      <c r="I11" s="14"/>
      <c r="K11" s="189"/>
      <c r="L11" s="189"/>
      <c r="M11" s="189"/>
      <c r="N11" s="189"/>
      <c r="O11" s="189"/>
    </row>
    <row r="12" spans="2:15" s="11" customFormat="1" ht="15" customHeight="1" x14ac:dyDescent="0.2">
      <c r="B12" s="76">
        <v>2018</v>
      </c>
      <c r="C12" s="74"/>
      <c r="D12" s="14">
        <v>6.94</v>
      </c>
      <c r="E12" s="14">
        <v>60</v>
      </c>
      <c r="F12" s="14"/>
      <c r="G12" s="14"/>
      <c r="H12" s="14">
        <v>2.78</v>
      </c>
      <c r="I12" s="14" t="s">
        <v>274</v>
      </c>
      <c r="K12" s="189"/>
      <c r="L12" s="189"/>
      <c r="M12" s="189"/>
      <c r="N12" s="189"/>
      <c r="O12" s="189"/>
    </row>
    <row r="13" spans="2:15" s="11" customFormat="1" ht="15" customHeight="1" x14ac:dyDescent="0.2">
      <c r="B13" s="76">
        <v>2017</v>
      </c>
      <c r="C13" s="74"/>
      <c r="D13" s="14">
        <v>4.3499999999999996</v>
      </c>
      <c r="E13" s="14">
        <v>100</v>
      </c>
      <c r="F13" s="14">
        <v>100</v>
      </c>
      <c r="G13" s="14"/>
      <c r="H13" s="14">
        <v>4.3499999999999996</v>
      </c>
      <c r="I13" s="95"/>
      <c r="K13" s="189"/>
      <c r="L13" s="189"/>
      <c r="M13" s="189"/>
      <c r="N13" s="189"/>
      <c r="O13" s="189"/>
    </row>
    <row r="14" spans="2:15" s="11" customFormat="1" ht="15" customHeight="1" x14ac:dyDescent="0.2">
      <c r="B14" s="76">
        <v>2016</v>
      </c>
      <c r="C14" s="74"/>
      <c r="D14" s="14">
        <v>17.39</v>
      </c>
      <c r="E14" s="14">
        <v>100</v>
      </c>
      <c r="F14" s="14">
        <v>75</v>
      </c>
      <c r="G14" s="14"/>
      <c r="H14" s="14">
        <v>2.9</v>
      </c>
      <c r="I14" s="95"/>
      <c r="K14" s="189"/>
      <c r="L14" s="189"/>
      <c r="M14" s="189"/>
      <c r="N14" s="189"/>
      <c r="O14" s="189"/>
    </row>
    <row r="15" spans="2:15" s="11" customFormat="1" ht="15" customHeight="1" x14ac:dyDescent="0.2">
      <c r="B15" s="76">
        <v>2015</v>
      </c>
      <c r="C15" s="76" t="str">
        <f t="shared" ref="C15:C16" si="0">IF(B15=2008,$C$2,"")</f>
        <v/>
      </c>
      <c r="D15" s="14">
        <v>17.39</v>
      </c>
      <c r="E15" s="14">
        <v>75</v>
      </c>
      <c r="F15" s="14">
        <v>66.67</v>
      </c>
      <c r="G15" s="14"/>
      <c r="H15" s="14">
        <v>15.94</v>
      </c>
      <c r="J15" s="50"/>
      <c r="K15" s="189"/>
      <c r="L15" s="189"/>
      <c r="M15" s="189"/>
      <c r="N15" s="189"/>
      <c r="O15" s="189"/>
    </row>
    <row r="16" spans="2:15" s="11" customFormat="1" ht="15" customHeight="1" x14ac:dyDescent="0.2">
      <c r="B16" s="76">
        <v>2014</v>
      </c>
      <c r="C16" s="76" t="str">
        <f t="shared" si="0"/>
        <v/>
      </c>
      <c r="D16" s="14">
        <v>16.670000000000002</v>
      </c>
      <c r="E16" s="14">
        <v>80</v>
      </c>
      <c r="F16" s="14">
        <v>60</v>
      </c>
      <c r="G16" s="14">
        <v>50</v>
      </c>
      <c r="H16" s="14">
        <v>8.33</v>
      </c>
      <c r="I16" s="114"/>
      <c r="J16" s="50"/>
      <c r="K16" s="189"/>
      <c r="L16" s="189"/>
      <c r="M16" s="189"/>
      <c r="N16" s="189"/>
      <c r="O16" s="189"/>
    </row>
    <row r="17" spans="2:9" ht="9.75" customHeight="1" x14ac:dyDescent="0.2">
      <c r="B17" s="49"/>
      <c r="C17" s="49"/>
      <c r="D17" s="49"/>
      <c r="E17" s="49"/>
      <c r="F17" s="49"/>
      <c r="G17" s="49"/>
      <c r="H17" s="49"/>
    </row>
    <row r="18" spans="2:9" ht="3" customHeight="1" x14ac:dyDescent="0.2">
      <c r="B18" s="136"/>
      <c r="C18" s="136"/>
      <c r="D18" s="136"/>
      <c r="E18" s="136"/>
      <c r="F18" s="136"/>
      <c r="G18" s="136"/>
      <c r="H18" s="136"/>
      <c r="I18" s="136"/>
    </row>
    <row r="19" spans="2:9" ht="9" customHeight="1" x14ac:dyDescent="0.2">
      <c r="D19" s="77"/>
      <c r="I19" s="1"/>
    </row>
    <row r="20" spans="2:9" ht="12.75" customHeight="1" x14ac:dyDescent="0.2">
      <c r="B20" s="288" t="s">
        <v>289</v>
      </c>
      <c r="C20" s="288"/>
      <c r="D20" s="288"/>
      <c r="E20" s="288"/>
      <c r="F20" s="288"/>
      <c r="G20" s="288"/>
      <c r="H20" s="288"/>
      <c r="I20" s="288"/>
    </row>
    <row r="21" spans="2:9" ht="12.75" customHeight="1" x14ac:dyDescent="0.2">
      <c r="B21" s="288" t="s">
        <v>329</v>
      </c>
      <c r="C21" s="288"/>
      <c r="D21" s="288"/>
      <c r="E21" s="288"/>
      <c r="F21" s="288"/>
      <c r="G21" s="288"/>
      <c r="H21" s="288"/>
      <c r="I21" s="288"/>
    </row>
    <row r="23" spans="2:9" ht="12" x14ac:dyDescent="0.2">
      <c r="B23" s="133" t="s">
        <v>0</v>
      </c>
      <c r="C23" s="26"/>
    </row>
    <row r="25" spans="2:9" x14ac:dyDescent="0.2">
      <c r="E25" s="1" t="s">
        <v>264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3" width="15.7109375" style="49" customWidth="1"/>
    <col min="14" max="14" width="6.7109375" style="1" customWidth="1"/>
    <col min="15" max="16384" width="12.5703125" style="1"/>
  </cols>
  <sheetData>
    <row r="1" spans="2:14" s="119" customFormat="1" ht="24" customHeight="1" x14ac:dyDescent="0.2">
      <c r="B1" s="286" t="s">
        <v>301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2:14" ht="18" customHeight="1" x14ac:dyDescent="0.2">
      <c r="B2" s="20"/>
      <c r="C2" s="20"/>
      <c r="D2" s="20"/>
      <c r="E2" s="20"/>
      <c r="F2" s="20"/>
      <c r="G2" s="20"/>
      <c r="I2" s="20"/>
      <c r="J2" s="20"/>
      <c r="K2" s="73"/>
      <c r="L2" s="73"/>
    </row>
    <row r="3" spans="2:14" ht="12.75" customHeight="1" x14ac:dyDescent="0.2">
      <c r="B3" s="125" t="s">
        <v>218</v>
      </c>
      <c r="C3" s="27"/>
      <c r="D3" s="20"/>
      <c r="E3" s="20"/>
      <c r="F3" s="20"/>
      <c r="G3" s="20"/>
    </row>
    <row r="4" spans="2:14" s="6" customFormat="1" ht="18" customHeight="1" x14ac:dyDescent="0.2">
      <c r="B4" s="285" t="s">
        <v>4</v>
      </c>
      <c r="C4" s="285"/>
      <c r="D4" s="283" t="s">
        <v>6</v>
      </c>
      <c r="E4" s="283" t="s">
        <v>333</v>
      </c>
      <c r="F4" s="283" t="s">
        <v>11</v>
      </c>
      <c r="G4" s="283" t="s">
        <v>62</v>
      </c>
      <c r="H4" s="283" t="s">
        <v>63</v>
      </c>
      <c r="I4" s="283" t="s">
        <v>64</v>
      </c>
      <c r="J4" s="283" t="s">
        <v>65</v>
      </c>
      <c r="K4" s="283" t="s">
        <v>66</v>
      </c>
      <c r="L4" s="283" t="s">
        <v>67</v>
      </c>
      <c r="M4" s="295" t="s">
        <v>332</v>
      </c>
    </row>
    <row r="5" spans="2:14" s="6" customFormat="1" ht="18" customHeight="1" x14ac:dyDescent="0.2">
      <c r="B5" s="285"/>
      <c r="C5" s="285"/>
      <c r="D5" s="283"/>
      <c r="E5" s="283"/>
      <c r="F5" s="283"/>
      <c r="G5" s="283"/>
      <c r="H5" s="283"/>
      <c r="I5" s="283"/>
      <c r="J5" s="283"/>
      <c r="K5" s="283"/>
      <c r="L5" s="283"/>
      <c r="M5" s="295"/>
    </row>
    <row r="6" spans="2:14" s="6" customFormat="1" ht="24" customHeight="1" x14ac:dyDescent="0.2">
      <c r="B6" s="285"/>
      <c r="C6" s="285"/>
      <c r="D6" s="283"/>
      <c r="E6" s="283"/>
      <c r="F6" s="283"/>
      <c r="G6" s="283"/>
      <c r="H6" s="283"/>
      <c r="I6" s="283"/>
      <c r="J6" s="283"/>
      <c r="K6" s="283"/>
      <c r="L6" s="283"/>
      <c r="M6" s="295"/>
    </row>
    <row r="7" spans="2:14" ht="18" customHeight="1" x14ac:dyDescent="0.2">
      <c r="B7" s="296"/>
      <c r="C7" s="296"/>
      <c r="D7" s="141" t="s">
        <v>15</v>
      </c>
      <c r="E7" s="141" t="s">
        <v>15</v>
      </c>
      <c r="F7" s="141" t="s">
        <v>15</v>
      </c>
      <c r="G7" s="141" t="s">
        <v>343</v>
      </c>
      <c r="H7" s="141" t="s">
        <v>343</v>
      </c>
      <c r="I7" s="142" t="s">
        <v>61</v>
      </c>
      <c r="J7" s="142" t="s">
        <v>346</v>
      </c>
      <c r="K7" s="142" t="s">
        <v>346</v>
      </c>
      <c r="L7" s="142" t="s">
        <v>16</v>
      </c>
      <c r="M7" s="143" t="s">
        <v>16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51"/>
      <c r="K8" s="51"/>
      <c r="L8" s="51"/>
      <c r="M8" s="51"/>
    </row>
    <row r="9" spans="2:14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75"/>
      <c r="J9" s="75"/>
      <c r="K9" s="75"/>
      <c r="L9" s="48"/>
      <c r="M9" s="48"/>
    </row>
    <row r="10" spans="2:14" s="11" customFormat="1" ht="15" customHeight="1" x14ac:dyDescent="0.2">
      <c r="B10" s="76">
        <v>2019</v>
      </c>
      <c r="C10" s="74"/>
      <c r="D10" s="77">
        <v>28661</v>
      </c>
      <c r="E10" s="77">
        <v>79401</v>
      </c>
      <c r="F10" s="77">
        <v>58016</v>
      </c>
      <c r="G10" s="77">
        <v>997828</v>
      </c>
      <c r="H10" s="77">
        <v>787194</v>
      </c>
      <c r="I10" s="14">
        <v>2.77</v>
      </c>
      <c r="J10" s="14">
        <v>12.57</v>
      </c>
      <c r="K10" s="14">
        <v>22.87</v>
      </c>
      <c r="L10" s="14">
        <v>132.99</v>
      </c>
      <c r="M10" s="14">
        <v>56.01</v>
      </c>
    </row>
    <row r="11" spans="2:14" s="11" customFormat="1" ht="15" customHeight="1" x14ac:dyDescent="0.2">
      <c r="B11" s="76">
        <v>2018</v>
      </c>
      <c r="C11" s="74"/>
      <c r="D11" s="77">
        <v>27875</v>
      </c>
      <c r="E11" s="77">
        <v>74369</v>
      </c>
      <c r="F11" s="77">
        <v>53379</v>
      </c>
      <c r="G11" s="77">
        <v>891666</v>
      </c>
      <c r="H11" s="77">
        <v>701943</v>
      </c>
      <c r="I11" s="14">
        <v>2.67</v>
      </c>
      <c r="J11" s="14">
        <v>11.99</v>
      </c>
      <c r="K11" s="14">
        <v>22.46</v>
      </c>
      <c r="L11" s="14">
        <v>134.47999999999999</v>
      </c>
      <c r="M11" s="14">
        <v>54.33</v>
      </c>
    </row>
    <row r="12" spans="2:14" s="11" customFormat="1" ht="15" customHeight="1" x14ac:dyDescent="0.2">
      <c r="B12" s="76">
        <v>2017</v>
      </c>
      <c r="C12" s="74"/>
      <c r="D12" s="77">
        <v>26400</v>
      </c>
      <c r="E12" s="77">
        <v>69260</v>
      </c>
      <c r="F12" s="77">
        <v>49422</v>
      </c>
      <c r="G12" s="77">
        <v>792833</v>
      </c>
      <c r="H12" s="77">
        <v>624723</v>
      </c>
      <c r="I12" s="14">
        <v>2.62</v>
      </c>
      <c r="J12" s="14">
        <v>11.45</v>
      </c>
      <c r="K12" s="14">
        <v>22.11</v>
      </c>
      <c r="L12" s="14">
        <v>137.81</v>
      </c>
      <c r="M12" s="14">
        <v>52.66</v>
      </c>
    </row>
    <row r="13" spans="2:14" s="11" customFormat="1" ht="15" customHeight="1" x14ac:dyDescent="0.2">
      <c r="B13" s="76">
        <v>2016</v>
      </c>
      <c r="C13" s="74"/>
      <c r="D13" s="77">
        <v>25108</v>
      </c>
      <c r="E13" s="77">
        <v>64881</v>
      </c>
      <c r="F13" s="77">
        <v>46128</v>
      </c>
      <c r="G13" s="77">
        <v>722999</v>
      </c>
      <c r="H13" s="77">
        <v>567649</v>
      </c>
      <c r="I13" s="14">
        <v>2.58</v>
      </c>
      <c r="J13" s="14">
        <v>11.14</v>
      </c>
      <c r="K13" s="14">
        <v>20.38</v>
      </c>
      <c r="L13" s="14">
        <v>130.02000000000001</v>
      </c>
      <c r="M13" s="14">
        <v>55.8</v>
      </c>
    </row>
    <row r="14" spans="2:14" s="11" customFormat="1" ht="15" customHeight="1" x14ac:dyDescent="0.2">
      <c r="B14" s="76">
        <v>2015</v>
      </c>
      <c r="C14" s="76"/>
      <c r="D14" s="77">
        <v>24361</v>
      </c>
      <c r="E14" s="77">
        <v>62293</v>
      </c>
      <c r="F14" s="77">
        <v>44317</v>
      </c>
      <c r="G14" s="77">
        <v>682716</v>
      </c>
      <c r="H14" s="77">
        <v>536175</v>
      </c>
      <c r="I14" s="14">
        <v>2.56</v>
      </c>
      <c r="J14" s="14">
        <v>10.96</v>
      </c>
      <c r="K14" s="14">
        <v>19.100000000000001</v>
      </c>
      <c r="L14" s="14">
        <v>123.99</v>
      </c>
      <c r="M14" s="14">
        <v>58.23</v>
      </c>
      <c r="N14" s="115"/>
    </row>
    <row r="15" spans="2:14" s="11" customFormat="1" ht="15" customHeight="1" x14ac:dyDescent="0.2">
      <c r="B15" s="76">
        <v>2014</v>
      </c>
      <c r="C15" s="76"/>
      <c r="D15" s="77">
        <v>23662</v>
      </c>
      <c r="E15" s="77">
        <v>61385</v>
      </c>
      <c r="F15" s="77">
        <v>44175</v>
      </c>
      <c r="G15" s="77">
        <v>686507</v>
      </c>
      <c r="H15" s="77">
        <v>541743</v>
      </c>
      <c r="I15" s="14">
        <v>2.59</v>
      </c>
      <c r="J15" s="14">
        <v>11.18</v>
      </c>
      <c r="K15" s="14">
        <v>20.010000000000002</v>
      </c>
      <c r="L15" s="14">
        <v>128.76</v>
      </c>
      <c r="M15" s="14">
        <v>57.34</v>
      </c>
    </row>
    <row r="16" spans="2:14" s="11" customFormat="1" ht="15" customHeight="1" x14ac:dyDescent="0.2">
      <c r="B16" s="251" t="s">
        <v>3</v>
      </c>
      <c r="C16" s="74"/>
      <c r="D16" s="74"/>
      <c r="E16" s="78"/>
      <c r="F16" s="78"/>
      <c r="G16" s="78"/>
      <c r="H16" s="78"/>
      <c r="I16" s="14"/>
      <c r="J16" s="14"/>
      <c r="K16" s="79"/>
      <c r="L16" s="79"/>
      <c r="M16" s="79"/>
    </row>
    <row r="17" spans="2:13" s="11" customFormat="1" ht="15" customHeight="1" x14ac:dyDescent="0.2">
      <c r="B17" s="252" t="s">
        <v>34</v>
      </c>
      <c r="C17" s="203"/>
      <c r="D17" s="203"/>
      <c r="E17" s="203"/>
      <c r="F17" s="80"/>
      <c r="G17" s="80"/>
      <c r="H17" s="80"/>
      <c r="I17" s="14"/>
      <c r="J17" s="14"/>
      <c r="K17" s="52"/>
      <c r="L17" s="52"/>
      <c r="M17" s="52"/>
    </row>
    <row r="18" spans="2:13" s="11" customFormat="1" ht="15" customHeight="1" x14ac:dyDescent="0.2">
      <c r="B18" s="76">
        <v>2019</v>
      </c>
      <c r="C18" s="252"/>
      <c r="D18" s="77">
        <v>19148</v>
      </c>
      <c r="E18" s="77">
        <v>20219</v>
      </c>
      <c r="F18" s="77">
        <v>1655</v>
      </c>
      <c r="G18" s="77">
        <v>18321</v>
      </c>
      <c r="H18" s="77">
        <v>8437</v>
      </c>
      <c r="I18" s="14">
        <v>1.06</v>
      </c>
      <c r="J18" s="14">
        <v>0.91</v>
      </c>
      <c r="K18" s="14">
        <v>6.39</v>
      </c>
      <c r="L18" s="14">
        <v>57.71</v>
      </c>
      <c r="M18" s="14">
        <v>14.36</v>
      </c>
    </row>
    <row r="19" spans="2:13" s="11" customFormat="1" ht="15" customHeight="1" x14ac:dyDescent="0.2">
      <c r="B19" s="76">
        <v>2018</v>
      </c>
      <c r="C19" s="252"/>
      <c r="D19" s="77">
        <v>18804</v>
      </c>
      <c r="E19" s="77">
        <v>19863</v>
      </c>
      <c r="F19" s="77">
        <v>1726</v>
      </c>
      <c r="G19" s="77">
        <v>18326</v>
      </c>
      <c r="H19" s="77">
        <v>8857</v>
      </c>
      <c r="I19" s="14">
        <v>1.06</v>
      </c>
      <c r="J19" s="14">
        <v>0.92</v>
      </c>
      <c r="K19" s="14">
        <v>6.31</v>
      </c>
      <c r="L19" s="14">
        <v>59.47</v>
      </c>
      <c r="M19" s="14">
        <v>14.82</v>
      </c>
    </row>
    <row r="20" spans="2:13" s="11" customFormat="1" ht="15" customHeight="1" x14ac:dyDescent="0.2">
      <c r="B20" s="76">
        <v>2017</v>
      </c>
      <c r="C20" s="252"/>
      <c r="D20" s="77">
        <v>17885</v>
      </c>
      <c r="E20" s="77">
        <v>18900</v>
      </c>
      <c r="F20" s="77">
        <v>1723</v>
      </c>
      <c r="G20" s="77">
        <v>17386</v>
      </c>
      <c r="H20" s="77">
        <v>8640</v>
      </c>
      <c r="I20" s="14">
        <v>1.06</v>
      </c>
      <c r="J20" s="14">
        <v>0.92</v>
      </c>
      <c r="K20" s="14">
        <v>6.07</v>
      </c>
      <c r="L20" s="14">
        <v>60.16</v>
      </c>
      <c r="M20" s="14">
        <v>15.41</v>
      </c>
    </row>
    <row r="21" spans="2:13" s="11" customFormat="1" ht="15" customHeight="1" x14ac:dyDescent="0.2">
      <c r="B21" s="76">
        <v>2016</v>
      </c>
      <c r="C21" s="252"/>
      <c r="D21" s="77">
        <v>16948</v>
      </c>
      <c r="E21" s="77">
        <v>17854</v>
      </c>
      <c r="F21" s="77">
        <v>1646</v>
      </c>
      <c r="G21" s="77">
        <v>15356</v>
      </c>
      <c r="H21" s="77">
        <v>7556</v>
      </c>
      <c r="I21" s="14">
        <v>1.05</v>
      </c>
      <c r="J21" s="14">
        <v>0.86</v>
      </c>
      <c r="K21" s="14">
        <v>5.72</v>
      </c>
      <c r="L21" s="14">
        <v>61.36</v>
      </c>
      <c r="M21" s="14">
        <v>15.33</v>
      </c>
    </row>
    <row r="22" spans="2:13" s="11" customFormat="1" ht="15" customHeight="1" x14ac:dyDescent="0.2">
      <c r="B22" s="76">
        <v>2015</v>
      </c>
      <c r="C22" s="76"/>
      <c r="D22" s="77">
        <v>16251</v>
      </c>
      <c r="E22" s="77">
        <v>17191</v>
      </c>
      <c r="F22" s="77">
        <v>1673</v>
      </c>
      <c r="G22" s="77">
        <v>14766</v>
      </c>
      <c r="H22" s="77">
        <v>7404</v>
      </c>
      <c r="I22" s="14">
        <v>1.06</v>
      </c>
      <c r="J22" s="14">
        <v>0.86</v>
      </c>
      <c r="K22" s="14">
        <v>5.38</v>
      </c>
      <c r="L22" s="14">
        <v>60.9</v>
      </c>
      <c r="M22" s="14">
        <v>16.25</v>
      </c>
    </row>
    <row r="23" spans="2:13" s="11" customFormat="1" ht="15" customHeight="1" x14ac:dyDescent="0.2">
      <c r="B23" s="76">
        <v>2014</v>
      </c>
      <c r="C23" s="76"/>
      <c r="D23" s="77">
        <v>15546</v>
      </c>
      <c r="E23" s="77">
        <v>16527</v>
      </c>
      <c r="F23" s="77">
        <v>1723</v>
      </c>
      <c r="G23" s="77">
        <v>14216</v>
      </c>
      <c r="H23" s="77">
        <v>7077</v>
      </c>
      <c r="I23" s="14">
        <v>1.06</v>
      </c>
      <c r="J23" s="14">
        <v>0.86</v>
      </c>
      <c r="K23" s="14">
        <v>5.32</v>
      </c>
      <c r="L23" s="14">
        <v>64.52</v>
      </c>
      <c r="M23" s="14">
        <v>16.48</v>
      </c>
    </row>
    <row r="24" spans="2:13" s="11" customFormat="1" ht="15" customHeight="1" x14ac:dyDescent="0.2">
      <c r="B24" s="252" t="s">
        <v>35</v>
      </c>
      <c r="C24" s="203"/>
      <c r="D24" s="77"/>
      <c r="E24" s="77"/>
      <c r="F24" s="77"/>
      <c r="G24" s="77"/>
      <c r="H24" s="77"/>
      <c r="I24" s="14"/>
      <c r="J24" s="14"/>
      <c r="K24" s="14"/>
      <c r="L24" s="14"/>
      <c r="M24" s="14"/>
    </row>
    <row r="25" spans="2:13" s="11" customFormat="1" ht="15" customHeight="1" x14ac:dyDescent="0.2">
      <c r="B25" s="76">
        <v>2019</v>
      </c>
      <c r="C25" s="252"/>
      <c r="D25" s="77">
        <v>9513</v>
      </c>
      <c r="E25" s="77">
        <v>59182</v>
      </c>
      <c r="F25" s="77">
        <v>56361</v>
      </c>
      <c r="G25" s="77">
        <v>979507</v>
      </c>
      <c r="H25" s="77">
        <v>778757</v>
      </c>
      <c r="I25" s="14">
        <v>6.22</v>
      </c>
      <c r="J25" s="14">
        <v>16.55</v>
      </c>
      <c r="K25" s="14">
        <v>28.5</v>
      </c>
      <c r="L25" s="14">
        <v>164.02</v>
      </c>
      <c r="M25" s="14">
        <v>59.22</v>
      </c>
    </row>
    <row r="26" spans="2:13" s="11" customFormat="1" ht="15" customHeight="1" x14ac:dyDescent="0.2">
      <c r="B26" s="76">
        <v>2018</v>
      </c>
      <c r="C26" s="252"/>
      <c r="D26" s="77">
        <v>9071</v>
      </c>
      <c r="E26" s="77">
        <v>54506</v>
      </c>
      <c r="F26" s="77">
        <v>51653</v>
      </c>
      <c r="G26" s="77">
        <v>873340</v>
      </c>
      <c r="H26" s="77">
        <v>693086</v>
      </c>
      <c r="I26" s="14">
        <v>6.01</v>
      </c>
      <c r="J26" s="14">
        <v>16.02</v>
      </c>
      <c r="K26" s="14">
        <v>28.35</v>
      </c>
      <c r="L26" s="14">
        <v>167.68</v>
      </c>
      <c r="M26" s="14">
        <v>57.55</v>
      </c>
    </row>
    <row r="27" spans="2:13" s="11" customFormat="1" ht="15" customHeight="1" x14ac:dyDescent="0.2">
      <c r="B27" s="76">
        <v>2017</v>
      </c>
      <c r="C27" s="252"/>
      <c r="D27" s="77">
        <v>8515</v>
      </c>
      <c r="E27" s="77">
        <v>50360</v>
      </c>
      <c r="F27" s="77">
        <v>47699</v>
      </c>
      <c r="G27" s="77">
        <v>775447</v>
      </c>
      <c r="H27" s="77">
        <v>616083</v>
      </c>
      <c r="I27" s="14">
        <v>5.91</v>
      </c>
      <c r="J27" s="14">
        <v>15.4</v>
      </c>
      <c r="K27" s="14">
        <v>28.13</v>
      </c>
      <c r="L27" s="14">
        <v>173</v>
      </c>
      <c r="M27" s="14">
        <v>55.67</v>
      </c>
    </row>
    <row r="28" spans="2:13" s="11" customFormat="1" ht="15" customHeight="1" x14ac:dyDescent="0.2">
      <c r="B28" s="76">
        <v>2016</v>
      </c>
      <c r="C28" s="252"/>
      <c r="D28" s="77">
        <v>8160</v>
      </c>
      <c r="E28" s="77">
        <v>47027</v>
      </c>
      <c r="F28" s="77">
        <v>44482</v>
      </c>
      <c r="G28" s="77">
        <v>707642</v>
      </c>
      <c r="H28" s="77">
        <v>560093</v>
      </c>
      <c r="I28" s="14">
        <v>5.76</v>
      </c>
      <c r="J28" s="14">
        <v>15.05</v>
      </c>
      <c r="K28" s="14">
        <v>25.94</v>
      </c>
      <c r="L28" s="14">
        <v>163.08000000000001</v>
      </c>
      <c r="M28" s="14">
        <v>59.19</v>
      </c>
    </row>
    <row r="29" spans="2:13" s="11" customFormat="1" ht="15" customHeight="1" x14ac:dyDescent="0.2">
      <c r="B29" s="76">
        <v>2015</v>
      </c>
      <c r="C29" s="76"/>
      <c r="D29" s="77">
        <v>8110</v>
      </c>
      <c r="E29" s="77">
        <v>45102</v>
      </c>
      <c r="F29" s="77">
        <v>42644</v>
      </c>
      <c r="G29" s="77">
        <v>667950</v>
      </c>
      <c r="H29" s="77">
        <v>528771</v>
      </c>
      <c r="I29" s="14">
        <v>5.56</v>
      </c>
      <c r="J29" s="14">
        <v>14.81</v>
      </c>
      <c r="K29" s="14">
        <v>24.33</v>
      </c>
      <c r="L29" s="14">
        <v>155.35</v>
      </c>
      <c r="M29" s="14">
        <v>61.75</v>
      </c>
    </row>
    <row r="30" spans="2:13" s="11" customFormat="1" ht="15" customHeight="1" x14ac:dyDescent="0.2">
      <c r="B30" s="76">
        <v>2014</v>
      </c>
      <c r="C30" s="76"/>
      <c r="D30" s="77">
        <v>8116</v>
      </c>
      <c r="E30" s="77">
        <v>44858</v>
      </c>
      <c r="F30" s="77">
        <v>42452</v>
      </c>
      <c r="G30" s="77">
        <v>672291</v>
      </c>
      <c r="H30" s="77">
        <v>534666</v>
      </c>
      <c r="I30" s="14">
        <v>5.53</v>
      </c>
      <c r="J30" s="14">
        <v>14.99</v>
      </c>
      <c r="K30" s="14">
        <v>25.42</v>
      </c>
      <c r="L30" s="14">
        <v>160.53</v>
      </c>
      <c r="M30" s="14">
        <v>60.51</v>
      </c>
    </row>
    <row r="31" spans="2:13" s="11" customFormat="1" ht="15" customHeight="1" x14ac:dyDescent="0.2">
      <c r="B31" s="251" t="s">
        <v>55</v>
      </c>
      <c r="C31" s="74"/>
      <c r="D31" s="77"/>
      <c r="E31" s="77"/>
      <c r="F31" s="77"/>
      <c r="G31" s="77"/>
      <c r="H31" s="77"/>
      <c r="I31" s="14"/>
      <c r="J31" s="14"/>
      <c r="K31" s="14"/>
      <c r="L31" s="14"/>
      <c r="M31" s="14"/>
    </row>
    <row r="32" spans="2:13" s="11" customFormat="1" ht="15" customHeight="1" x14ac:dyDescent="0.2">
      <c r="B32" s="252" t="s">
        <v>56</v>
      </c>
      <c r="C32" s="231"/>
      <c r="D32" s="77"/>
      <c r="E32" s="77"/>
      <c r="F32" s="77"/>
      <c r="G32" s="77"/>
      <c r="H32" s="77"/>
      <c r="I32" s="14"/>
      <c r="J32" s="14"/>
      <c r="K32" s="14"/>
      <c r="L32" s="14"/>
      <c r="M32" s="14"/>
    </row>
    <row r="33" spans="2:13" s="11" customFormat="1" ht="15" customHeight="1" x14ac:dyDescent="0.2">
      <c r="B33" s="76">
        <v>2019</v>
      </c>
      <c r="C33" s="231"/>
      <c r="D33" s="77">
        <v>28640</v>
      </c>
      <c r="E33" s="77">
        <v>69801</v>
      </c>
      <c r="F33" s="77">
        <v>48421</v>
      </c>
      <c r="G33" s="77">
        <v>781871</v>
      </c>
      <c r="H33" s="77">
        <v>616046</v>
      </c>
      <c r="I33" s="14">
        <v>2.44</v>
      </c>
      <c r="J33" s="14">
        <v>11.2</v>
      </c>
      <c r="K33" s="14">
        <v>19.39</v>
      </c>
      <c r="L33" s="14">
        <v>120.07</v>
      </c>
      <c r="M33" s="14">
        <v>59.36</v>
      </c>
    </row>
    <row r="34" spans="2:13" s="11" customFormat="1" ht="15" customHeight="1" x14ac:dyDescent="0.2">
      <c r="B34" s="76">
        <v>2018</v>
      </c>
      <c r="C34" s="231"/>
      <c r="D34" s="77">
        <v>27858</v>
      </c>
      <c r="E34" s="77">
        <v>66547</v>
      </c>
      <c r="F34" s="77">
        <v>45557</v>
      </c>
      <c r="G34" s="77">
        <v>713232</v>
      </c>
      <c r="H34" s="77">
        <v>560616</v>
      </c>
      <c r="I34" s="14">
        <v>2.39</v>
      </c>
      <c r="J34" s="14">
        <v>10.72</v>
      </c>
      <c r="K34" s="14">
        <v>19.239999999999998</v>
      </c>
      <c r="L34" s="14">
        <v>122.89</v>
      </c>
      <c r="M34" s="14">
        <v>57.26</v>
      </c>
    </row>
    <row r="35" spans="2:13" s="11" customFormat="1" ht="15" customHeight="1" x14ac:dyDescent="0.2">
      <c r="B35" s="76">
        <v>2017</v>
      </c>
      <c r="C35" s="231"/>
      <c r="D35" s="77">
        <v>26384</v>
      </c>
      <c r="E35" s="77">
        <v>61796</v>
      </c>
      <c r="F35" s="77">
        <v>41958</v>
      </c>
      <c r="G35" s="77">
        <v>627508</v>
      </c>
      <c r="H35" s="77">
        <v>493039</v>
      </c>
      <c r="I35" s="14">
        <v>2.34</v>
      </c>
      <c r="J35" s="14">
        <v>10.15</v>
      </c>
      <c r="K35" s="14">
        <v>19.05</v>
      </c>
      <c r="L35" s="14">
        <v>127.37</v>
      </c>
      <c r="M35" s="14">
        <v>54.96</v>
      </c>
    </row>
    <row r="36" spans="2:13" s="11" customFormat="1" ht="15" customHeight="1" x14ac:dyDescent="0.2">
      <c r="B36" s="76">
        <v>2016</v>
      </c>
      <c r="C36" s="231"/>
      <c r="D36" s="77">
        <v>25093</v>
      </c>
      <c r="E36" s="77">
        <v>58016</v>
      </c>
      <c r="F36" s="77">
        <v>39263</v>
      </c>
      <c r="G36" s="77">
        <v>567796</v>
      </c>
      <c r="H36" s="77">
        <v>445361</v>
      </c>
      <c r="I36" s="14">
        <v>2.31</v>
      </c>
      <c r="J36" s="14">
        <v>9.7899999999999991</v>
      </c>
      <c r="K36" s="14">
        <v>17.12</v>
      </c>
      <c r="L36" s="14">
        <v>118.37</v>
      </c>
      <c r="M36" s="14">
        <v>59.19</v>
      </c>
    </row>
    <row r="37" spans="2:13" s="11" customFormat="1" ht="15" customHeight="1" x14ac:dyDescent="0.2">
      <c r="B37" s="76">
        <v>2015</v>
      </c>
      <c r="C37" s="76"/>
      <c r="D37" s="77">
        <v>24349</v>
      </c>
      <c r="E37" s="77">
        <v>56153</v>
      </c>
      <c r="F37" s="77">
        <v>38178</v>
      </c>
      <c r="G37" s="77">
        <v>541275</v>
      </c>
      <c r="H37" s="77">
        <v>424575</v>
      </c>
      <c r="I37" s="14">
        <v>2.31</v>
      </c>
      <c r="J37" s="14">
        <v>9.64</v>
      </c>
      <c r="K37" s="14">
        <v>16.79</v>
      </c>
      <c r="L37" s="14">
        <v>118.41</v>
      </c>
      <c r="M37" s="14">
        <v>58.93</v>
      </c>
    </row>
    <row r="38" spans="2:13" s="11" customFormat="1" ht="15" customHeight="1" x14ac:dyDescent="0.2">
      <c r="B38" s="47">
        <v>2014</v>
      </c>
      <c r="C38" s="47"/>
      <c r="D38" s="77">
        <v>23648</v>
      </c>
      <c r="E38" s="77">
        <v>54632</v>
      </c>
      <c r="F38" s="77">
        <v>37422</v>
      </c>
      <c r="G38" s="77">
        <v>529217</v>
      </c>
      <c r="H38" s="77">
        <v>415694</v>
      </c>
      <c r="I38" s="14">
        <v>2.31</v>
      </c>
      <c r="J38" s="14">
        <v>9.69</v>
      </c>
      <c r="K38" s="14">
        <v>16.329999999999998</v>
      </c>
      <c r="L38" s="14">
        <v>115.44</v>
      </c>
      <c r="M38" s="14">
        <v>62.02</v>
      </c>
    </row>
    <row r="39" spans="2:13" s="11" customFormat="1" ht="15" customHeight="1" x14ac:dyDescent="0.2">
      <c r="B39" s="252" t="s">
        <v>57</v>
      </c>
      <c r="C39" s="231"/>
      <c r="D39" s="77"/>
      <c r="E39" s="77"/>
      <c r="F39" s="77"/>
      <c r="G39" s="77"/>
      <c r="H39" s="77"/>
      <c r="I39" s="14"/>
      <c r="J39" s="14"/>
      <c r="K39" s="14"/>
      <c r="L39" s="14"/>
      <c r="M39" s="14"/>
    </row>
    <row r="40" spans="2:13" s="11" customFormat="1" ht="15" customHeight="1" x14ac:dyDescent="0.2">
      <c r="B40" s="76">
        <v>2019</v>
      </c>
      <c r="C40" s="231"/>
      <c r="D40" s="77">
        <v>27514</v>
      </c>
      <c r="E40" s="77">
        <v>39328</v>
      </c>
      <c r="F40" s="77">
        <v>18038</v>
      </c>
      <c r="G40" s="77">
        <v>221912</v>
      </c>
      <c r="H40" s="77">
        <v>171947</v>
      </c>
      <c r="I40" s="14">
        <v>1.43</v>
      </c>
      <c r="J40" s="14">
        <v>5.64</v>
      </c>
      <c r="K40" s="14">
        <v>10.67</v>
      </c>
      <c r="L40" s="14">
        <v>86.72</v>
      </c>
      <c r="M40" s="14">
        <v>53.31</v>
      </c>
    </row>
    <row r="41" spans="2:13" s="11" customFormat="1" ht="15" customHeight="1" x14ac:dyDescent="0.2">
      <c r="B41" s="76">
        <v>2018</v>
      </c>
      <c r="C41" s="231"/>
      <c r="D41" s="77">
        <v>26803</v>
      </c>
      <c r="E41" s="77">
        <v>38022</v>
      </c>
      <c r="F41" s="77">
        <v>17167</v>
      </c>
      <c r="G41" s="77">
        <v>204521</v>
      </c>
      <c r="H41" s="77">
        <v>157445</v>
      </c>
      <c r="I41" s="14">
        <v>1.42</v>
      </c>
      <c r="J41" s="14">
        <v>5.38</v>
      </c>
      <c r="K41" s="14">
        <v>10.24</v>
      </c>
      <c r="L41" s="14">
        <v>85.93</v>
      </c>
      <c r="M41" s="14">
        <v>53.22</v>
      </c>
    </row>
    <row r="42" spans="2:13" s="11" customFormat="1" ht="15" customHeight="1" x14ac:dyDescent="0.2">
      <c r="B42" s="76">
        <v>2017</v>
      </c>
      <c r="C42" s="231"/>
      <c r="D42" s="77">
        <v>25420</v>
      </c>
      <c r="E42" s="77">
        <v>36178</v>
      </c>
      <c r="F42" s="77">
        <v>16469</v>
      </c>
      <c r="G42" s="77">
        <v>188389</v>
      </c>
      <c r="H42" s="77">
        <v>145313</v>
      </c>
      <c r="I42" s="14">
        <v>1.42</v>
      </c>
      <c r="J42" s="14">
        <v>5.21</v>
      </c>
      <c r="K42" s="14">
        <v>9.9600000000000009</v>
      </c>
      <c r="L42" s="14">
        <v>87.09</v>
      </c>
      <c r="M42" s="14">
        <v>52.59</v>
      </c>
    </row>
    <row r="43" spans="2:13" s="11" customFormat="1" ht="15" customHeight="1" x14ac:dyDescent="0.2">
      <c r="B43" s="76">
        <v>2016</v>
      </c>
      <c r="C43" s="231"/>
      <c r="D43" s="77">
        <v>24190</v>
      </c>
      <c r="E43" s="77">
        <v>34356</v>
      </c>
      <c r="F43" s="77">
        <v>15712</v>
      </c>
      <c r="G43" s="77">
        <v>174104</v>
      </c>
      <c r="H43" s="77">
        <v>134349</v>
      </c>
      <c r="I43" s="14">
        <v>1.42</v>
      </c>
      <c r="J43" s="14">
        <v>5.07</v>
      </c>
      <c r="K43" s="14">
        <v>8.9600000000000009</v>
      </c>
      <c r="L43" s="14">
        <v>80.819999999999993</v>
      </c>
      <c r="M43" s="14">
        <v>57.04</v>
      </c>
    </row>
    <row r="44" spans="2:13" s="11" customFormat="1" ht="15" customHeight="1" x14ac:dyDescent="0.2">
      <c r="B44" s="76">
        <v>2015</v>
      </c>
      <c r="C44" s="76"/>
      <c r="D44" s="77">
        <v>23483</v>
      </c>
      <c r="E44" s="77">
        <v>33300</v>
      </c>
      <c r="F44" s="77">
        <v>15403</v>
      </c>
      <c r="G44" s="77">
        <v>165370</v>
      </c>
      <c r="H44" s="77">
        <v>127394</v>
      </c>
      <c r="I44" s="14">
        <v>1.42</v>
      </c>
      <c r="J44" s="14">
        <v>4.97</v>
      </c>
      <c r="K44" s="14">
        <v>8.4</v>
      </c>
      <c r="L44" s="14">
        <v>78.209999999999994</v>
      </c>
      <c r="M44" s="14">
        <v>58.57</v>
      </c>
    </row>
    <row r="45" spans="2:13" s="11" customFormat="1" ht="15" customHeight="1" x14ac:dyDescent="0.2">
      <c r="B45" s="47">
        <v>2014</v>
      </c>
      <c r="C45" s="47"/>
      <c r="D45" s="77">
        <v>22799</v>
      </c>
      <c r="E45" s="77">
        <v>32508</v>
      </c>
      <c r="F45" s="77">
        <v>15334</v>
      </c>
      <c r="G45" s="77">
        <v>165790</v>
      </c>
      <c r="H45" s="77">
        <v>127741</v>
      </c>
      <c r="I45" s="14">
        <v>1.43</v>
      </c>
      <c r="J45" s="14">
        <v>5.0999999999999996</v>
      </c>
      <c r="K45" s="14">
        <v>8.18</v>
      </c>
      <c r="L45" s="14">
        <v>75.62</v>
      </c>
      <c r="M45" s="14">
        <v>62.47</v>
      </c>
    </row>
    <row r="46" spans="2:13" s="11" customFormat="1" ht="15" customHeight="1" x14ac:dyDescent="0.2">
      <c r="B46" s="253" t="s">
        <v>58</v>
      </c>
      <c r="C46" s="235"/>
      <c r="D46" s="77"/>
      <c r="E46" s="77"/>
      <c r="F46" s="77"/>
      <c r="G46" s="77"/>
      <c r="H46" s="77"/>
      <c r="I46" s="14"/>
      <c r="J46" s="14"/>
      <c r="K46" s="14"/>
      <c r="L46" s="14"/>
      <c r="M46" s="14"/>
    </row>
    <row r="47" spans="2:13" s="11" customFormat="1" ht="15" customHeight="1" x14ac:dyDescent="0.2">
      <c r="B47" s="76">
        <v>2019</v>
      </c>
      <c r="C47" s="231"/>
      <c r="D47" s="77">
        <v>964</v>
      </c>
      <c r="E47" s="77">
        <v>17274</v>
      </c>
      <c r="F47" s="77">
        <v>17198</v>
      </c>
      <c r="G47" s="77">
        <v>284782</v>
      </c>
      <c r="H47" s="77">
        <v>226428</v>
      </c>
      <c r="I47" s="14">
        <v>17.920000000000002</v>
      </c>
      <c r="J47" s="14">
        <v>16.489999999999998</v>
      </c>
      <c r="K47" s="14">
        <v>26.74</v>
      </c>
      <c r="L47" s="14">
        <v>161.49</v>
      </c>
      <c r="M47" s="14">
        <v>64.52</v>
      </c>
    </row>
    <row r="48" spans="2:13" s="11" customFormat="1" ht="15" customHeight="1" x14ac:dyDescent="0.2">
      <c r="B48" s="76">
        <v>2018</v>
      </c>
      <c r="C48" s="231"/>
      <c r="D48" s="77">
        <v>905</v>
      </c>
      <c r="E48" s="77">
        <v>16472</v>
      </c>
      <c r="F48" s="77">
        <v>16363</v>
      </c>
      <c r="G48" s="77">
        <v>267371</v>
      </c>
      <c r="H48" s="77">
        <v>212672</v>
      </c>
      <c r="I48" s="14">
        <v>18.2</v>
      </c>
      <c r="J48" s="14">
        <v>16.23</v>
      </c>
      <c r="K48" s="14">
        <v>26.63</v>
      </c>
      <c r="L48" s="14">
        <v>162.96</v>
      </c>
      <c r="M48" s="14">
        <v>64.44</v>
      </c>
    </row>
    <row r="49" spans="2:13" s="11" customFormat="1" ht="15" customHeight="1" x14ac:dyDescent="0.2">
      <c r="B49" s="76">
        <v>2017</v>
      </c>
      <c r="C49" s="231"/>
      <c r="D49" s="77">
        <v>829</v>
      </c>
      <c r="E49" s="77">
        <v>15013</v>
      </c>
      <c r="F49" s="77">
        <v>14915</v>
      </c>
      <c r="G49" s="77">
        <v>232772</v>
      </c>
      <c r="H49" s="77">
        <v>185008</v>
      </c>
      <c r="I49" s="14">
        <v>18.11</v>
      </c>
      <c r="J49" s="14">
        <v>15.5</v>
      </c>
      <c r="K49" s="14">
        <v>26.48</v>
      </c>
      <c r="L49" s="14">
        <v>169.68</v>
      </c>
      <c r="M49" s="14">
        <v>62.22</v>
      </c>
    </row>
    <row r="50" spans="2:13" s="11" customFormat="1" ht="15" customHeight="1" x14ac:dyDescent="0.2">
      <c r="B50" s="76">
        <v>2016</v>
      </c>
      <c r="C50" s="231"/>
      <c r="D50" s="77">
        <v>791</v>
      </c>
      <c r="E50" s="77">
        <v>14431</v>
      </c>
      <c r="F50" s="77">
        <v>14335</v>
      </c>
      <c r="G50" s="77">
        <v>218989</v>
      </c>
      <c r="H50" s="77">
        <v>174261</v>
      </c>
      <c r="I50" s="14">
        <v>18.239999999999998</v>
      </c>
      <c r="J50" s="14">
        <v>15.17</v>
      </c>
      <c r="K50" s="14">
        <v>24.93</v>
      </c>
      <c r="L50" s="14">
        <v>163.22</v>
      </c>
      <c r="M50" s="14">
        <v>64.25</v>
      </c>
    </row>
    <row r="51" spans="2:13" s="11" customFormat="1" ht="15" customHeight="1" x14ac:dyDescent="0.2">
      <c r="B51" s="76">
        <v>2015</v>
      </c>
      <c r="C51" s="76"/>
      <c r="D51" s="77">
        <v>754</v>
      </c>
      <c r="E51" s="77">
        <v>13925</v>
      </c>
      <c r="F51" s="77">
        <v>13872</v>
      </c>
      <c r="G51" s="77">
        <v>206856</v>
      </c>
      <c r="H51" s="77">
        <v>164457</v>
      </c>
      <c r="I51" s="14">
        <v>18.47</v>
      </c>
      <c r="J51" s="14">
        <v>14.86</v>
      </c>
      <c r="K51" s="14">
        <v>22.52</v>
      </c>
      <c r="L51" s="14">
        <v>151.03</v>
      </c>
      <c r="M51" s="14">
        <v>69.78</v>
      </c>
    </row>
    <row r="52" spans="2:13" s="11" customFormat="1" ht="15" customHeight="1" x14ac:dyDescent="0.2">
      <c r="B52" s="47">
        <v>2014</v>
      </c>
      <c r="C52" s="47"/>
      <c r="D52" s="77">
        <v>744</v>
      </c>
      <c r="E52" s="77">
        <v>13480</v>
      </c>
      <c r="F52" s="77">
        <v>13447</v>
      </c>
      <c r="G52" s="77">
        <v>204443</v>
      </c>
      <c r="H52" s="77">
        <v>162684</v>
      </c>
      <c r="I52" s="14">
        <v>18.12</v>
      </c>
      <c r="J52" s="14">
        <v>15.17</v>
      </c>
      <c r="K52" s="14">
        <v>23</v>
      </c>
      <c r="L52" s="14">
        <v>151.28</v>
      </c>
      <c r="M52" s="14">
        <v>71.45</v>
      </c>
    </row>
    <row r="53" spans="2:13" s="11" customFormat="1" ht="15" customHeight="1" x14ac:dyDescent="0.2">
      <c r="B53" s="253" t="s">
        <v>59</v>
      </c>
      <c r="C53" s="231"/>
      <c r="D53" s="77"/>
      <c r="E53" s="77"/>
      <c r="F53" s="77"/>
      <c r="G53" s="77"/>
      <c r="H53" s="77"/>
      <c r="I53" s="14"/>
      <c r="J53" s="14"/>
      <c r="K53" s="14"/>
      <c r="L53" s="14"/>
      <c r="M53" s="14"/>
    </row>
    <row r="54" spans="2:13" s="11" customFormat="1" ht="15" customHeight="1" x14ac:dyDescent="0.2">
      <c r="B54" s="76">
        <v>2019</v>
      </c>
      <c r="C54" s="231"/>
      <c r="D54" s="77">
        <v>162</v>
      </c>
      <c r="E54" s="77">
        <v>13199</v>
      </c>
      <c r="F54" s="77">
        <v>13185</v>
      </c>
      <c r="G54" s="77">
        <v>275177</v>
      </c>
      <c r="H54" s="77">
        <v>217671</v>
      </c>
      <c r="I54" s="14">
        <v>81.48</v>
      </c>
      <c r="J54" s="14">
        <v>20.85</v>
      </c>
      <c r="K54" s="14">
        <v>35.74</v>
      </c>
      <c r="L54" s="14">
        <v>171.27</v>
      </c>
      <c r="M54" s="14">
        <v>59.9</v>
      </c>
    </row>
    <row r="55" spans="2:13" s="11" customFormat="1" ht="15" customHeight="1" x14ac:dyDescent="0.2">
      <c r="B55" s="76">
        <v>2018</v>
      </c>
      <c r="C55" s="231"/>
      <c r="D55" s="77">
        <v>150</v>
      </c>
      <c r="E55" s="77">
        <v>12053</v>
      </c>
      <c r="F55" s="77">
        <v>12027</v>
      </c>
      <c r="G55" s="77">
        <v>241339</v>
      </c>
      <c r="H55" s="77">
        <v>190499</v>
      </c>
      <c r="I55" s="14">
        <v>80.349999999999994</v>
      </c>
      <c r="J55" s="14">
        <v>20.02</v>
      </c>
      <c r="K55" s="14">
        <v>37.54</v>
      </c>
      <c r="L55" s="14">
        <v>187.07</v>
      </c>
      <c r="M55" s="14">
        <v>54.06</v>
      </c>
    </row>
    <row r="56" spans="2:13" s="11" customFormat="1" ht="15" customHeight="1" x14ac:dyDescent="0.2">
      <c r="B56" s="76">
        <v>2017</v>
      </c>
      <c r="C56" s="231"/>
      <c r="D56" s="77">
        <v>135</v>
      </c>
      <c r="E56" s="77">
        <v>10605</v>
      </c>
      <c r="F56" s="77">
        <v>10574</v>
      </c>
      <c r="G56" s="77">
        <v>206348</v>
      </c>
      <c r="H56" s="77">
        <v>162719</v>
      </c>
      <c r="I56" s="14">
        <v>78.56</v>
      </c>
      <c r="J56" s="14">
        <v>19.46</v>
      </c>
      <c r="K56" s="14">
        <v>39.53</v>
      </c>
      <c r="L56" s="14">
        <v>202.56</v>
      </c>
      <c r="M56" s="14">
        <v>50.39</v>
      </c>
    </row>
    <row r="57" spans="2:13" s="11" customFormat="1" ht="15" customHeight="1" x14ac:dyDescent="0.2">
      <c r="B57" s="76">
        <v>2016</v>
      </c>
      <c r="C57" s="231"/>
      <c r="D57" s="77">
        <v>112</v>
      </c>
      <c r="E57" s="77">
        <v>9229</v>
      </c>
      <c r="F57" s="77">
        <v>9216</v>
      </c>
      <c r="G57" s="77">
        <v>174702</v>
      </c>
      <c r="H57" s="77">
        <v>136752</v>
      </c>
      <c r="I57" s="14">
        <v>82.4</v>
      </c>
      <c r="J57" s="14">
        <v>18.93</v>
      </c>
      <c r="K57" s="14">
        <v>35.28</v>
      </c>
      <c r="L57" s="14">
        <v>186.11</v>
      </c>
      <c r="M57" s="14">
        <v>55.78</v>
      </c>
    </row>
    <row r="58" spans="2:13" s="11" customFormat="1" ht="15" customHeight="1" x14ac:dyDescent="0.2">
      <c r="B58" s="76">
        <v>2015</v>
      </c>
      <c r="C58" s="76"/>
      <c r="D58" s="77">
        <v>112</v>
      </c>
      <c r="E58" s="77">
        <v>8928</v>
      </c>
      <c r="F58" s="77">
        <v>8903</v>
      </c>
      <c r="G58" s="77">
        <v>169048</v>
      </c>
      <c r="H58" s="77">
        <v>132724</v>
      </c>
      <c r="I58" s="14">
        <v>79.709999999999994</v>
      </c>
      <c r="J58" s="14">
        <v>18.93</v>
      </c>
      <c r="K58" s="14">
        <v>39.15</v>
      </c>
      <c r="L58" s="14">
        <v>206.17</v>
      </c>
      <c r="M58" s="14">
        <v>49.76</v>
      </c>
    </row>
    <row r="59" spans="2:13" s="11" customFormat="1" ht="15" customHeight="1" x14ac:dyDescent="0.2">
      <c r="B59" s="47">
        <v>2014</v>
      </c>
      <c r="C59" s="47"/>
      <c r="D59" s="77">
        <v>105</v>
      </c>
      <c r="E59" s="77">
        <v>8644</v>
      </c>
      <c r="F59" s="77">
        <v>8641</v>
      </c>
      <c r="G59" s="77">
        <v>158984</v>
      </c>
      <c r="H59" s="77">
        <v>125269</v>
      </c>
      <c r="I59" s="14">
        <v>82.32</v>
      </c>
      <c r="J59" s="14">
        <v>18.39</v>
      </c>
      <c r="K59" s="14">
        <v>36.56</v>
      </c>
      <c r="L59" s="14">
        <v>198.73</v>
      </c>
      <c r="M59" s="14">
        <v>52.68</v>
      </c>
    </row>
    <row r="60" spans="2:13" s="11" customFormat="1" ht="15" customHeight="1" x14ac:dyDescent="0.2">
      <c r="B60" s="253" t="s">
        <v>60</v>
      </c>
      <c r="C60" s="235"/>
      <c r="D60" s="77"/>
      <c r="E60" s="77"/>
      <c r="F60" s="77"/>
      <c r="G60" s="77"/>
      <c r="H60" s="77"/>
      <c r="I60" s="14"/>
      <c r="J60" s="14"/>
      <c r="K60" s="14"/>
      <c r="L60" s="14"/>
      <c r="M60" s="14"/>
    </row>
    <row r="61" spans="2:13" s="11" customFormat="1" ht="15" customHeight="1" x14ac:dyDescent="0.2">
      <c r="B61" s="76">
        <v>2019</v>
      </c>
      <c r="C61" s="231"/>
      <c r="D61" s="77">
        <v>21</v>
      </c>
      <c r="E61" s="77">
        <v>9600</v>
      </c>
      <c r="F61" s="77">
        <v>9595</v>
      </c>
      <c r="G61" s="77">
        <v>215957</v>
      </c>
      <c r="H61" s="77">
        <v>171148</v>
      </c>
      <c r="I61" s="14">
        <v>457.14</v>
      </c>
      <c r="J61" s="14">
        <v>22.5</v>
      </c>
      <c r="K61" s="14">
        <v>48.21</v>
      </c>
      <c r="L61" s="14">
        <v>214.21</v>
      </c>
      <c r="M61" s="14">
        <v>46.51</v>
      </c>
    </row>
    <row r="62" spans="2:13" s="11" customFormat="1" ht="15" customHeight="1" x14ac:dyDescent="0.2">
      <c r="B62" s="76">
        <v>2018</v>
      </c>
      <c r="C62" s="231"/>
      <c r="D62" s="77">
        <v>17</v>
      </c>
      <c r="E62" s="77">
        <v>7822</v>
      </c>
      <c r="F62" s="77">
        <v>7822</v>
      </c>
      <c r="G62" s="77">
        <v>178434</v>
      </c>
      <c r="H62" s="77">
        <v>141328</v>
      </c>
      <c r="I62" s="14">
        <v>460.12</v>
      </c>
      <c r="J62" s="14">
        <v>22.81</v>
      </c>
      <c r="K62" s="14">
        <v>49.91</v>
      </c>
      <c r="L62" s="14">
        <v>218.77</v>
      </c>
      <c r="M62" s="14">
        <v>45.1</v>
      </c>
    </row>
    <row r="63" spans="2:13" s="11" customFormat="1" ht="15" customHeight="1" x14ac:dyDescent="0.2">
      <c r="B63" s="76">
        <v>2017</v>
      </c>
      <c r="C63" s="231"/>
      <c r="D63" s="77">
        <v>16</v>
      </c>
      <c r="E63" s="77">
        <v>7464</v>
      </c>
      <c r="F63" s="77">
        <v>7464</v>
      </c>
      <c r="G63" s="77">
        <v>165325</v>
      </c>
      <c r="H63" s="77">
        <v>131684</v>
      </c>
      <c r="I63" s="14">
        <v>466.5</v>
      </c>
      <c r="J63" s="14">
        <v>22.15</v>
      </c>
      <c r="K63" s="14">
        <v>47.42</v>
      </c>
      <c r="L63" s="14">
        <v>214.1</v>
      </c>
      <c r="M63" s="14">
        <v>45.44</v>
      </c>
    </row>
    <row r="64" spans="2:13" s="11" customFormat="1" ht="15" customHeight="1" x14ac:dyDescent="0.2">
      <c r="B64" s="76">
        <v>2016</v>
      </c>
      <c r="C64" s="231"/>
      <c r="D64" s="77">
        <v>15</v>
      </c>
      <c r="E64" s="77">
        <v>6865</v>
      </c>
      <c r="F64" s="77">
        <v>6865</v>
      </c>
      <c r="G64" s="77">
        <v>155203</v>
      </c>
      <c r="H64" s="77">
        <v>122287</v>
      </c>
      <c r="I64" s="14">
        <v>457.67</v>
      </c>
      <c r="J64" s="14">
        <v>22.61</v>
      </c>
      <c r="K64" s="14">
        <v>47.94</v>
      </c>
      <c r="L64" s="14">
        <v>212.06</v>
      </c>
      <c r="M64" s="14">
        <v>46.13</v>
      </c>
    </row>
    <row r="65" spans="2:14" s="11" customFormat="1" ht="15" customHeight="1" x14ac:dyDescent="0.2">
      <c r="B65" s="76">
        <v>2015</v>
      </c>
      <c r="C65" s="76"/>
      <c r="D65" s="77">
        <v>12</v>
      </c>
      <c r="E65" s="77">
        <v>6140</v>
      </c>
      <c r="F65" s="77">
        <v>6139</v>
      </c>
      <c r="G65" s="77">
        <v>141441</v>
      </c>
      <c r="H65" s="77">
        <v>111599</v>
      </c>
      <c r="I65" s="14">
        <v>511.67</v>
      </c>
      <c r="J65" s="14">
        <v>23.04</v>
      </c>
      <c r="K65" s="14">
        <v>40.26</v>
      </c>
      <c r="L65" s="14">
        <v>174.74</v>
      </c>
      <c r="M65" s="14">
        <v>55.7</v>
      </c>
    </row>
    <row r="66" spans="2:14" s="11" customFormat="1" ht="15" customHeight="1" x14ac:dyDescent="0.2">
      <c r="B66" s="47">
        <v>2014</v>
      </c>
      <c r="C66" s="47"/>
      <c r="D66" s="77">
        <v>14</v>
      </c>
      <c r="E66" s="77">
        <v>6753</v>
      </c>
      <c r="F66" s="77">
        <v>6753</v>
      </c>
      <c r="G66" s="77">
        <v>157290</v>
      </c>
      <c r="H66" s="77">
        <v>126050</v>
      </c>
      <c r="I66" s="14">
        <v>482.36</v>
      </c>
      <c r="J66" s="14">
        <v>23.29</v>
      </c>
      <c r="K66" s="14">
        <v>49.82</v>
      </c>
      <c r="L66" s="14">
        <v>213.9</v>
      </c>
      <c r="M66" s="14">
        <v>45.73</v>
      </c>
    </row>
    <row r="67" spans="2:14" s="11" customFormat="1" ht="15" customHeight="1" x14ac:dyDescent="0.2">
      <c r="B67" s="251" t="s">
        <v>36</v>
      </c>
      <c r="C67" s="74"/>
      <c r="D67" s="77"/>
      <c r="E67" s="77"/>
      <c r="F67" s="77"/>
      <c r="G67" s="77"/>
      <c r="H67" s="77"/>
      <c r="I67" s="14"/>
      <c r="J67" s="14"/>
      <c r="K67" s="14"/>
      <c r="L67" s="14"/>
      <c r="M67" s="14"/>
    </row>
    <row r="68" spans="2:14" s="11" customFormat="1" ht="15" customHeight="1" x14ac:dyDescent="0.2">
      <c r="B68" s="252" t="s">
        <v>17</v>
      </c>
      <c r="C68" s="203"/>
      <c r="D68" s="203"/>
      <c r="E68" s="203"/>
      <c r="F68" s="203"/>
      <c r="G68" s="203"/>
      <c r="H68" s="77"/>
      <c r="I68" s="14"/>
      <c r="J68" s="14"/>
      <c r="K68" s="14"/>
      <c r="L68" s="14"/>
      <c r="M68" s="14"/>
    </row>
    <row r="69" spans="2:14" s="11" customFormat="1" ht="15" customHeight="1" x14ac:dyDescent="0.2">
      <c r="B69" s="76">
        <v>2019</v>
      </c>
      <c r="C69" s="252"/>
      <c r="D69" s="77">
        <v>4752</v>
      </c>
      <c r="E69" s="77">
        <v>5649</v>
      </c>
      <c r="F69" s="77">
        <v>1048</v>
      </c>
      <c r="G69" s="77">
        <v>15165</v>
      </c>
      <c r="H69" s="77">
        <v>11184</v>
      </c>
      <c r="I69" s="14">
        <v>1.19</v>
      </c>
      <c r="J69" s="14">
        <v>2.68</v>
      </c>
      <c r="K69" s="14">
        <v>5.58</v>
      </c>
      <c r="L69" s="14">
        <v>38.53</v>
      </c>
      <c r="M69" s="14">
        <v>56.43</v>
      </c>
    </row>
    <row r="70" spans="2:14" s="11" customFormat="1" ht="15" customHeight="1" x14ac:dyDescent="0.2">
      <c r="B70" s="76">
        <v>2018</v>
      </c>
      <c r="C70" s="252"/>
      <c r="D70" s="77">
        <v>4828</v>
      </c>
      <c r="E70" s="77">
        <v>5658</v>
      </c>
      <c r="F70" s="77">
        <v>1005</v>
      </c>
      <c r="G70" s="77">
        <v>14286</v>
      </c>
      <c r="H70" s="77">
        <v>10568</v>
      </c>
      <c r="I70" s="14">
        <v>1.17</v>
      </c>
      <c r="J70" s="14">
        <v>2.52</v>
      </c>
      <c r="K70" s="14">
        <v>5.13</v>
      </c>
      <c r="L70" s="14">
        <v>36.1</v>
      </c>
      <c r="M70" s="14">
        <v>57.43</v>
      </c>
    </row>
    <row r="71" spans="2:14" s="11" customFormat="1" ht="15" customHeight="1" x14ac:dyDescent="0.2">
      <c r="B71" s="76">
        <v>2017</v>
      </c>
      <c r="C71" s="252"/>
      <c r="D71" s="77">
        <v>4679</v>
      </c>
      <c r="E71" s="77">
        <v>5460</v>
      </c>
      <c r="F71" s="77">
        <v>952</v>
      </c>
      <c r="G71" s="77">
        <v>11496</v>
      </c>
      <c r="H71" s="77">
        <v>8436</v>
      </c>
      <c r="I71" s="14">
        <v>1.17</v>
      </c>
      <c r="J71" s="14">
        <v>2.11</v>
      </c>
      <c r="K71" s="14">
        <v>4.57</v>
      </c>
      <c r="L71" s="14">
        <v>37.840000000000003</v>
      </c>
      <c r="M71" s="14">
        <v>54.42</v>
      </c>
    </row>
    <row r="72" spans="2:14" s="11" customFormat="1" ht="15" customHeight="1" x14ac:dyDescent="0.2">
      <c r="B72" s="76">
        <v>2016</v>
      </c>
      <c r="C72" s="252"/>
      <c r="D72" s="77">
        <v>4645</v>
      </c>
      <c r="E72" s="77">
        <v>5351</v>
      </c>
      <c r="F72" s="77">
        <v>859</v>
      </c>
      <c r="G72" s="77">
        <v>9726</v>
      </c>
      <c r="H72" s="77">
        <v>6996</v>
      </c>
      <c r="I72" s="14">
        <v>1.1499999999999999</v>
      </c>
      <c r="J72" s="14">
        <v>1.82</v>
      </c>
      <c r="K72" s="14">
        <v>3.95</v>
      </c>
      <c r="L72" s="14">
        <v>34.92</v>
      </c>
      <c r="M72" s="14">
        <v>56.71</v>
      </c>
    </row>
    <row r="73" spans="2:14" s="11" customFormat="1" ht="15" customHeight="1" x14ac:dyDescent="0.2">
      <c r="B73" s="76">
        <v>2015</v>
      </c>
      <c r="C73" s="76"/>
      <c r="D73" s="77">
        <v>4574</v>
      </c>
      <c r="E73" s="77">
        <v>5183</v>
      </c>
      <c r="F73" s="77">
        <v>758</v>
      </c>
      <c r="G73" s="77">
        <v>8494</v>
      </c>
      <c r="H73" s="77">
        <v>6101</v>
      </c>
      <c r="I73" s="14">
        <v>1.1299999999999999</v>
      </c>
      <c r="J73" s="14">
        <v>1.64</v>
      </c>
      <c r="K73" s="14">
        <v>3.75</v>
      </c>
      <c r="L73" s="14">
        <v>33.43</v>
      </c>
      <c r="M73" s="14">
        <v>50.99</v>
      </c>
      <c r="N73" s="115"/>
    </row>
    <row r="74" spans="2:14" s="11" customFormat="1" ht="15" customHeight="1" x14ac:dyDescent="0.2">
      <c r="B74" s="76">
        <v>2014</v>
      </c>
      <c r="C74" s="76"/>
      <c r="D74" s="77">
        <v>4528</v>
      </c>
      <c r="E74" s="77">
        <v>5108</v>
      </c>
      <c r="F74" s="77">
        <v>726</v>
      </c>
      <c r="G74" s="77">
        <v>8072</v>
      </c>
      <c r="H74" s="77">
        <v>5798</v>
      </c>
      <c r="I74" s="14">
        <v>1.1299999999999999</v>
      </c>
      <c r="J74" s="14">
        <v>1.58</v>
      </c>
      <c r="K74" s="14">
        <v>3.85</v>
      </c>
      <c r="L74" s="14">
        <v>34.65</v>
      </c>
      <c r="M74" s="14">
        <v>48.55</v>
      </c>
    </row>
    <row r="75" spans="2:14" s="11" customFormat="1" ht="15" customHeight="1" x14ac:dyDescent="0.2">
      <c r="B75" s="252" t="s">
        <v>18</v>
      </c>
      <c r="C75" s="203"/>
      <c r="D75" s="203"/>
      <c r="E75" s="203"/>
      <c r="F75" s="203"/>
      <c r="G75" s="203"/>
      <c r="H75" s="77"/>
      <c r="I75" s="14"/>
      <c r="J75" s="14"/>
      <c r="K75" s="14"/>
      <c r="L75" s="14"/>
      <c r="M75" s="14"/>
    </row>
    <row r="76" spans="2:14" s="11" customFormat="1" ht="15" customHeight="1" x14ac:dyDescent="0.2">
      <c r="B76" s="76">
        <v>2019</v>
      </c>
      <c r="C76" s="252"/>
      <c r="D76" s="77">
        <v>14</v>
      </c>
      <c r="E76" s="77">
        <v>65</v>
      </c>
      <c r="F76" s="77">
        <v>58</v>
      </c>
      <c r="G76" s="77">
        <v>1433</v>
      </c>
      <c r="H76" s="77">
        <v>1127</v>
      </c>
      <c r="I76" s="14">
        <v>4.6399999999999997</v>
      </c>
      <c r="J76" s="14">
        <v>22.05</v>
      </c>
      <c r="K76" s="14">
        <v>29.23</v>
      </c>
      <c r="L76" s="14">
        <v>118.31</v>
      </c>
      <c r="M76" s="14">
        <v>77.75</v>
      </c>
    </row>
    <row r="77" spans="2:14" s="11" customFormat="1" ht="15" customHeight="1" x14ac:dyDescent="0.2">
      <c r="B77" s="76">
        <v>2018</v>
      </c>
      <c r="C77" s="252"/>
      <c r="D77" s="77">
        <v>15</v>
      </c>
      <c r="E77" s="77">
        <v>66</v>
      </c>
      <c r="F77" s="77">
        <v>54</v>
      </c>
      <c r="G77" s="77">
        <v>1401</v>
      </c>
      <c r="H77" s="77">
        <v>1047</v>
      </c>
      <c r="I77" s="14">
        <v>4.4000000000000004</v>
      </c>
      <c r="J77" s="14">
        <v>21.23</v>
      </c>
      <c r="K77" s="14">
        <v>29.33</v>
      </c>
      <c r="L77" s="14">
        <v>113.06</v>
      </c>
      <c r="M77" s="14">
        <v>72.03</v>
      </c>
    </row>
    <row r="78" spans="2:14" s="11" customFormat="1" ht="15" customHeight="1" x14ac:dyDescent="0.2">
      <c r="B78" s="76">
        <v>2017</v>
      </c>
      <c r="C78" s="252"/>
      <c r="D78" s="77">
        <v>15</v>
      </c>
      <c r="E78" s="77">
        <v>65</v>
      </c>
      <c r="F78" s="77">
        <v>58</v>
      </c>
      <c r="G78" s="77">
        <v>1405</v>
      </c>
      <c r="H78" s="77">
        <v>1117</v>
      </c>
      <c r="I78" s="14">
        <v>4.33</v>
      </c>
      <c r="J78" s="14">
        <v>21.62</v>
      </c>
      <c r="K78" s="14">
        <v>30.68</v>
      </c>
      <c r="L78" s="14">
        <v>126.64</v>
      </c>
      <c r="M78" s="14">
        <v>71.98</v>
      </c>
    </row>
    <row r="79" spans="2:14" s="11" customFormat="1" ht="15" customHeight="1" x14ac:dyDescent="0.2">
      <c r="B79" s="76">
        <v>2016</v>
      </c>
      <c r="C79" s="252"/>
      <c r="D79" s="77">
        <v>17</v>
      </c>
      <c r="E79" s="77">
        <v>68</v>
      </c>
      <c r="F79" s="77">
        <v>58</v>
      </c>
      <c r="G79" s="77">
        <v>1561</v>
      </c>
      <c r="H79" s="77">
        <v>1249</v>
      </c>
      <c r="I79" s="14">
        <v>4</v>
      </c>
      <c r="J79" s="14">
        <v>22.96</v>
      </c>
      <c r="K79" s="14">
        <v>41.34</v>
      </c>
      <c r="L79" s="14">
        <v>153.59</v>
      </c>
      <c r="M79" s="14">
        <v>55.83</v>
      </c>
    </row>
    <row r="80" spans="2:14" s="11" customFormat="1" ht="15" customHeight="1" x14ac:dyDescent="0.2">
      <c r="B80" s="76">
        <v>2015</v>
      </c>
      <c r="C80" s="76"/>
      <c r="D80" s="77">
        <v>17</v>
      </c>
      <c r="E80" s="77">
        <v>69</v>
      </c>
      <c r="F80" s="77">
        <v>61</v>
      </c>
      <c r="G80" s="77">
        <v>1153</v>
      </c>
      <c r="H80" s="77">
        <v>915</v>
      </c>
      <c r="I80" s="14">
        <v>4.0599999999999996</v>
      </c>
      <c r="J80" s="14">
        <v>16.71</v>
      </c>
      <c r="K80" s="14">
        <v>15.41</v>
      </c>
      <c r="L80" s="14">
        <v>81.510000000000005</v>
      </c>
      <c r="M80" s="14">
        <v>103.59</v>
      </c>
      <c r="N80" s="115"/>
    </row>
    <row r="81" spans="2:14" s="11" customFormat="1" ht="15" customHeight="1" x14ac:dyDescent="0.2">
      <c r="B81" s="76">
        <v>2014</v>
      </c>
      <c r="C81" s="76"/>
      <c r="D81" s="77">
        <v>19</v>
      </c>
      <c r="E81" s="77">
        <v>71</v>
      </c>
      <c r="F81" s="77">
        <v>60</v>
      </c>
      <c r="G81" s="77">
        <v>1257</v>
      </c>
      <c r="H81" s="77">
        <v>979</v>
      </c>
      <c r="I81" s="14">
        <v>3.74</v>
      </c>
      <c r="J81" s="14">
        <v>17.7</v>
      </c>
      <c r="K81" s="14">
        <v>21.66</v>
      </c>
      <c r="L81" s="14">
        <v>103.4</v>
      </c>
      <c r="M81" s="14">
        <v>83.69</v>
      </c>
    </row>
    <row r="82" spans="2:14" s="11" customFormat="1" ht="15.6" customHeight="1" x14ac:dyDescent="0.2">
      <c r="B82" s="252" t="s">
        <v>19</v>
      </c>
      <c r="C82" s="203"/>
      <c r="D82" s="203"/>
      <c r="E82" s="203"/>
      <c r="F82" s="203"/>
      <c r="G82" s="203"/>
      <c r="H82" s="77"/>
      <c r="I82" s="14"/>
      <c r="J82" s="14"/>
      <c r="K82" s="14"/>
      <c r="L82" s="14"/>
      <c r="M82" s="14"/>
    </row>
    <row r="83" spans="2:14" s="11" customFormat="1" ht="15.6" customHeight="1" x14ac:dyDescent="0.2">
      <c r="B83" s="76">
        <v>2019</v>
      </c>
      <c r="C83" s="252"/>
      <c r="D83" s="77">
        <v>717</v>
      </c>
      <c r="E83" s="77">
        <v>4350</v>
      </c>
      <c r="F83" s="77">
        <v>4047</v>
      </c>
      <c r="G83" s="77">
        <v>69688</v>
      </c>
      <c r="H83" s="77">
        <v>55487</v>
      </c>
      <c r="I83" s="14">
        <v>6.07</v>
      </c>
      <c r="J83" s="14">
        <v>16.02</v>
      </c>
      <c r="K83" s="14">
        <v>24.33</v>
      </c>
      <c r="L83" s="14">
        <v>141.27000000000001</v>
      </c>
      <c r="M83" s="14">
        <v>71.09</v>
      </c>
    </row>
    <row r="84" spans="2:14" s="11" customFormat="1" ht="15.6" customHeight="1" x14ac:dyDescent="0.2">
      <c r="B84" s="76">
        <v>2018</v>
      </c>
      <c r="C84" s="252"/>
      <c r="D84" s="77">
        <v>715</v>
      </c>
      <c r="E84" s="77">
        <v>4035</v>
      </c>
      <c r="F84" s="77">
        <v>3715</v>
      </c>
      <c r="G84" s="77">
        <v>63093</v>
      </c>
      <c r="H84" s="77">
        <v>50575</v>
      </c>
      <c r="I84" s="14">
        <v>5.64</v>
      </c>
      <c r="J84" s="14">
        <v>15.64</v>
      </c>
      <c r="K84" s="14">
        <v>23.39</v>
      </c>
      <c r="L84" s="14">
        <v>137.71</v>
      </c>
      <c r="M84" s="14">
        <v>72.08</v>
      </c>
    </row>
    <row r="85" spans="2:14" s="11" customFormat="1" ht="15.6" customHeight="1" x14ac:dyDescent="0.2">
      <c r="B85" s="76">
        <v>2017</v>
      </c>
      <c r="C85" s="252"/>
      <c r="D85" s="77">
        <v>687</v>
      </c>
      <c r="E85" s="77">
        <v>3844</v>
      </c>
      <c r="F85" s="77">
        <v>3547</v>
      </c>
      <c r="G85" s="77">
        <v>58662</v>
      </c>
      <c r="H85" s="77">
        <v>46733</v>
      </c>
      <c r="I85" s="14">
        <v>5.6</v>
      </c>
      <c r="J85" s="14">
        <v>15.26</v>
      </c>
      <c r="K85" s="14">
        <v>23.98</v>
      </c>
      <c r="L85" s="14">
        <v>145.02000000000001</v>
      </c>
      <c r="M85" s="14">
        <v>69.23</v>
      </c>
    </row>
    <row r="86" spans="2:14" s="11" customFormat="1" ht="15.6" customHeight="1" x14ac:dyDescent="0.2">
      <c r="B86" s="76">
        <v>2016</v>
      </c>
      <c r="C86" s="252"/>
      <c r="D86" s="77">
        <v>674</v>
      </c>
      <c r="E86" s="77">
        <v>3718</v>
      </c>
      <c r="F86" s="77">
        <v>3434</v>
      </c>
      <c r="G86" s="77">
        <v>50947</v>
      </c>
      <c r="H86" s="77">
        <v>40162</v>
      </c>
      <c r="I86" s="14">
        <v>5.52</v>
      </c>
      <c r="J86" s="14">
        <v>13.7</v>
      </c>
      <c r="K86" s="14">
        <v>20.54</v>
      </c>
      <c r="L86" s="14">
        <v>138.43</v>
      </c>
      <c r="M86" s="14">
        <v>73.319999999999993</v>
      </c>
    </row>
    <row r="87" spans="2:14" s="11" customFormat="1" ht="15.6" customHeight="1" x14ac:dyDescent="0.2">
      <c r="B87" s="76">
        <v>2015</v>
      </c>
      <c r="C87" s="76"/>
      <c r="D87" s="77">
        <v>685</v>
      </c>
      <c r="E87" s="77">
        <v>3744</v>
      </c>
      <c r="F87" s="77">
        <v>3460</v>
      </c>
      <c r="G87" s="77">
        <v>49941</v>
      </c>
      <c r="H87" s="77">
        <v>39664</v>
      </c>
      <c r="I87" s="14">
        <v>5.47</v>
      </c>
      <c r="J87" s="14">
        <v>13.34</v>
      </c>
      <c r="K87" s="14">
        <v>19.02</v>
      </c>
      <c r="L87" s="14">
        <v>131.79</v>
      </c>
      <c r="M87" s="14">
        <v>74.33</v>
      </c>
      <c r="N87" s="115"/>
    </row>
    <row r="88" spans="2:14" s="11" customFormat="1" ht="15" customHeight="1" x14ac:dyDescent="0.2">
      <c r="B88" s="76">
        <v>2014</v>
      </c>
      <c r="C88" s="76"/>
      <c r="D88" s="77">
        <v>703</v>
      </c>
      <c r="E88" s="77">
        <v>3780</v>
      </c>
      <c r="F88" s="77">
        <v>3491</v>
      </c>
      <c r="G88" s="77">
        <v>49810</v>
      </c>
      <c r="H88" s="77">
        <v>39321</v>
      </c>
      <c r="I88" s="14">
        <v>5.38</v>
      </c>
      <c r="J88" s="14">
        <v>13.18</v>
      </c>
      <c r="K88" s="14">
        <v>18.21</v>
      </c>
      <c r="L88" s="14">
        <v>127.64</v>
      </c>
      <c r="M88" s="14">
        <v>78.64</v>
      </c>
    </row>
    <row r="89" spans="2:14" s="11" customFormat="1" ht="15" customHeight="1" x14ac:dyDescent="0.2">
      <c r="B89" s="252" t="s">
        <v>20</v>
      </c>
      <c r="C89" s="203"/>
      <c r="D89" s="203"/>
      <c r="E89" s="203"/>
      <c r="F89" s="203"/>
      <c r="G89" s="203"/>
      <c r="H89" s="77"/>
      <c r="I89" s="14"/>
      <c r="J89" s="14"/>
      <c r="K89" s="14"/>
      <c r="L89" s="14"/>
      <c r="M89" s="14"/>
    </row>
    <row r="90" spans="2:14" s="11" customFormat="1" ht="15" customHeight="1" x14ac:dyDescent="0.2">
      <c r="B90" s="76">
        <v>2019</v>
      </c>
      <c r="C90" s="252"/>
      <c r="D90" s="77">
        <v>72</v>
      </c>
      <c r="E90" s="77">
        <v>771</v>
      </c>
      <c r="F90" s="77">
        <v>705</v>
      </c>
      <c r="G90" s="77">
        <v>33160</v>
      </c>
      <c r="H90" s="77">
        <v>26286</v>
      </c>
      <c r="I90" s="14">
        <v>10.71</v>
      </c>
      <c r="J90" s="14">
        <v>43.01</v>
      </c>
      <c r="K90" s="14">
        <v>125.27</v>
      </c>
      <c r="L90" s="14">
        <v>266.32</v>
      </c>
      <c r="M90" s="14">
        <v>32.020000000000003</v>
      </c>
    </row>
    <row r="91" spans="2:14" s="11" customFormat="1" ht="15" customHeight="1" x14ac:dyDescent="0.2">
      <c r="B91" s="76">
        <v>2018</v>
      </c>
      <c r="C91" s="252"/>
      <c r="D91" s="77">
        <v>70</v>
      </c>
      <c r="E91" s="77">
        <v>789</v>
      </c>
      <c r="F91" s="77">
        <v>719</v>
      </c>
      <c r="G91" s="77">
        <v>32211</v>
      </c>
      <c r="H91" s="77">
        <v>25565</v>
      </c>
      <c r="I91" s="14">
        <v>11.27</v>
      </c>
      <c r="J91" s="14">
        <v>40.83</v>
      </c>
      <c r="K91" s="14">
        <v>110.25</v>
      </c>
      <c r="L91" s="14">
        <v>246.1</v>
      </c>
      <c r="M91" s="14">
        <v>34.06</v>
      </c>
    </row>
    <row r="92" spans="2:14" s="11" customFormat="1" ht="15" customHeight="1" x14ac:dyDescent="0.2">
      <c r="B92" s="76">
        <v>2017</v>
      </c>
      <c r="C92" s="252"/>
      <c r="D92" s="77">
        <v>57</v>
      </c>
      <c r="E92" s="77">
        <v>798</v>
      </c>
      <c r="F92" s="77">
        <v>740</v>
      </c>
      <c r="G92" s="77">
        <v>29905</v>
      </c>
      <c r="H92" s="77">
        <v>23785</v>
      </c>
      <c r="I92" s="14">
        <v>14</v>
      </c>
      <c r="J92" s="14">
        <v>37.47</v>
      </c>
      <c r="K92" s="14">
        <v>111.14</v>
      </c>
      <c r="L92" s="14">
        <v>275.01</v>
      </c>
      <c r="M92" s="14">
        <v>31.22</v>
      </c>
    </row>
    <row r="93" spans="2:14" s="11" customFormat="1" ht="15" customHeight="1" x14ac:dyDescent="0.2">
      <c r="B93" s="76">
        <v>2016</v>
      </c>
      <c r="C93" s="252"/>
      <c r="D93" s="77">
        <v>58</v>
      </c>
      <c r="E93" s="77">
        <v>822</v>
      </c>
      <c r="F93" s="77">
        <v>762</v>
      </c>
      <c r="G93" s="77">
        <v>29605</v>
      </c>
      <c r="H93" s="77">
        <v>23590</v>
      </c>
      <c r="I93" s="14">
        <v>14.17</v>
      </c>
      <c r="J93" s="14">
        <v>36.020000000000003</v>
      </c>
      <c r="K93" s="14">
        <v>98.45</v>
      </c>
      <c r="L93" s="14">
        <v>253.4</v>
      </c>
      <c r="M93" s="14">
        <v>33.64</v>
      </c>
    </row>
    <row r="94" spans="2:14" s="11" customFormat="1" ht="15" customHeight="1" x14ac:dyDescent="0.2">
      <c r="B94" s="76">
        <v>2015</v>
      </c>
      <c r="C94" s="76"/>
      <c r="D94" s="77">
        <v>15</v>
      </c>
      <c r="E94" s="77">
        <v>803</v>
      </c>
      <c r="F94" s="77">
        <v>786</v>
      </c>
      <c r="G94" s="77">
        <v>29726</v>
      </c>
      <c r="H94" s="77">
        <v>23054</v>
      </c>
      <c r="I94" s="14">
        <v>53.53</v>
      </c>
      <c r="J94" s="14">
        <v>37.020000000000003</v>
      </c>
      <c r="K94" s="14">
        <v>96.53</v>
      </c>
      <c r="L94" s="14">
        <v>255.25</v>
      </c>
      <c r="M94" s="14">
        <v>34.619999999999997</v>
      </c>
      <c r="N94" s="115"/>
    </row>
    <row r="95" spans="2:14" s="11" customFormat="1" ht="15" customHeight="1" x14ac:dyDescent="0.2">
      <c r="B95" s="76">
        <v>2014</v>
      </c>
      <c r="C95" s="76"/>
      <c r="D95" s="77">
        <v>12</v>
      </c>
      <c r="E95" s="77">
        <v>813</v>
      </c>
      <c r="F95" s="77">
        <v>803</v>
      </c>
      <c r="G95" s="77">
        <v>30888</v>
      </c>
      <c r="H95" s="77">
        <v>23214</v>
      </c>
      <c r="I95" s="14">
        <v>67.75</v>
      </c>
      <c r="J95" s="14">
        <v>37.99</v>
      </c>
      <c r="K95" s="14">
        <v>103.52</v>
      </c>
      <c r="L95" s="14">
        <v>269.12</v>
      </c>
      <c r="M95" s="14">
        <v>33.450000000000003</v>
      </c>
    </row>
    <row r="96" spans="2:14" s="11" customFormat="1" ht="15" customHeight="1" x14ac:dyDescent="0.2">
      <c r="B96" s="252" t="s">
        <v>21</v>
      </c>
      <c r="C96" s="203"/>
      <c r="D96" s="203"/>
      <c r="E96" s="203"/>
      <c r="F96" s="203"/>
      <c r="G96" s="203"/>
      <c r="H96" s="203"/>
      <c r="I96" s="203"/>
      <c r="J96" s="14"/>
      <c r="K96" s="14"/>
      <c r="L96" s="14"/>
      <c r="M96" s="14"/>
    </row>
    <row r="97" spans="2:14" s="11" customFormat="1" ht="15" customHeight="1" x14ac:dyDescent="0.2">
      <c r="B97" s="76">
        <v>2019</v>
      </c>
      <c r="C97" s="252"/>
      <c r="D97" s="77">
        <v>22</v>
      </c>
      <c r="E97" s="77">
        <v>955</v>
      </c>
      <c r="F97" s="77">
        <v>950</v>
      </c>
      <c r="G97" s="77">
        <v>17772</v>
      </c>
      <c r="H97" s="77">
        <v>14256</v>
      </c>
      <c r="I97" s="14">
        <v>43.41</v>
      </c>
      <c r="J97" s="14">
        <v>18.61</v>
      </c>
      <c r="K97" s="14">
        <v>32.729999999999997</v>
      </c>
      <c r="L97" s="14">
        <v>174.97</v>
      </c>
      <c r="M97" s="14">
        <v>63.7</v>
      </c>
    </row>
    <row r="98" spans="2:14" s="11" customFormat="1" ht="15" customHeight="1" x14ac:dyDescent="0.2">
      <c r="B98" s="76">
        <v>2018</v>
      </c>
      <c r="C98" s="252"/>
      <c r="D98" s="77">
        <v>21</v>
      </c>
      <c r="E98" s="77">
        <v>907</v>
      </c>
      <c r="F98" s="77">
        <v>900</v>
      </c>
      <c r="G98" s="77">
        <v>17044</v>
      </c>
      <c r="H98" s="77">
        <v>13692</v>
      </c>
      <c r="I98" s="14">
        <v>43.19</v>
      </c>
      <c r="J98" s="14">
        <v>18.79</v>
      </c>
      <c r="K98" s="14">
        <v>32.17</v>
      </c>
      <c r="L98" s="14">
        <v>169.88</v>
      </c>
      <c r="M98" s="14">
        <v>64.790000000000006</v>
      </c>
    </row>
    <row r="99" spans="2:14" s="11" customFormat="1" ht="15" customHeight="1" x14ac:dyDescent="0.2">
      <c r="B99" s="76">
        <v>2017</v>
      </c>
      <c r="C99" s="252"/>
      <c r="D99" s="77">
        <v>26</v>
      </c>
      <c r="E99" s="77">
        <v>904</v>
      </c>
      <c r="F99" s="77">
        <v>894</v>
      </c>
      <c r="G99" s="77">
        <v>16133</v>
      </c>
      <c r="H99" s="77">
        <v>12862</v>
      </c>
      <c r="I99" s="14">
        <v>34.770000000000003</v>
      </c>
      <c r="J99" s="14">
        <v>17.850000000000001</v>
      </c>
      <c r="K99" s="14">
        <v>32.68</v>
      </c>
      <c r="L99" s="14">
        <v>181.07</v>
      </c>
      <c r="M99" s="14">
        <v>59.9</v>
      </c>
    </row>
    <row r="100" spans="2:14" s="11" customFormat="1" ht="15" customHeight="1" x14ac:dyDescent="0.2">
      <c r="B100" s="76">
        <v>2016</v>
      </c>
      <c r="C100" s="252"/>
      <c r="D100" s="77">
        <v>24</v>
      </c>
      <c r="E100" s="77">
        <v>890</v>
      </c>
      <c r="F100" s="77">
        <v>881</v>
      </c>
      <c r="G100" s="77">
        <v>15416</v>
      </c>
      <c r="H100" s="77">
        <v>12419</v>
      </c>
      <c r="I100" s="14">
        <v>37.08</v>
      </c>
      <c r="J100" s="14">
        <v>17.32</v>
      </c>
      <c r="K100" s="14">
        <v>28.45</v>
      </c>
      <c r="L100" s="14">
        <v>162.57</v>
      </c>
      <c r="M100" s="14">
        <v>67.13</v>
      </c>
    </row>
    <row r="101" spans="2:14" s="11" customFormat="1" ht="15" customHeight="1" x14ac:dyDescent="0.2">
      <c r="B101" s="76">
        <v>2015</v>
      </c>
      <c r="C101" s="76"/>
      <c r="D101" s="77">
        <v>21</v>
      </c>
      <c r="E101" s="77">
        <v>859</v>
      </c>
      <c r="F101" s="77">
        <v>855</v>
      </c>
      <c r="G101" s="77">
        <v>14808</v>
      </c>
      <c r="H101" s="77">
        <v>11927</v>
      </c>
      <c r="I101" s="14">
        <v>40.9</v>
      </c>
      <c r="J101" s="14">
        <v>17.239999999999998</v>
      </c>
      <c r="K101" s="14">
        <v>29.15</v>
      </c>
      <c r="L101" s="14">
        <v>168.33</v>
      </c>
      <c r="M101" s="14">
        <v>62.84</v>
      </c>
      <c r="N101" s="115"/>
    </row>
    <row r="102" spans="2:14" s="11" customFormat="1" ht="15" customHeight="1" x14ac:dyDescent="0.2">
      <c r="B102" s="76">
        <v>2014</v>
      </c>
      <c r="C102" s="76"/>
      <c r="D102" s="77">
        <v>22</v>
      </c>
      <c r="E102" s="77">
        <v>831</v>
      </c>
      <c r="F102" s="77">
        <v>825</v>
      </c>
      <c r="G102" s="77">
        <v>14001</v>
      </c>
      <c r="H102" s="77">
        <v>11281</v>
      </c>
      <c r="I102" s="14">
        <v>37.770000000000003</v>
      </c>
      <c r="J102" s="14">
        <v>16.850000000000001</v>
      </c>
      <c r="K102" s="14">
        <v>29.8</v>
      </c>
      <c r="L102" s="14">
        <v>175.62</v>
      </c>
      <c r="M102" s="14">
        <v>63.25</v>
      </c>
    </row>
    <row r="103" spans="2:14" s="11" customFormat="1" ht="15" customHeight="1" x14ac:dyDescent="0.2">
      <c r="B103" s="252" t="s">
        <v>22</v>
      </c>
      <c r="C103" s="203"/>
      <c r="D103" s="203"/>
      <c r="E103" s="203"/>
      <c r="F103" s="203"/>
      <c r="G103" s="203"/>
      <c r="H103" s="77"/>
      <c r="I103" s="14"/>
      <c r="J103" s="14"/>
      <c r="K103" s="14"/>
      <c r="L103" s="14"/>
      <c r="M103" s="14"/>
    </row>
    <row r="104" spans="2:14" s="11" customFormat="1" ht="15" customHeight="1" x14ac:dyDescent="0.2">
      <c r="B104" s="76">
        <v>2019</v>
      </c>
      <c r="C104" s="252"/>
      <c r="D104" s="77">
        <v>1306</v>
      </c>
      <c r="E104" s="77">
        <v>8695</v>
      </c>
      <c r="F104" s="77">
        <v>8091</v>
      </c>
      <c r="G104" s="77">
        <v>142840</v>
      </c>
      <c r="H104" s="77">
        <v>113241</v>
      </c>
      <c r="I104" s="14">
        <v>6.66</v>
      </c>
      <c r="J104" s="14">
        <v>16.43</v>
      </c>
      <c r="K104" s="14">
        <v>25.31</v>
      </c>
      <c r="L104" s="14">
        <v>143.38</v>
      </c>
      <c r="M104" s="14">
        <v>64.150000000000006</v>
      </c>
    </row>
    <row r="105" spans="2:14" s="11" customFormat="1" ht="15" customHeight="1" x14ac:dyDescent="0.2">
      <c r="B105" s="76">
        <v>2018</v>
      </c>
      <c r="C105" s="252"/>
      <c r="D105" s="77">
        <v>1217</v>
      </c>
      <c r="E105" s="77">
        <v>7137</v>
      </c>
      <c r="F105" s="77">
        <v>6580</v>
      </c>
      <c r="G105" s="77">
        <v>113079</v>
      </c>
      <c r="H105" s="77">
        <v>89474</v>
      </c>
      <c r="I105" s="14">
        <v>5.86</v>
      </c>
      <c r="J105" s="14">
        <v>15.84</v>
      </c>
      <c r="K105" s="14">
        <v>22.23</v>
      </c>
      <c r="L105" s="14">
        <v>129.36000000000001</v>
      </c>
      <c r="M105" s="14">
        <v>70.44</v>
      </c>
    </row>
    <row r="106" spans="2:14" s="11" customFormat="1" ht="15" customHeight="1" x14ac:dyDescent="0.2">
      <c r="B106" s="76">
        <v>2017</v>
      </c>
      <c r="C106" s="252"/>
      <c r="D106" s="77">
        <v>1142</v>
      </c>
      <c r="E106" s="77">
        <v>6181</v>
      </c>
      <c r="F106" s="77">
        <v>5642</v>
      </c>
      <c r="G106" s="77">
        <v>95531</v>
      </c>
      <c r="H106" s="77">
        <v>75500</v>
      </c>
      <c r="I106" s="14">
        <v>5.41</v>
      </c>
      <c r="J106" s="14">
        <v>15.46</v>
      </c>
      <c r="K106" s="14">
        <v>22.24</v>
      </c>
      <c r="L106" s="14">
        <v>131.37</v>
      </c>
      <c r="M106" s="14">
        <v>68.150000000000006</v>
      </c>
    </row>
    <row r="107" spans="2:14" s="11" customFormat="1" ht="15" customHeight="1" x14ac:dyDescent="0.2">
      <c r="B107" s="76">
        <v>2016</v>
      </c>
      <c r="C107" s="252"/>
      <c r="D107" s="77">
        <v>1101</v>
      </c>
      <c r="E107" s="77">
        <v>5397</v>
      </c>
      <c r="F107" s="77">
        <v>4897</v>
      </c>
      <c r="G107" s="77">
        <v>87340</v>
      </c>
      <c r="H107" s="77">
        <v>68589</v>
      </c>
      <c r="I107" s="14">
        <v>4.9000000000000004</v>
      </c>
      <c r="J107" s="14">
        <v>16.18</v>
      </c>
      <c r="K107" s="14">
        <v>22.2</v>
      </c>
      <c r="L107" s="14">
        <v>124.46</v>
      </c>
      <c r="M107" s="14">
        <v>71.319999999999993</v>
      </c>
    </row>
    <row r="108" spans="2:14" s="11" customFormat="1" ht="15" customHeight="1" x14ac:dyDescent="0.2">
      <c r="B108" s="76">
        <v>2015</v>
      </c>
      <c r="C108" s="76"/>
      <c r="D108" s="77">
        <v>1137</v>
      </c>
      <c r="E108" s="77">
        <v>5482</v>
      </c>
      <c r="F108" s="77">
        <v>4938</v>
      </c>
      <c r="G108" s="77">
        <v>86102</v>
      </c>
      <c r="H108" s="77">
        <v>67293</v>
      </c>
      <c r="I108" s="14">
        <v>4.82</v>
      </c>
      <c r="J108" s="14">
        <v>15.71</v>
      </c>
      <c r="K108" s="14">
        <v>21.02</v>
      </c>
      <c r="L108" s="14">
        <v>120.55</v>
      </c>
      <c r="M108" s="14">
        <v>72.599999999999994</v>
      </c>
      <c r="N108" s="115"/>
    </row>
    <row r="109" spans="2:14" s="11" customFormat="1" ht="15" customHeight="1" x14ac:dyDescent="0.2">
      <c r="B109" s="76">
        <v>2014</v>
      </c>
      <c r="C109" s="76"/>
      <c r="D109" s="77">
        <v>1197</v>
      </c>
      <c r="E109" s="77">
        <v>6052</v>
      </c>
      <c r="F109" s="77">
        <v>5483</v>
      </c>
      <c r="G109" s="77">
        <v>95463</v>
      </c>
      <c r="H109" s="77">
        <v>77818</v>
      </c>
      <c r="I109" s="14">
        <v>5.0599999999999996</v>
      </c>
      <c r="J109" s="14">
        <v>15.77</v>
      </c>
      <c r="K109" s="14">
        <v>24.33</v>
      </c>
      <c r="L109" s="14">
        <v>139.77000000000001</v>
      </c>
      <c r="M109" s="14">
        <v>62.98</v>
      </c>
    </row>
    <row r="110" spans="2:14" s="11" customFormat="1" ht="15" customHeight="1" x14ac:dyDescent="0.2">
      <c r="B110" s="252" t="s">
        <v>23</v>
      </c>
      <c r="C110" s="203"/>
      <c r="D110" s="203"/>
      <c r="E110" s="203"/>
      <c r="F110" s="203"/>
      <c r="G110" s="203"/>
      <c r="H110" s="203"/>
      <c r="I110" s="14"/>
      <c r="J110" s="14"/>
      <c r="K110" s="14"/>
      <c r="L110" s="14"/>
      <c r="M110" s="14"/>
    </row>
    <row r="111" spans="2:14" s="11" customFormat="1" ht="15" customHeight="1" x14ac:dyDescent="0.2">
      <c r="B111" s="76">
        <v>2019</v>
      </c>
      <c r="C111" s="252"/>
      <c r="D111" s="77">
        <v>3657</v>
      </c>
      <c r="E111" s="77">
        <v>13198</v>
      </c>
      <c r="F111" s="77">
        <v>11333</v>
      </c>
      <c r="G111" s="77">
        <v>176736</v>
      </c>
      <c r="H111" s="77">
        <v>139517</v>
      </c>
      <c r="I111" s="14">
        <v>3.61</v>
      </c>
      <c r="J111" s="14">
        <v>13.39</v>
      </c>
      <c r="K111" s="14">
        <v>22.4</v>
      </c>
      <c r="L111" s="14">
        <v>143.62</v>
      </c>
      <c r="M111" s="14">
        <v>60.31</v>
      </c>
    </row>
    <row r="112" spans="2:14" s="11" customFormat="1" ht="15" customHeight="1" x14ac:dyDescent="0.2">
      <c r="B112" s="76">
        <v>2018</v>
      </c>
      <c r="C112" s="252"/>
      <c r="D112" s="77">
        <v>3650</v>
      </c>
      <c r="E112" s="77">
        <v>12887</v>
      </c>
      <c r="F112" s="77">
        <v>10975</v>
      </c>
      <c r="G112" s="77">
        <v>164898</v>
      </c>
      <c r="H112" s="77">
        <v>129428</v>
      </c>
      <c r="I112" s="14">
        <v>3.53</v>
      </c>
      <c r="J112" s="14">
        <v>12.8</v>
      </c>
      <c r="K112" s="14">
        <v>23.09</v>
      </c>
      <c r="L112" s="14">
        <v>153.66</v>
      </c>
      <c r="M112" s="14">
        <v>56.27</v>
      </c>
    </row>
    <row r="113" spans="2:14" s="11" customFormat="1" ht="15" customHeight="1" x14ac:dyDescent="0.2">
      <c r="B113" s="76">
        <v>2017</v>
      </c>
      <c r="C113" s="252"/>
      <c r="D113" s="77">
        <v>3553</v>
      </c>
      <c r="E113" s="77">
        <v>12465</v>
      </c>
      <c r="F113" s="77">
        <v>10641</v>
      </c>
      <c r="G113" s="77">
        <v>153049</v>
      </c>
      <c r="H113" s="77">
        <v>121733</v>
      </c>
      <c r="I113" s="14">
        <v>3.51</v>
      </c>
      <c r="J113" s="14">
        <v>12.28</v>
      </c>
      <c r="K113" s="14">
        <v>20.440000000000001</v>
      </c>
      <c r="L113" s="14">
        <v>142.13</v>
      </c>
      <c r="M113" s="14">
        <v>61.07</v>
      </c>
    </row>
    <row r="114" spans="2:14" s="11" customFormat="1" ht="15" customHeight="1" x14ac:dyDescent="0.2">
      <c r="B114" s="76">
        <v>2016</v>
      </c>
      <c r="C114" s="252"/>
      <c r="D114" s="77">
        <v>3542</v>
      </c>
      <c r="E114" s="77">
        <v>12011</v>
      </c>
      <c r="F114" s="77">
        <v>10203</v>
      </c>
      <c r="G114" s="77">
        <v>140553</v>
      </c>
      <c r="H114" s="77">
        <v>111625</v>
      </c>
      <c r="I114" s="14">
        <v>3.39</v>
      </c>
      <c r="J114" s="14">
        <v>11.7</v>
      </c>
      <c r="K114" s="14">
        <v>18.7</v>
      </c>
      <c r="L114" s="14">
        <v>135.78</v>
      </c>
      <c r="M114" s="14">
        <v>63.57</v>
      </c>
    </row>
    <row r="115" spans="2:14" s="11" customFormat="1" ht="15" customHeight="1" x14ac:dyDescent="0.2">
      <c r="B115" s="76">
        <v>2015</v>
      </c>
      <c r="C115" s="76" t="s">
        <v>50</v>
      </c>
      <c r="D115" s="77">
        <v>3574</v>
      </c>
      <c r="E115" s="77">
        <v>11811</v>
      </c>
      <c r="F115" s="77">
        <v>9946</v>
      </c>
      <c r="G115" s="77">
        <v>133903</v>
      </c>
      <c r="H115" s="77">
        <v>106612</v>
      </c>
      <c r="I115" s="14">
        <v>3.3</v>
      </c>
      <c r="J115" s="14">
        <v>11.34</v>
      </c>
      <c r="K115" s="14">
        <v>17.059999999999999</v>
      </c>
      <c r="L115" s="14">
        <v>126.71</v>
      </c>
      <c r="M115" s="14">
        <v>66.599999999999994</v>
      </c>
      <c r="N115" s="115"/>
    </row>
    <row r="116" spans="2:14" s="11" customFormat="1" ht="15" customHeight="1" x14ac:dyDescent="0.2">
      <c r="B116" s="76">
        <v>2014</v>
      </c>
      <c r="C116" s="76" t="s">
        <v>50</v>
      </c>
      <c r="D116" s="77">
        <v>3584</v>
      </c>
      <c r="E116" s="77">
        <v>11726</v>
      </c>
      <c r="F116" s="77">
        <v>9859</v>
      </c>
      <c r="G116" s="77">
        <v>132941</v>
      </c>
      <c r="H116" s="77">
        <v>105884</v>
      </c>
      <c r="I116" s="14">
        <v>3.27</v>
      </c>
      <c r="J116" s="14">
        <v>11.34</v>
      </c>
      <c r="K116" s="14">
        <v>17.399999999999999</v>
      </c>
      <c r="L116" s="14">
        <v>129</v>
      </c>
      <c r="M116" s="14">
        <v>67.069999999999993</v>
      </c>
    </row>
    <row r="117" spans="2:14" s="11" customFormat="1" ht="14.45" customHeight="1" x14ac:dyDescent="0.2">
      <c r="B117" s="252" t="s">
        <v>24</v>
      </c>
      <c r="C117" s="203"/>
      <c r="D117" s="203"/>
      <c r="E117" s="203"/>
      <c r="F117" s="203"/>
      <c r="G117" s="203"/>
      <c r="H117" s="77"/>
      <c r="I117" s="14"/>
      <c r="J117" s="14"/>
      <c r="K117" s="14"/>
      <c r="L117" s="14"/>
      <c r="M117" s="14"/>
    </row>
    <row r="118" spans="2:14" s="11" customFormat="1" ht="14.45" customHeight="1" x14ac:dyDescent="0.2">
      <c r="B118" s="76">
        <v>2019</v>
      </c>
      <c r="C118" s="252"/>
      <c r="D118" s="77">
        <v>900</v>
      </c>
      <c r="E118" s="77">
        <v>3411</v>
      </c>
      <c r="F118" s="77">
        <v>2981</v>
      </c>
      <c r="G118" s="77">
        <v>58745</v>
      </c>
      <c r="H118" s="77">
        <v>46475</v>
      </c>
      <c r="I118" s="14">
        <v>3.79</v>
      </c>
      <c r="J118" s="14">
        <v>17.22</v>
      </c>
      <c r="K118" s="14">
        <v>57.97</v>
      </c>
      <c r="L118" s="14">
        <v>294.14999999999998</v>
      </c>
      <c r="M118" s="14">
        <v>31.92</v>
      </c>
    </row>
    <row r="119" spans="2:14" s="11" customFormat="1" ht="14.45" customHeight="1" x14ac:dyDescent="0.2">
      <c r="B119" s="76">
        <v>2018</v>
      </c>
      <c r="C119" s="252"/>
      <c r="D119" s="77">
        <v>884</v>
      </c>
      <c r="E119" s="77">
        <v>3135</v>
      </c>
      <c r="F119" s="77">
        <v>2701</v>
      </c>
      <c r="G119" s="77">
        <v>49757</v>
      </c>
      <c r="H119" s="77">
        <v>39579</v>
      </c>
      <c r="I119" s="14">
        <v>3.55</v>
      </c>
      <c r="J119" s="14">
        <v>15.87</v>
      </c>
      <c r="K119" s="14">
        <v>53.4</v>
      </c>
      <c r="L119" s="14">
        <v>289.89</v>
      </c>
      <c r="M119" s="14">
        <v>31.26</v>
      </c>
    </row>
    <row r="120" spans="2:14" s="11" customFormat="1" ht="14.45" customHeight="1" x14ac:dyDescent="0.2">
      <c r="B120" s="76">
        <v>2017</v>
      </c>
      <c r="C120" s="252"/>
      <c r="D120" s="77">
        <v>856</v>
      </c>
      <c r="E120" s="77">
        <v>2993</v>
      </c>
      <c r="F120" s="77">
        <v>2598</v>
      </c>
      <c r="G120" s="77">
        <v>47044</v>
      </c>
      <c r="H120" s="77">
        <v>37601</v>
      </c>
      <c r="I120" s="14">
        <v>3.5</v>
      </c>
      <c r="J120" s="14">
        <v>15.72</v>
      </c>
      <c r="K120" s="14">
        <v>52.88</v>
      </c>
      <c r="L120" s="14">
        <v>292.05</v>
      </c>
      <c r="M120" s="14">
        <v>30.13</v>
      </c>
    </row>
    <row r="121" spans="2:14" s="11" customFormat="1" ht="15" customHeight="1" x14ac:dyDescent="0.2">
      <c r="B121" s="76">
        <v>2016</v>
      </c>
      <c r="C121" s="252"/>
      <c r="D121" s="77">
        <v>868</v>
      </c>
      <c r="E121" s="77">
        <v>3039</v>
      </c>
      <c r="F121" s="77">
        <v>2657</v>
      </c>
      <c r="G121" s="77">
        <v>45000</v>
      </c>
      <c r="H121" s="77">
        <v>36121</v>
      </c>
      <c r="I121" s="14">
        <v>3.5</v>
      </c>
      <c r="J121" s="14">
        <v>14.81</v>
      </c>
      <c r="K121" s="14">
        <v>49.22</v>
      </c>
      <c r="L121" s="14">
        <v>290.58999999999997</v>
      </c>
      <c r="M121" s="14">
        <v>30.81</v>
      </c>
    </row>
    <row r="122" spans="2:14" s="11" customFormat="1" ht="15" customHeight="1" x14ac:dyDescent="0.2">
      <c r="B122" s="76">
        <v>2015</v>
      </c>
      <c r="C122" s="76" t="s">
        <v>50</v>
      </c>
      <c r="D122" s="77">
        <v>867</v>
      </c>
      <c r="E122" s="77">
        <v>2884</v>
      </c>
      <c r="F122" s="77">
        <v>2535</v>
      </c>
      <c r="G122" s="77">
        <v>44489</v>
      </c>
      <c r="H122" s="77">
        <v>35642</v>
      </c>
      <c r="I122" s="14">
        <v>3.33</v>
      </c>
      <c r="J122" s="14">
        <v>15.43</v>
      </c>
      <c r="K122" s="14">
        <v>46.22</v>
      </c>
      <c r="L122" s="14">
        <v>263.37</v>
      </c>
      <c r="M122" s="14">
        <v>34.89</v>
      </c>
      <c r="N122" s="115"/>
    </row>
    <row r="123" spans="2:14" s="11" customFormat="1" ht="15" customHeight="1" x14ac:dyDescent="0.2">
      <c r="B123" s="76">
        <v>2014</v>
      </c>
      <c r="C123" s="76" t="s">
        <v>50</v>
      </c>
      <c r="D123" s="77">
        <v>910</v>
      </c>
      <c r="E123" s="77">
        <v>3166</v>
      </c>
      <c r="F123" s="77">
        <v>2826</v>
      </c>
      <c r="G123" s="77">
        <v>52893</v>
      </c>
      <c r="H123" s="77">
        <v>41750</v>
      </c>
      <c r="I123" s="14">
        <v>3.48</v>
      </c>
      <c r="J123" s="14">
        <v>16.71</v>
      </c>
      <c r="K123" s="14">
        <v>54.31</v>
      </c>
      <c r="L123" s="14">
        <v>290.18</v>
      </c>
      <c r="M123" s="14">
        <v>31.9</v>
      </c>
    </row>
    <row r="124" spans="2:14" s="11" customFormat="1" ht="14.45" customHeight="1" x14ac:dyDescent="0.2">
      <c r="B124" s="252" t="s">
        <v>25</v>
      </c>
      <c r="C124" s="203"/>
      <c r="D124" s="203"/>
      <c r="E124" s="203"/>
      <c r="F124" s="203"/>
      <c r="G124" s="203"/>
      <c r="H124" s="77"/>
      <c r="I124" s="14"/>
      <c r="J124" s="14"/>
      <c r="K124" s="14"/>
      <c r="L124" s="14"/>
      <c r="M124" s="14"/>
    </row>
    <row r="125" spans="2:14" s="11" customFormat="1" ht="14.45" customHeight="1" x14ac:dyDescent="0.2">
      <c r="B125" s="76">
        <v>2019</v>
      </c>
      <c r="C125" s="252"/>
      <c r="D125" s="77">
        <v>3935</v>
      </c>
      <c r="E125" s="77">
        <v>17400</v>
      </c>
      <c r="F125" s="77">
        <v>14899</v>
      </c>
      <c r="G125" s="77">
        <v>220421</v>
      </c>
      <c r="H125" s="77">
        <v>172203</v>
      </c>
      <c r="I125" s="14">
        <v>4.42</v>
      </c>
      <c r="J125" s="14">
        <v>12.67</v>
      </c>
      <c r="K125" s="14">
        <v>21.91</v>
      </c>
      <c r="L125" s="14">
        <v>148.12</v>
      </c>
      <c r="M125" s="14">
        <v>57.5</v>
      </c>
    </row>
    <row r="126" spans="2:14" s="11" customFormat="1" ht="14.45" customHeight="1" x14ac:dyDescent="0.2">
      <c r="B126" s="76">
        <v>2018</v>
      </c>
      <c r="C126" s="252"/>
      <c r="D126" s="77">
        <v>3747</v>
      </c>
      <c r="E126" s="77">
        <v>16491</v>
      </c>
      <c r="F126" s="77">
        <v>14113</v>
      </c>
      <c r="G126" s="77">
        <v>203693</v>
      </c>
      <c r="H126" s="77">
        <v>158793</v>
      </c>
      <c r="I126" s="14">
        <v>4.4000000000000004</v>
      </c>
      <c r="J126" s="14">
        <v>12.35</v>
      </c>
      <c r="K126" s="14">
        <v>22.65</v>
      </c>
      <c r="L126" s="14">
        <v>156.94999999999999</v>
      </c>
      <c r="M126" s="14">
        <v>54.48</v>
      </c>
    </row>
    <row r="127" spans="2:14" s="11" customFormat="1" ht="14.45" customHeight="1" x14ac:dyDescent="0.2">
      <c r="B127" s="76">
        <v>2017</v>
      </c>
      <c r="C127" s="252"/>
      <c r="D127" s="77">
        <v>3282</v>
      </c>
      <c r="E127" s="77">
        <v>15250</v>
      </c>
      <c r="F127" s="77">
        <v>13307</v>
      </c>
      <c r="G127" s="77">
        <v>186917</v>
      </c>
      <c r="H127" s="77">
        <v>146046</v>
      </c>
      <c r="I127" s="14">
        <v>4.6500000000000004</v>
      </c>
      <c r="J127" s="14">
        <v>12.26</v>
      </c>
      <c r="K127" s="14">
        <v>23.13</v>
      </c>
      <c r="L127" s="14">
        <v>164.66</v>
      </c>
      <c r="M127" s="14">
        <v>52.91</v>
      </c>
    </row>
    <row r="128" spans="2:14" s="11" customFormat="1" ht="15" customHeight="1" x14ac:dyDescent="0.2">
      <c r="B128" s="76">
        <v>2016</v>
      </c>
      <c r="C128" s="252"/>
      <c r="D128" s="77">
        <v>2809</v>
      </c>
      <c r="E128" s="77">
        <v>13816</v>
      </c>
      <c r="F128" s="77">
        <v>12243</v>
      </c>
      <c r="G128" s="77">
        <v>170180</v>
      </c>
      <c r="H128" s="77">
        <v>132162</v>
      </c>
      <c r="I128" s="14">
        <v>4.92</v>
      </c>
      <c r="J128" s="14">
        <v>12.32</v>
      </c>
      <c r="K128" s="14">
        <v>21.8</v>
      </c>
      <c r="L128" s="14">
        <v>156.81</v>
      </c>
      <c r="M128" s="14">
        <v>56.32</v>
      </c>
    </row>
    <row r="129" spans="2:14" s="11" customFormat="1" ht="15" customHeight="1" x14ac:dyDescent="0.2">
      <c r="B129" s="76">
        <v>2015</v>
      </c>
      <c r="C129" s="76" t="s">
        <v>50</v>
      </c>
      <c r="D129" s="77">
        <v>2524</v>
      </c>
      <c r="E129" s="77">
        <v>12666</v>
      </c>
      <c r="F129" s="77">
        <v>11418</v>
      </c>
      <c r="G129" s="77">
        <v>154473</v>
      </c>
      <c r="H129" s="77">
        <v>120997</v>
      </c>
      <c r="I129" s="14">
        <v>5.0199999999999996</v>
      </c>
      <c r="J129" s="14">
        <v>12.2</v>
      </c>
      <c r="K129" s="14">
        <v>19.36</v>
      </c>
      <c r="L129" s="14">
        <v>143.12</v>
      </c>
      <c r="M129" s="14">
        <v>62.15</v>
      </c>
      <c r="N129" s="115"/>
    </row>
    <row r="130" spans="2:14" s="11" customFormat="1" ht="15" customHeight="1" x14ac:dyDescent="0.2">
      <c r="B130" s="76">
        <v>2014</v>
      </c>
      <c r="C130" s="76" t="s">
        <v>50</v>
      </c>
      <c r="D130" s="77">
        <v>2292</v>
      </c>
      <c r="E130" s="77">
        <v>11893</v>
      </c>
      <c r="F130" s="77">
        <v>10848</v>
      </c>
      <c r="G130" s="77">
        <v>146059</v>
      </c>
      <c r="H130" s="77">
        <v>114471</v>
      </c>
      <c r="I130" s="14">
        <v>5.19</v>
      </c>
      <c r="J130" s="14">
        <v>12.28</v>
      </c>
      <c r="K130" s="14">
        <v>18.37</v>
      </c>
      <c r="L130" s="14">
        <v>136.43</v>
      </c>
      <c r="M130" s="14">
        <v>66.84</v>
      </c>
    </row>
    <row r="131" spans="2:14" s="11" customFormat="1" ht="14.45" customHeight="1" x14ac:dyDescent="0.2">
      <c r="B131" s="252" t="s">
        <v>26</v>
      </c>
      <c r="C131" s="203"/>
      <c r="D131" s="203"/>
      <c r="E131" s="203"/>
      <c r="F131" s="203"/>
      <c r="G131" s="203"/>
      <c r="H131" s="77"/>
      <c r="I131" s="14"/>
      <c r="J131" s="14"/>
      <c r="K131" s="14"/>
      <c r="L131" s="14"/>
      <c r="M131" s="14"/>
    </row>
    <row r="132" spans="2:14" s="11" customFormat="1" ht="14.45" customHeight="1" x14ac:dyDescent="0.2">
      <c r="B132" s="76">
        <v>2019</v>
      </c>
      <c r="C132" s="252"/>
      <c r="D132" s="77">
        <v>372</v>
      </c>
      <c r="E132" s="77">
        <v>1642</v>
      </c>
      <c r="F132" s="77">
        <v>1436</v>
      </c>
      <c r="G132" s="77">
        <v>40939</v>
      </c>
      <c r="H132" s="77">
        <v>32479</v>
      </c>
      <c r="I132" s="14">
        <v>4.41</v>
      </c>
      <c r="J132" s="14">
        <v>24.93</v>
      </c>
      <c r="K132" s="14">
        <v>44.03</v>
      </c>
      <c r="L132" s="14">
        <v>154.44999999999999</v>
      </c>
      <c r="M132" s="14">
        <v>57.28</v>
      </c>
    </row>
    <row r="133" spans="2:14" s="11" customFormat="1" ht="14.45" customHeight="1" x14ac:dyDescent="0.2">
      <c r="B133" s="76">
        <v>2018</v>
      </c>
      <c r="C133" s="252"/>
      <c r="D133" s="77">
        <v>332</v>
      </c>
      <c r="E133" s="77">
        <v>1403</v>
      </c>
      <c r="F133" s="77">
        <v>1226</v>
      </c>
      <c r="G133" s="77">
        <v>34392</v>
      </c>
      <c r="H133" s="77">
        <v>27329</v>
      </c>
      <c r="I133" s="14">
        <v>4.2300000000000004</v>
      </c>
      <c r="J133" s="14">
        <v>24.51</v>
      </c>
      <c r="K133" s="14">
        <v>38.68</v>
      </c>
      <c r="L133" s="14">
        <v>137.9</v>
      </c>
      <c r="M133" s="14">
        <v>64.08</v>
      </c>
    </row>
    <row r="134" spans="2:14" s="11" customFormat="1" ht="14.45" customHeight="1" x14ac:dyDescent="0.2">
      <c r="B134" s="76">
        <v>2017</v>
      </c>
      <c r="C134" s="252"/>
      <c r="D134" s="77">
        <v>320</v>
      </c>
      <c r="E134" s="77">
        <v>1211</v>
      </c>
      <c r="F134" s="77">
        <v>1026</v>
      </c>
      <c r="G134" s="77">
        <v>28547</v>
      </c>
      <c r="H134" s="77">
        <v>22749</v>
      </c>
      <c r="I134" s="14">
        <v>3.78</v>
      </c>
      <c r="J134" s="14">
        <v>23.57</v>
      </c>
      <c r="K134" s="14">
        <v>43.37</v>
      </c>
      <c r="L134" s="14">
        <v>155.88</v>
      </c>
      <c r="M134" s="14">
        <v>54.34</v>
      </c>
    </row>
    <row r="135" spans="2:14" s="11" customFormat="1" ht="15" customHeight="1" x14ac:dyDescent="0.2">
      <c r="B135" s="76">
        <v>2016</v>
      </c>
      <c r="C135" s="252"/>
      <c r="D135" s="77">
        <v>264</v>
      </c>
      <c r="E135" s="77">
        <v>1029</v>
      </c>
      <c r="F135" s="77">
        <v>870</v>
      </c>
      <c r="G135" s="77">
        <v>24203</v>
      </c>
      <c r="H135" s="77">
        <v>18836</v>
      </c>
      <c r="I135" s="14">
        <v>3.9</v>
      </c>
      <c r="J135" s="14">
        <v>23.52</v>
      </c>
      <c r="K135" s="14">
        <v>37.659999999999997</v>
      </c>
      <c r="L135" s="14">
        <v>135.35</v>
      </c>
      <c r="M135" s="14">
        <v>62.25</v>
      </c>
    </row>
    <row r="136" spans="2:14" s="11" customFormat="1" ht="15" customHeight="1" x14ac:dyDescent="0.2">
      <c r="B136" s="76">
        <v>2015</v>
      </c>
      <c r="C136" s="76" t="s">
        <v>50</v>
      </c>
      <c r="D136" s="77">
        <v>255</v>
      </c>
      <c r="E136" s="77">
        <v>916</v>
      </c>
      <c r="F136" s="77">
        <v>765</v>
      </c>
      <c r="G136" s="77">
        <v>23075</v>
      </c>
      <c r="H136" s="77">
        <v>18189</v>
      </c>
      <c r="I136" s="14">
        <v>3.59</v>
      </c>
      <c r="J136" s="14">
        <v>25.19</v>
      </c>
      <c r="K136" s="14">
        <v>47.01</v>
      </c>
      <c r="L136" s="14">
        <v>155.84</v>
      </c>
      <c r="M136" s="14">
        <v>53.22</v>
      </c>
      <c r="N136" s="115"/>
    </row>
    <row r="137" spans="2:14" s="11" customFormat="1" ht="15" customHeight="1" x14ac:dyDescent="0.2">
      <c r="B137" s="76">
        <v>2014</v>
      </c>
      <c r="C137" s="76" t="s">
        <v>50</v>
      </c>
      <c r="D137" s="77">
        <v>243</v>
      </c>
      <c r="E137" s="77">
        <v>867</v>
      </c>
      <c r="F137" s="77">
        <v>726</v>
      </c>
      <c r="G137" s="77">
        <v>21908</v>
      </c>
      <c r="H137" s="77">
        <v>17641</v>
      </c>
      <c r="I137" s="14">
        <v>3.57</v>
      </c>
      <c r="J137" s="14">
        <v>25.27</v>
      </c>
      <c r="K137" s="14">
        <v>44.74</v>
      </c>
      <c r="L137" s="14">
        <v>148.26</v>
      </c>
      <c r="M137" s="14">
        <v>56.41</v>
      </c>
    </row>
    <row r="138" spans="2:14" s="11" customFormat="1" ht="14.45" customHeight="1" x14ac:dyDescent="0.2">
      <c r="B138" s="252" t="s">
        <v>27</v>
      </c>
      <c r="C138" s="203"/>
      <c r="D138" s="203"/>
      <c r="E138" s="203"/>
      <c r="F138" s="203"/>
      <c r="G138" s="203"/>
      <c r="H138" s="77"/>
      <c r="I138" s="14"/>
      <c r="J138" s="14"/>
      <c r="K138" s="14"/>
      <c r="L138" s="14"/>
      <c r="M138" s="14"/>
    </row>
    <row r="139" spans="2:14" s="11" customFormat="1" ht="14.45" customHeight="1" x14ac:dyDescent="0.2">
      <c r="B139" s="76">
        <v>2019</v>
      </c>
      <c r="C139" s="252"/>
      <c r="D139" s="77">
        <v>980</v>
      </c>
      <c r="E139" s="77">
        <v>1801</v>
      </c>
      <c r="F139" s="77">
        <v>1161</v>
      </c>
      <c r="G139" s="77">
        <v>16924</v>
      </c>
      <c r="H139" s="77">
        <v>13551</v>
      </c>
      <c r="I139" s="14">
        <v>1.84</v>
      </c>
      <c r="J139" s="14">
        <v>9.4</v>
      </c>
      <c r="K139" s="14">
        <v>21.98</v>
      </c>
      <c r="L139" s="14">
        <v>150.75</v>
      </c>
      <c r="M139" s="14">
        <v>39.49</v>
      </c>
    </row>
    <row r="140" spans="2:14" s="11" customFormat="1" ht="14.45" customHeight="1" x14ac:dyDescent="0.2">
      <c r="B140" s="76">
        <v>2018</v>
      </c>
      <c r="C140" s="252"/>
      <c r="D140" s="77">
        <v>913</v>
      </c>
      <c r="E140" s="77">
        <v>1641</v>
      </c>
      <c r="F140" s="77">
        <v>996</v>
      </c>
      <c r="G140" s="77">
        <v>14467</v>
      </c>
      <c r="H140" s="77">
        <v>11577</v>
      </c>
      <c r="I140" s="14">
        <v>1.8</v>
      </c>
      <c r="J140" s="14">
        <v>8.82</v>
      </c>
      <c r="K140" s="14">
        <v>22.45</v>
      </c>
      <c r="L140" s="14">
        <v>154.54</v>
      </c>
      <c r="M140" s="14">
        <v>35.159999999999997</v>
      </c>
    </row>
    <row r="141" spans="2:14" s="11" customFormat="1" ht="14.45" customHeight="1" x14ac:dyDescent="0.2">
      <c r="B141" s="76">
        <v>2017</v>
      </c>
      <c r="C141" s="252"/>
      <c r="D141" s="77">
        <v>809</v>
      </c>
      <c r="E141" s="77">
        <v>1450</v>
      </c>
      <c r="F141" s="77">
        <v>858</v>
      </c>
      <c r="G141" s="77">
        <v>11673</v>
      </c>
      <c r="H141" s="77">
        <v>9348</v>
      </c>
      <c r="I141" s="14">
        <v>1.79</v>
      </c>
      <c r="J141" s="14">
        <v>8.0500000000000007</v>
      </c>
      <c r="K141" s="14">
        <v>23.4</v>
      </c>
      <c r="L141" s="14">
        <v>171.97</v>
      </c>
      <c r="M141" s="14">
        <v>30.17</v>
      </c>
    </row>
    <row r="142" spans="2:14" s="11" customFormat="1" ht="15" customHeight="1" x14ac:dyDescent="0.2">
      <c r="B142" s="76">
        <v>2016</v>
      </c>
      <c r="C142" s="252"/>
      <c r="D142" s="77">
        <v>726</v>
      </c>
      <c r="E142" s="77">
        <v>1290</v>
      </c>
      <c r="F142" s="77">
        <v>761</v>
      </c>
      <c r="G142" s="77">
        <v>9962</v>
      </c>
      <c r="H142" s="77">
        <v>8000</v>
      </c>
      <c r="I142" s="14">
        <v>1.78</v>
      </c>
      <c r="J142" s="14">
        <v>7.72</v>
      </c>
      <c r="K142" s="14">
        <v>20.86</v>
      </c>
      <c r="L142" s="14">
        <v>159.35</v>
      </c>
      <c r="M142" s="14">
        <v>34.08</v>
      </c>
    </row>
    <row r="143" spans="2:14" s="11" customFormat="1" ht="15" customHeight="1" x14ac:dyDescent="0.2">
      <c r="B143" s="76">
        <v>2015</v>
      </c>
      <c r="C143" s="76" t="s">
        <v>50</v>
      </c>
      <c r="D143" s="77">
        <v>677</v>
      </c>
      <c r="E143" s="77">
        <v>1177</v>
      </c>
      <c r="F143" s="77">
        <v>683</v>
      </c>
      <c r="G143" s="77">
        <v>8953</v>
      </c>
      <c r="H143" s="77">
        <v>7139</v>
      </c>
      <c r="I143" s="14">
        <v>1.74</v>
      </c>
      <c r="J143" s="14">
        <v>7.61</v>
      </c>
      <c r="K143" s="14">
        <v>23.59</v>
      </c>
      <c r="L143" s="14">
        <v>179.99</v>
      </c>
      <c r="M143" s="14">
        <v>29.26</v>
      </c>
      <c r="N143" s="115"/>
    </row>
    <row r="144" spans="2:14" s="11" customFormat="1" ht="15" customHeight="1" x14ac:dyDescent="0.2">
      <c r="B144" s="76">
        <v>2014</v>
      </c>
      <c r="C144" s="76" t="s">
        <v>50</v>
      </c>
      <c r="D144" s="77">
        <v>639</v>
      </c>
      <c r="E144" s="77">
        <v>1130</v>
      </c>
      <c r="F144" s="77">
        <v>674</v>
      </c>
      <c r="G144" s="77">
        <v>9354</v>
      </c>
      <c r="H144" s="77">
        <v>7465</v>
      </c>
      <c r="I144" s="14">
        <v>1.77</v>
      </c>
      <c r="J144" s="14">
        <v>8.2799999999999994</v>
      </c>
      <c r="K144" s="14">
        <v>22.25</v>
      </c>
      <c r="L144" s="14">
        <v>160.31</v>
      </c>
      <c r="M144" s="14">
        <v>33.71</v>
      </c>
    </row>
    <row r="145" spans="2:14" s="11" customFormat="1" ht="14.45" customHeight="1" x14ac:dyDescent="0.2">
      <c r="B145" s="252" t="s">
        <v>28</v>
      </c>
      <c r="C145" s="203"/>
      <c r="D145" s="203"/>
      <c r="E145" s="203"/>
      <c r="F145" s="203"/>
      <c r="G145" s="203"/>
      <c r="H145" s="77"/>
      <c r="I145" s="14"/>
      <c r="J145" s="14"/>
      <c r="K145" s="14"/>
      <c r="L145" s="14"/>
      <c r="M145" s="14"/>
    </row>
    <row r="146" spans="2:14" s="11" customFormat="1" ht="14.45" customHeight="1" x14ac:dyDescent="0.2">
      <c r="B146" s="76">
        <v>2019</v>
      </c>
      <c r="C146" s="252"/>
      <c r="D146" s="77">
        <v>2324</v>
      </c>
      <c r="E146" s="77">
        <v>4388</v>
      </c>
      <c r="F146" s="77">
        <v>2672</v>
      </c>
      <c r="G146" s="77">
        <v>59665</v>
      </c>
      <c r="H146" s="77">
        <v>47467</v>
      </c>
      <c r="I146" s="14">
        <v>1.89</v>
      </c>
      <c r="J146" s="14">
        <v>13.6</v>
      </c>
      <c r="K146" s="14">
        <v>18.64</v>
      </c>
      <c r="L146" s="14">
        <v>83.48</v>
      </c>
      <c r="M146" s="14">
        <v>72.28</v>
      </c>
    </row>
    <row r="147" spans="2:14" s="11" customFormat="1" ht="14.45" customHeight="1" x14ac:dyDescent="0.2">
      <c r="B147" s="76">
        <v>2018</v>
      </c>
      <c r="C147" s="252"/>
      <c r="D147" s="77">
        <v>2229</v>
      </c>
      <c r="E147" s="77">
        <v>4153</v>
      </c>
      <c r="F147" s="77">
        <v>2508</v>
      </c>
      <c r="G147" s="77">
        <v>54799</v>
      </c>
      <c r="H147" s="77">
        <v>43223</v>
      </c>
      <c r="I147" s="14">
        <v>1.86</v>
      </c>
      <c r="J147" s="14">
        <v>13.2</v>
      </c>
      <c r="K147" s="14">
        <v>24.3</v>
      </c>
      <c r="L147" s="14">
        <v>111.22</v>
      </c>
      <c r="M147" s="14">
        <v>54.86</v>
      </c>
    </row>
    <row r="148" spans="2:14" s="11" customFormat="1" ht="14.45" customHeight="1" x14ac:dyDescent="0.2">
      <c r="B148" s="76">
        <v>2017</v>
      </c>
      <c r="C148" s="252"/>
      <c r="D148" s="77">
        <v>2076</v>
      </c>
      <c r="E148" s="77">
        <v>3686</v>
      </c>
      <c r="F148" s="77">
        <v>2105</v>
      </c>
      <c r="G148" s="77">
        <v>44622</v>
      </c>
      <c r="H148" s="77">
        <v>34887</v>
      </c>
      <c r="I148" s="14">
        <v>1.78</v>
      </c>
      <c r="J148" s="14">
        <v>12.11</v>
      </c>
      <c r="K148" s="14">
        <v>23.06</v>
      </c>
      <c r="L148" s="14">
        <v>108.79</v>
      </c>
      <c r="M148" s="14">
        <v>53.11</v>
      </c>
    </row>
    <row r="149" spans="2:14" s="11" customFormat="1" ht="15" customHeight="1" x14ac:dyDescent="0.2">
      <c r="B149" s="76">
        <v>2016</v>
      </c>
      <c r="C149" s="252"/>
      <c r="D149" s="77">
        <v>1925</v>
      </c>
      <c r="E149" s="77">
        <v>3299</v>
      </c>
      <c r="F149" s="77">
        <v>1861</v>
      </c>
      <c r="G149" s="77">
        <v>39888</v>
      </c>
      <c r="H149" s="77">
        <v>31072</v>
      </c>
      <c r="I149" s="14">
        <v>1.71</v>
      </c>
      <c r="J149" s="14">
        <v>12.09</v>
      </c>
      <c r="K149" s="14">
        <v>20.52</v>
      </c>
      <c r="L149" s="14">
        <v>95.72</v>
      </c>
      <c r="M149" s="14">
        <v>59.93</v>
      </c>
    </row>
    <row r="150" spans="2:14" s="11" customFormat="1" ht="15" customHeight="1" x14ac:dyDescent="0.2">
      <c r="B150" s="76">
        <v>2015</v>
      </c>
      <c r="C150" s="76" t="s">
        <v>50</v>
      </c>
      <c r="D150" s="77">
        <v>1862</v>
      </c>
      <c r="E150" s="77">
        <v>3076</v>
      </c>
      <c r="F150" s="77">
        <v>1691</v>
      </c>
      <c r="G150" s="77">
        <v>32656</v>
      </c>
      <c r="H150" s="77">
        <v>25041</v>
      </c>
      <c r="I150" s="14">
        <v>1.65</v>
      </c>
      <c r="J150" s="14">
        <v>10.62</v>
      </c>
      <c r="K150" s="14">
        <v>17.68</v>
      </c>
      <c r="L150" s="14">
        <v>91.54</v>
      </c>
      <c r="M150" s="14">
        <v>59.74</v>
      </c>
      <c r="N150" s="115"/>
    </row>
    <row r="151" spans="2:14" s="11" customFormat="1" ht="15" customHeight="1" x14ac:dyDescent="0.2">
      <c r="B151" s="76">
        <v>2014</v>
      </c>
      <c r="C151" s="76" t="s">
        <v>50</v>
      </c>
      <c r="D151" s="77">
        <v>1805</v>
      </c>
      <c r="E151" s="77">
        <v>2978</v>
      </c>
      <c r="F151" s="77">
        <v>1653</v>
      </c>
      <c r="G151" s="77">
        <v>32291</v>
      </c>
      <c r="H151" s="77">
        <v>24961</v>
      </c>
      <c r="I151" s="14">
        <v>1.65</v>
      </c>
      <c r="J151" s="14">
        <v>10.84</v>
      </c>
      <c r="K151" s="14">
        <v>18.25</v>
      </c>
      <c r="L151" s="14">
        <v>93.44</v>
      </c>
      <c r="M151" s="14">
        <v>59.21</v>
      </c>
    </row>
    <row r="152" spans="2:14" s="11" customFormat="1" ht="14.45" customHeight="1" x14ac:dyDescent="0.2">
      <c r="B152" s="252" t="s">
        <v>29</v>
      </c>
      <c r="C152" s="203"/>
      <c r="D152" s="203"/>
      <c r="E152" s="203"/>
      <c r="F152" s="203"/>
      <c r="G152" s="203"/>
      <c r="H152" s="77"/>
      <c r="I152" s="14"/>
      <c r="J152" s="14"/>
      <c r="K152" s="14"/>
      <c r="L152" s="14"/>
      <c r="M152" s="14"/>
    </row>
    <row r="153" spans="2:14" s="11" customFormat="1" ht="14.45" customHeight="1" x14ac:dyDescent="0.2">
      <c r="B153" s="76">
        <v>2019</v>
      </c>
      <c r="C153" s="252"/>
      <c r="D153" s="77">
        <v>4582</v>
      </c>
      <c r="E153" s="77">
        <v>8204</v>
      </c>
      <c r="F153" s="77">
        <v>3922</v>
      </c>
      <c r="G153" s="77">
        <v>66591</v>
      </c>
      <c r="H153" s="77">
        <v>52943</v>
      </c>
      <c r="I153" s="14">
        <v>1.79</v>
      </c>
      <c r="J153" s="14">
        <v>8.1199999999999992</v>
      </c>
      <c r="K153" s="14">
        <v>14.06</v>
      </c>
      <c r="L153" s="14">
        <v>82.8</v>
      </c>
      <c r="M153" s="14">
        <v>56.9</v>
      </c>
    </row>
    <row r="154" spans="2:14" s="11" customFormat="1" ht="14.45" customHeight="1" x14ac:dyDescent="0.2">
      <c r="B154" s="76">
        <v>2018</v>
      </c>
      <c r="C154" s="252"/>
      <c r="D154" s="77">
        <v>4485</v>
      </c>
      <c r="E154" s="77">
        <v>7723</v>
      </c>
      <c r="F154" s="77">
        <v>3507</v>
      </c>
      <c r="G154" s="77">
        <v>59987</v>
      </c>
      <c r="H154" s="77">
        <v>47466</v>
      </c>
      <c r="I154" s="14">
        <v>1.72</v>
      </c>
      <c r="J154" s="14">
        <v>7.77</v>
      </c>
      <c r="K154" s="14">
        <v>14</v>
      </c>
      <c r="L154" s="14">
        <v>81.87</v>
      </c>
      <c r="M154" s="14">
        <v>54.49</v>
      </c>
    </row>
    <row r="155" spans="2:14" s="11" customFormat="1" ht="14.45" customHeight="1" x14ac:dyDescent="0.2">
      <c r="B155" s="76">
        <v>2017</v>
      </c>
      <c r="C155" s="252"/>
      <c r="D155" s="77">
        <v>4369</v>
      </c>
      <c r="E155" s="77">
        <v>6937</v>
      </c>
      <c r="F155" s="77">
        <v>2797</v>
      </c>
      <c r="G155" s="77">
        <v>39489</v>
      </c>
      <c r="H155" s="77">
        <v>30474</v>
      </c>
      <c r="I155" s="14">
        <v>1.59</v>
      </c>
      <c r="J155" s="14">
        <v>5.69</v>
      </c>
      <c r="K155" s="14">
        <v>12.51</v>
      </c>
      <c r="L155" s="14">
        <v>88.57</v>
      </c>
      <c r="M155" s="14">
        <v>44.95</v>
      </c>
    </row>
    <row r="156" spans="2:14" s="11" customFormat="1" ht="15" customHeight="1" x14ac:dyDescent="0.2">
      <c r="B156" s="76">
        <v>2016</v>
      </c>
      <c r="C156" s="252"/>
      <c r="D156" s="77">
        <v>4063</v>
      </c>
      <c r="E156" s="77">
        <v>6503</v>
      </c>
      <c r="F156" s="77">
        <v>2647</v>
      </c>
      <c r="G156" s="77">
        <v>36505</v>
      </c>
      <c r="H156" s="77">
        <v>28004</v>
      </c>
      <c r="I156" s="14">
        <v>1.6</v>
      </c>
      <c r="J156" s="14">
        <v>5.61</v>
      </c>
      <c r="K156" s="14">
        <v>11</v>
      </c>
      <c r="L156" s="14">
        <v>79.790000000000006</v>
      </c>
      <c r="M156" s="14">
        <v>50.23</v>
      </c>
    </row>
    <row r="157" spans="2:14" s="11" customFormat="1" ht="15" customHeight="1" x14ac:dyDescent="0.2">
      <c r="B157" s="76">
        <v>2015</v>
      </c>
      <c r="C157" s="76" t="s">
        <v>50</v>
      </c>
      <c r="D157" s="77">
        <v>3782</v>
      </c>
      <c r="E157" s="77">
        <v>6109</v>
      </c>
      <c r="F157" s="77">
        <v>2537</v>
      </c>
      <c r="G157" s="77">
        <v>33797</v>
      </c>
      <c r="H157" s="77">
        <v>25845</v>
      </c>
      <c r="I157" s="14">
        <v>1.62</v>
      </c>
      <c r="J157" s="14">
        <v>5.53</v>
      </c>
      <c r="K157" s="14">
        <v>10.89</v>
      </c>
      <c r="L157" s="14">
        <v>81.75</v>
      </c>
      <c r="M157" s="14">
        <v>49.96</v>
      </c>
      <c r="N157" s="115"/>
    </row>
    <row r="158" spans="2:14" s="11" customFormat="1" ht="15" customHeight="1" x14ac:dyDescent="0.2">
      <c r="B158" s="76">
        <v>2014</v>
      </c>
      <c r="C158" s="76" t="s">
        <v>50</v>
      </c>
      <c r="D158" s="77">
        <v>3408</v>
      </c>
      <c r="E158" s="77">
        <v>5623</v>
      </c>
      <c r="F158" s="77">
        <v>2434</v>
      </c>
      <c r="G158" s="77">
        <v>32409</v>
      </c>
      <c r="H158" s="77">
        <v>24943</v>
      </c>
      <c r="I158" s="14">
        <v>1.65</v>
      </c>
      <c r="J158" s="14">
        <v>5.76</v>
      </c>
      <c r="K158" s="14">
        <v>10.43</v>
      </c>
      <c r="L158" s="14">
        <v>78.36</v>
      </c>
      <c r="M158" s="14">
        <v>54.49</v>
      </c>
    </row>
    <row r="159" spans="2:14" s="11" customFormat="1" ht="14.45" customHeight="1" x14ac:dyDescent="0.2">
      <c r="B159" s="252" t="s">
        <v>30</v>
      </c>
      <c r="C159" s="203"/>
      <c r="D159" s="203"/>
      <c r="E159" s="203"/>
      <c r="F159" s="203"/>
      <c r="G159" s="203"/>
      <c r="H159" s="77"/>
      <c r="I159" s="14"/>
      <c r="J159" s="14"/>
      <c r="K159" s="14"/>
      <c r="L159" s="14"/>
      <c r="M159" s="14"/>
    </row>
    <row r="160" spans="2:14" s="11" customFormat="1" ht="14.45" customHeight="1" x14ac:dyDescent="0.2">
      <c r="B160" s="76">
        <v>2019</v>
      </c>
      <c r="C160" s="252"/>
      <c r="D160" s="77">
        <v>854</v>
      </c>
      <c r="E160" s="77">
        <v>1674</v>
      </c>
      <c r="F160" s="77">
        <v>894</v>
      </c>
      <c r="G160" s="77">
        <v>14522</v>
      </c>
      <c r="H160" s="77">
        <v>11389</v>
      </c>
      <c r="I160" s="14">
        <v>1.96</v>
      </c>
      <c r="J160" s="14">
        <v>8.68</v>
      </c>
      <c r="K160" s="14">
        <v>12.02</v>
      </c>
      <c r="L160" s="14">
        <v>73.98</v>
      </c>
      <c r="M160" s="14">
        <v>223.52</v>
      </c>
    </row>
    <row r="161" spans="2:14" s="11" customFormat="1" ht="14.45" customHeight="1" x14ac:dyDescent="0.2">
      <c r="B161" s="76">
        <v>2018</v>
      </c>
      <c r="C161" s="252"/>
      <c r="D161" s="77">
        <v>847</v>
      </c>
      <c r="E161" s="77">
        <v>1708</v>
      </c>
      <c r="F161" s="77">
        <v>930</v>
      </c>
      <c r="G161" s="77">
        <v>14168</v>
      </c>
      <c r="H161" s="77">
        <v>11149</v>
      </c>
      <c r="I161" s="14">
        <v>2.02</v>
      </c>
      <c r="J161" s="14">
        <v>8.3000000000000007</v>
      </c>
      <c r="K161" s="14">
        <v>10.94</v>
      </c>
      <c r="L161" s="14">
        <v>71.8</v>
      </c>
      <c r="M161" s="14">
        <v>206.62</v>
      </c>
    </row>
    <row r="162" spans="2:14" s="11" customFormat="1" ht="14.45" customHeight="1" x14ac:dyDescent="0.2">
      <c r="B162" s="76">
        <v>2017</v>
      </c>
      <c r="C162" s="252"/>
      <c r="D162" s="77">
        <v>830</v>
      </c>
      <c r="E162" s="77">
        <v>1696</v>
      </c>
      <c r="F162" s="77">
        <v>930</v>
      </c>
      <c r="G162" s="77">
        <v>15272</v>
      </c>
      <c r="H162" s="77">
        <v>12018</v>
      </c>
      <c r="I162" s="14">
        <v>2.04</v>
      </c>
      <c r="J162" s="14">
        <v>9</v>
      </c>
      <c r="K162" s="14">
        <v>11.89</v>
      </c>
      <c r="L162" s="14">
        <v>72.41</v>
      </c>
      <c r="M162" s="14">
        <v>304.58999999999997</v>
      </c>
    </row>
    <row r="163" spans="2:14" s="11" customFormat="1" ht="15" customHeight="1" x14ac:dyDescent="0.2">
      <c r="B163" s="76">
        <v>2016</v>
      </c>
      <c r="C163" s="252"/>
      <c r="D163" s="77">
        <v>825</v>
      </c>
      <c r="E163" s="77">
        <v>1727</v>
      </c>
      <c r="F163" s="77">
        <v>961</v>
      </c>
      <c r="G163" s="77">
        <v>15287</v>
      </c>
      <c r="H163" s="77">
        <v>12076</v>
      </c>
      <c r="I163" s="14">
        <v>2.09</v>
      </c>
      <c r="J163" s="14">
        <v>8.85</v>
      </c>
      <c r="K163" s="14">
        <v>11.17</v>
      </c>
      <c r="L163" s="14">
        <v>70.23</v>
      </c>
      <c r="M163" s="14">
        <v>328.75</v>
      </c>
    </row>
    <row r="164" spans="2:14" s="11" customFormat="1" ht="15" customHeight="1" x14ac:dyDescent="0.2">
      <c r="B164" s="76">
        <v>2015</v>
      </c>
      <c r="C164" s="76" t="s">
        <v>50</v>
      </c>
      <c r="D164" s="77">
        <v>918</v>
      </c>
      <c r="E164" s="77">
        <v>1850</v>
      </c>
      <c r="F164" s="77">
        <v>998</v>
      </c>
      <c r="G164" s="77">
        <v>16231</v>
      </c>
      <c r="H164" s="77">
        <v>12698</v>
      </c>
      <c r="I164" s="14">
        <v>2.02</v>
      </c>
      <c r="J164" s="14">
        <v>8.77</v>
      </c>
      <c r="K164" s="14">
        <v>11.15</v>
      </c>
      <c r="L164" s="14">
        <v>68.56</v>
      </c>
      <c r="M164" s="14">
        <v>431.68</v>
      </c>
      <c r="N164" s="115"/>
    </row>
    <row r="165" spans="2:14" s="11" customFormat="1" ht="15" customHeight="1" x14ac:dyDescent="0.2">
      <c r="B165" s="76">
        <v>2014</v>
      </c>
      <c r="C165" s="76" t="s">
        <v>50</v>
      </c>
      <c r="D165" s="77">
        <v>966</v>
      </c>
      <c r="E165" s="77">
        <v>1939</v>
      </c>
      <c r="F165" s="77">
        <v>1051</v>
      </c>
      <c r="G165" s="77">
        <v>16538</v>
      </c>
      <c r="H165" s="77">
        <v>12953</v>
      </c>
      <c r="I165" s="14">
        <v>2.0099999999999998</v>
      </c>
      <c r="J165" s="14">
        <v>8.5299999999999994</v>
      </c>
      <c r="K165" s="14">
        <v>11.08</v>
      </c>
      <c r="L165" s="14">
        <v>70.44</v>
      </c>
      <c r="M165" s="14">
        <v>505.44</v>
      </c>
    </row>
    <row r="166" spans="2:14" s="11" customFormat="1" ht="14.45" customHeight="1" x14ac:dyDescent="0.2">
      <c r="B166" s="252" t="s">
        <v>31</v>
      </c>
      <c r="C166" s="203"/>
      <c r="D166" s="203"/>
      <c r="E166" s="203"/>
      <c r="F166" s="203"/>
      <c r="G166" s="203"/>
      <c r="H166" s="77"/>
      <c r="I166" s="14"/>
      <c r="J166" s="14"/>
      <c r="K166" s="14"/>
      <c r="L166" s="14"/>
      <c r="M166" s="14"/>
    </row>
    <row r="167" spans="2:14" s="11" customFormat="1" ht="14.45" customHeight="1" x14ac:dyDescent="0.2">
      <c r="B167" s="76">
        <v>2019</v>
      </c>
      <c r="C167" s="252"/>
      <c r="D167" s="77">
        <v>2107</v>
      </c>
      <c r="E167" s="77">
        <v>3271</v>
      </c>
      <c r="F167" s="77">
        <v>1489</v>
      </c>
      <c r="G167" s="77">
        <v>25092</v>
      </c>
      <c r="H167" s="77">
        <v>19290</v>
      </c>
      <c r="I167" s="14">
        <v>1.55</v>
      </c>
      <c r="J167" s="14">
        <v>7.67</v>
      </c>
      <c r="K167" s="14">
        <v>18.43</v>
      </c>
      <c r="L167" s="14">
        <v>109.35</v>
      </c>
      <c r="M167" s="14">
        <v>41.97</v>
      </c>
    </row>
    <row r="168" spans="2:14" s="11" customFormat="1" ht="14.45" customHeight="1" x14ac:dyDescent="0.2">
      <c r="B168" s="76">
        <v>2018</v>
      </c>
      <c r="C168" s="252"/>
      <c r="D168" s="77">
        <v>1937</v>
      </c>
      <c r="E168" s="77">
        <v>2845</v>
      </c>
      <c r="F168" s="77">
        <v>1203</v>
      </c>
      <c r="G168" s="77">
        <v>19612</v>
      </c>
      <c r="H168" s="77">
        <v>14970</v>
      </c>
      <c r="I168" s="14">
        <v>1.47</v>
      </c>
      <c r="J168" s="14">
        <v>6.89</v>
      </c>
      <c r="K168" s="14">
        <v>19.16</v>
      </c>
      <c r="L168" s="14">
        <v>117.54</v>
      </c>
      <c r="M168" s="14">
        <v>36.51</v>
      </c>
    </row>
    <row r="169" spans="2:14" s="11" customFormat="1" ht="14.45" customHeight="1" x14ac:dyDescent="0.2">
      <c r="B169" s="76">
        <v>2017</v>
      </c>
      <c r="C169" s="252"/>
      <c r="D169" s="77">
        <v>1789</v>
      </c>
      <c r="E169" s="77">
        <v>2595</v>
      </c>
      <c r="F169" s="77">
        <v>1091</v>
      </c>
      <c r="G169" s="77">
        <v>17531</v>
      </c>
      <c r="H169" s="77">
        <v>13242</v>
      </c>
      <c r="I169" s="14">
        <v>1.45</v>
      </c>
      <c r="J169" s="14">
        <v>6.76</v>
      </c>
      <c r="K169" s="14">
        <v>19.25</v>
      </c>
      <c r="L169" s="14">
        <v>119.79</v>
      </c>
      <c r="M169" s="14">
        <v>35.69</v>
      </c>
    </row>
    <row r="170" spans="2:14" s="11" customFormat="1" ht="15" customHeight="1" x14ac:dyDescent="0.2">
      <c r="B170" s="76">
        <v>2016</v>
      </c>
      <c r="C170" s="252"/>
      <c r="D170" s="77">
        <v>1750</v>
      </c>
      <c r="E170" s="77">
        <v>2493</v>
      </c>
      <c r="F170" s="77">
        <v>1017</v>
      </c>
      <c r="G170" s="77">
        <v>15340</v>
      </c>
      <c r="H170" s="77">
        <v>11636</v>
      </c>
      <c r="I170" s="14">
        <v>1.42</v>
      </c>
      <c r="J170" s="14">
        <v>6.15</v>
      </c>
      <c r="K170" s="14">
        <v>18.25</v>
      </c>
      <c r="L170" s="14">
        <v>120.98</v>
      </c>
      <c r="M170" s="14">
        <v>34.28</v>
      </c>
    </row>
    <row r="171" spans="2:14" s="11" customFormat="1" ht="15" customHeight="1" x14ac:dyDescent="0.2">
      <c r="B171" s="76">
        <v>2015</v>
      </c>
      <c r="C171" s="76" t="s">
        <v>50</v>
      </c>
      <c r="D171" s="77">
        <v>1672</v>
      </c>
      <c r="E171" s="77">
        <v>2340</v>
      </c>
      <c r="F171" s="77">
        <v>934</v>
      </c>
      <c r="G171" s="77">
        <v>13261</v>
      </c>
      <c r="H171" s="77">
        <v>9974</v>
      </c>
      <c r="I171" s="14">
        <v>1.4</v>
      </c>
      <c r="J171" s="14">
        <v>5.67</v>
      </c>
      <c r="K171" s="14">
        <v>16.920000000000002</v>
      </c>
      <c r="L171" s="14">
        <v>119.16</v>
      </c>
      <c r="M171" s="14">
        <v>33.69</v>
      </c>
      <c r="N171" s="115"/>
    </row>
    <row r="172" spans="2:14" s="11" customFormat="1" ht="15" customHeight="1" x14ac:dyDescent="0.2">
      <c r="B172" s="76">
        <v>2014</v>
      </c>
      <c r="C172" s="76" t="s">
        <v>50</v>
      </c>
      <c r="D172" s="77">
        <v>1623</v>
      </c>
      <c r="E172" s="77">
        <v>2243</v>
      </c>
      <c r="F172" s="77">
        <v>874</v>
      </c>
      <c r="G172" s="77">
        <v>13273</v>
      </c>
      <c r="H172" s="77">
        <v>10032</v>
      </c>
      <c r="I172" s="14">
        <v>1.38</v>
      </c>
      <c r="J172" s="14">
        <v>5.92</v>
      </c>
      <c r="K172" s="14">
        <v>18.04</v>
      </c>
      <c r="L172" s="14">
        <v>118.79</v>
      </c>
      <c r="M172" s="14">
        <v>32.93</v>
      </c>
    </row>
    <row r="173" spans="2:14" s="11" customFormat="1" ht="14.45" customHeight="1" x14ac:dyDescent="0.2">
      <c r="B173" s="252" t="s">
        <v>32</v>
      </c>
      <c r="C173" s="203"/>
      <c r="D173" s="203"/>
      <c r="E173" s="203"/>
      <c r="F173" s="203"/>
      <c r="G173" s="203"/>
      <c r="H173" s="77"/>
      <c r="I173" s="14"/>
      <c r="J173" s="14"/>
      <c r="K173" s="14"/>
      <c r="L173" s="14"/>
      <c r="M173" s="14"/>
    </row>
    <row r="174" spans="2:14" s="11" customFormat="1" ht="14.45" customHeight="1" x14ac:dyDescent="0.2">
      <c r="B174" s="76">
        <v>2019</v>
      </c>
      <c r="C174" s="252"/>
      <c r="D174" s="77">
        <v>978</v>
      </c>
      <c r="E174" s="77">
        <v>1883</v>
      </c>
      <c r="F174" s="77">
        <v>1102</v>
      </c>
      <c r="G174" s="77">
        <v>23855</v>
      </c>
      <c r="H174" s="77">
        <v>19094</v>
      </c>
      <c r="I174" s="14">
        <v>1.93</v>
      </c>
      <c r="J174" s="14">
        <v>12.67</v>
      </c>
      <c r="K174" s="14">
        <v>23.39</v>
      </c>
      <c r="L174" s="14">
        <v>108.06</v>
      </c>
      <c r="M174" s="14">
        <v>60.24</v>
      </c>
    </row>
    <row r="175" spans="2:14" s="11" customFormat="1" ht="14.45" customHeight="1" x14ac:dyDescent="0.2">
      <c r="B175" s="76">
        <v>2018</v>
      </c>
      <c r="C175" s="252"/>
      <c r="D175" s="77">
        <v>936</v>
      </c>
      <c r="E175" s="77">
        <v>1804</v>
      </c>
      <c r="F175" s="77">
        <v>1046</v>
      </c>
      <c r="G175" s="77">
        <v>21453</v>
      </c>
      <c r="H175" s="77">
        <v>17065</v>
      </c>
      <c r="I175" s="14">
        <v>1.93</v>
      </c>
      <c r="J175" s="14">
        <v>11.89</v>
      </c>
      <c r="K175" s="14">
        <v>21.71</v>
      </c>
      <c r="L175" s="14">
        <v>105.86</v>
      </c>
      <c r="M175" s="14">
        <v>60.9</v>
      </c>
    </row>
    <row r="176" spans="2:14" s="11" customFormat="1" ht="14.45" customHeight="1" x14ac:dyDescent="0.2">
      <c r="B176" s="76">
        <v>2017</v>
      </c>
      <c r="C176" s="252"/>
      <c r="D176" s="77">
        <v>924</v>
      </c>
      <c r="E176" s="77">
        <v>1795</v>
      </c>
      <c r="F176" s="77">
        <v>1037</v>
      </c>
      <c r="G176" s="77">
        <v>22905</v>
      </c>
      <c r="H176" s="77">
        <v>18253</v>
      </c>
      <c r="I176" s="14">
        <v>1.94</v>
      </c>
      <c r="J176" s="14">
        <v>12.76</v>
      </c>
      <c r="K176" s="14">
        <v>24.56</v>
      </c>
      <c r="L176" s="14">
        <v>111.2</v>
      </c>
      <c r="M176" s="14">
        <v>57.29</v>
      </c>
    </row>
    <row r="177" spans="2:14" s="11" customFormat="1" ht="15" customHeight="1" x14ac:dyDescent="0.2">
      <c r="B177" s="76">
        <v>2016</v>
      </c>
      <c r="C177" s="252"/>
      <c r="D177" s="77">
        <v>884</v>
      </c>
      <c r="E177" s="77">
        <v>1663</v>
      </c>
      <c r="F177" s="77">
        <v>921</v>
      </c>
      <c r="G177" s="77">
        <v>19892</v>
      </c>
      <c r="H177" s="77">
        <v>16052</v>
      </c>
      <c r="I177" s="14">
        <v>1.88</v>
      </c>
      <c r="J177" s="14">
        <v>11.96</v>
      </c>
      <c r="K177" s="14">
        <v>21.09</v>
      </c>
      <c r="L177" s="14">
        <v>97.63</v>
      </c>
      <c r="M177" s="14">
        <v>63.93</v>
      </c>
    </row>
    <row r="178" spans="2:14" s="11" customFormat="1" ht="15" customHeight="1" x14ac:dyDescent="0.2">
      <c r="B178" s="76">
        <v>2015</v>
      </c>
      <c r="C178" s="76" t="s">
        <v>50</v>
      </c>
      <c r="D178" s="77">
        <v>838</v>
      </c>
      <c r="E178" s="77">
        <v>1561</v>
      </c>
      <c r="F178" s="77">
        <v>859</v>
      </c>
      <c r="G178" s="77">
        <v>19886</v>
      </c>
      <c r="H178" s="77">
        <v>15883</v>
      </c>
      <c r="I178" s="14">
        <v>1.86</v>
      </c>
      <c r="J178" s="14">
        <v>12.74</v>
      </c>
      <c r="K178" s="14">
        <v>20.87</v>
      </c>
      <c r="L178" s="14">
        <v>90.14</v>
      </c>
      <c r="M178" s="14">
        <v>71.489999999999995</v>
      </c>
      <c r="N178" s="115"/>
    </row>
    <row r="179" spans="2:14" s="11" customFormat="1" ht="15" customHeight="1" x14ac:dyDescent="0.2">
      <c r="B179" s="76">
        <v>2014</v>
      </c>
      <c r="C179" s="76" t="s">
        <v>50</v>
      </c>
      <c r="D179" s="77">
        <v>780</v>
      </c>
      <c r="E179" s="77">
        <v>1431</v>
      </c>
      <c r="F179" s="77">
        <v>777</v>
      </c>
      <c r="G179" s="77">
        <v>17908</v>
      </c>
      <c r="H179" s="77">
        <v>14394</v>
      </c>
      <c r="I179" s="14">
        <v>1.83</v>
      </c>
      <c r="J179" s="14">
        <v>12.51</v>
      </c>
      <c r="K179" s="14">
        <v>22.85</v>
      </c>
      <c r="L179" s="14">
        <v>99.13</v>
      </c>
      <c r="M179" s="14">
        <v>64.03</v>
      </c>
    </row>
    <row r="180" spans="2:14" s="11" customFormat="1" ht="14.45" customHeight="1" x14ac:dyDescent="0.2">
      <c r="B180" s="252" t="s">
        <v>33</v>
      </c>
      <c r="C180" s="203"/>
      <c r="D180" s="203"/>
      <c r="E180" s="203"/>
      <c r="F180" s="203"/>
      <c r="G180" s="203"/>
      <c r="H180" s="77"/>
      <c r="I180" s="14"/>
      <c r="J180" s="14"/>
      <c r="K180" s="14"/>
      <c r="L180" s="14"/>
      <c r="M180" s="14"/>
    </row>
    <row r="181" spans="2:14" s="11" customFormat="1" ht="14.45" customHeight="1" x14ac:dyDescent="0.2">
      <c r="B181" s="76">
        <v>2019</v>
      </c>
      <c r="C181" s="252"/>
      <c r="D181" s="77">
        <v>1089</v>
      </c>
      <c r="E181" s="77">
        <v>2044</v>
      </c>
      <c r="F181" s="77">
        <v>1228</v>
      </c>
      <c r="G181" s="77">
        <v>14279</v>
      </c>
      <c r="H181" s="77">
        <v>11207</v>
      </c>
      <c r="I181" s="14">
        <v>1.88</v>
      </c>
      <c r="J181" s="14">
        <v>6.99</v>
      </c>
      <c r="K181" s="14">
        <v>10.24</v>
      </c>
      <c r="L181" s="14">
        <v>88.08</v>
      </c>
      <c r="M181" s="14">
        <v>70.03</v>
      </c>
    </row>
    <row r="182" spans="2:14" s="11" customFormat="1" ht="14.45" customHeight="1" x14ac:dyDescent="0.2">
      <c r="B182" s="76">
        <v>2018</v>
      </c>
      <c r="C182" s="252"/>
      <c r="D182" s="77">
        <v>1049</v>
      </c>
      <c r="E182" s="77">
        <v>1987</v>
      </c>
      <c r="F182" s="77">
        <v>1201</v>
      </c>
      <c r="G182" s="77">
        <v>13324</v>
      </c>
      <c r="H182" s="77">
        <v>10445</v>
      </c>
      <c r="I182" s="14">
        <v>1.89</v>
      </c>
      <c r="J182" s="14">
        <v>6.71</v>
      </c>
      <c r="K182" s="14">
        <v>9.7899999999999991</v>
      </c>
      <c r="L182" s="14">
        <v>88.26</v>
      </c>
      <c r="M182" s="14">
        <v>71.06</v>
      </c>
    </row>
    <row r="183" spans="2:14" s="11" customFormat="1" ht="14.45" customHeight="1" x14ac:dyDescent="0.2">
      <c r="B183" s="76">
        <v>2017</v>
      </c>
      <c r="C183" s="252"/>
      <c r="D183" s="77">
        <v>986</v>
      </c>
      <c r="E183" s="77">
        <v>1930</v>
      </c>
      <c r="F183" s="77">
        <v>1199</v>
      </c>
      <c r="G183" s="77">
        <v>12654</v>
      </c>
      <c r="H183" s="77">
        <v>9941</v>
      </c>
      <c r="I183" s="14">
        <v>1.96</v>
      </c>
      <c r="J183" s="14">
        <v>6.56</v>
      </c>
      <c r="K183" s="14">
        <v>9.35</v>
      </c>
      <c r="L183" s="14">
        <v>88.59</v>
      </c>
      <c r="M183" s="14">
        <v>71.48</v>
      </c>
    </row>
    <row r="184" spans="2:14" s="11" customFormat="1" ht="15" customHeight="1" x14ac:dyDescent="0.2">
      <c r="B184" s="76">
        <v>2016</v>
      </c>
      <c r="C184" s="252"/>
      <c r="D184" s="77">
        <v>933</v>
      </c>
      <c r="E184" s="77">
        <v>1765</v>
      </c>
      <c r="F184" s="77">
        <v>1096</v>
      </c>
      <c r="G184" s="77">
        <v>11593</v>
      </c>
      <c r="H184" s="77">
        <v>9058</v>
      </c>
      <c r="I184" s="14">
        <v>1.89</v>
      </c>
      <c r="J184" s="14">
        <v>6.57</v>
      </c>
      <c r="K184" s="14">
        <v>8.9</v>
      </c>
      <c r="L184" s="14">
        <v>84.18</v>
      </c>
      <c r="M184" s="14">
        <v>74.16</v>
      </c>
    </row>
    <row r="185" spans="2:14" s="11" customFormat="1" ht="15" customHeight="1" x14ac:dyDescent="0.2">
      <c r="B185" s="76">
        <v>2015</v>
      </c>
      <c r="C185" s="76" t="s">
        <v>50</v>
      </c>
      <c r="D185" s="77">
        <v>943</v>
      </c>
      <c r="E185" s="77">
        <v>1763</v>
      </c>
      <c r="F185" s="77">
        <v>1093</v>
      </c>
      <c r="G185" s="77">
        <v>11770</v>
      </c>
      <c r="H185" s="77">
        <v>9205</v>
      </c>
      <c r="I185" s="14">
        <v>1.87</v>
      </c>
      <c r="J185" s="14">
        <v>6.68</v>
      </c>
      <c r="K185" s="14">
        <v>9</v>
      </c>
      <c r="L185" s="14">
        <v>83.59</v>
      </c>
      <c r="M185" s="14">
        <v>77.42</v>
      </c>
      <c r="N185" s="115"/>
    </row>
    <row r="186" spans="2:14" s="11" customFormat="1" ht="15" customHeight="1" x14ac:dyDescent="0.2">
      <c r="B186" s="76">
        <v>2014</v>
      </c>
      <c r="C186" s="76" t="s">
        <v>50</v>
      </c>
      <c r="D186" s="77">
        <v>931</v>
      </c>
      <c r="E186" s="77">
        <v>1734</v>
      </c>
      <c r="F186" s="77">
        <v>1065</v>
      </c>
      <c r="G186" s="77">
        <v>11443</v>
      </c>
      <c r="H186" s="77">
        <v>8838</v>
      </c>
      <c r="I186" s="14">
        <v>1.86</v>
      </c>
      <c r="J186" s="14">
        <v>6.6</v>
      </c>
      <c r="K186" s="14">
        <v>9.2799999999999994</v>
      </c>
      <c r="L186" s="14">
        <v>86.36</v>
      </c>
      <c r="M186" s="14">
        <v>76</v>
      </c>
    </row>
    <row r="187" spans="2:14" ht="9.75" customHeight="1" x14ac:dyDescent="0.2">
      <c r="B187" s="49"/>
      <c r="C187" s="49"/>
      <c r="D187" s="49"/>
      <c r="E187" s="49"/>
      <c r="F187" s="49"/>
      <c r="G187" s="49"/>
      <c r="H187" s="49"/>
      <c r="I187" s="49"/>
    </row>
    <row r="188" spans="2:14" ht="3" customHeight="1" x14ac:dyDescent="0.2"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</row>
    <row r="189" spans="2:14" ht="9" customHeight="1" x14ac:dyDescent="0.2">
      <c r="E189" s="77"/>
    </row>
    <row r="190" spans="2:14" ht="12.75" customHeight="1" x14ac:dyDescent="0.2">
      <c r="B190" s="288" t="s">
        <v>289</v>
      </c>
      <c r="C190" s="288"/>
      <c r="D190" s="288"/>
      <c r="E190" s="288"/>
      <c r="F190" s="288"/>
    </row>
    <row r="192" spans="2:14" ht="12" x14ac:dyDescent="0.2">
      <c r="B192" s="282" t="s">
        <v>0</v>
      </c>
      <c r="C192" s="282"/>
      <c r="D192" s="282"/>
    </row>
  </sheetData>
  <mergeCells count="14">
    <mergeCell ref="L4:L6"/>
    <mergeCell ref="M4:M6"/>
    <mergeCell ref="B190:F190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</mergeCells>
  <hyperlinks>
    <hyperlink ref="B192:D192" location="Índice!A1" display="(Voltar ao Índice)"/>
  </hyperlinks>
  <printOptions horizontalCentered="1"/>
  <pageMargins left="7.874015748031496E-2" right="7.874015748031496E-2" top="0.6692913385826772" bottom="0.27559055118110237" header="0" footer="0"/>
  <pageSetup paperSize="9" scale="81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49" customWidth="1"/>
    <col min="15" max="16384" width="12.5703125" style="1"/>
  </cols>
  <sheetData>
    <row r="1" spans="2:14" s="119" customFormat="1" ht="24" customHeight="1" x14ac:dyDescent="0.2">
      <c r="B1" s="286" t="s">
        <v>302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123"/>
    </row>
    <row r="2" spans="2:14" ht="18" customHeight="1" x14ac:dyDescent="0.2">
      <c r="B2" s="20"/>
      <c r="C2" s="20"/>
      <c r="D2" s="20"/>
      <c r="E2" s="20"/>
      <c r="F2" s="20"/>
      <c r="G2" s="20"/>
      <c r="M2" s="18"/>
    </row>
    <row r="3" spans="2:14" ht="12.75" customHeight="1" x14ac:dyDescent="0.2">
      <c r="B3" s="125" t="s">
        <v>218</v>
      </c>
      <c r="C3" s="27"/>
      <c r="D3" s="20"/>
      <c r="E3" s="20"/>
      <c r="F3" s="20"/>
      <c r="G3" s="20"/>
    </row>
    <row r="4" spans="2:14" s="6" customFormat="1" ht="18" customHeight="1" x14ac:dyDescent="0.2">
      <c r="B4" s="284" t="s">
        <v>4</v>
      </c>
      <c r="C4" s="285"/>
      <c r="D4" s="297" t="s">
        <v>6</v>
      </c>
      <c r="E4" s="297" t="s">
        <v>68</v>
      </c>
      <c r="F4" s="297"/>
      <c r="G4" s="297"/>
      <c r="H4" s="297" t="s">
        <v>69</v>
      </c>
      <c r="I4" s="297" t="s">
        <v>70</v>
      </c>
      <c r="J4" s="297" t="s">
        <v>71</v>
      </c>
      <c r="K4" s="297" t="s">
        <v>72</v>
      </c>
      <c r="L4" s="297" t="s">
        <v>73</v>
      </c>
      <c r="M4" s="298" t="s">
        <v>74</v>
      </c>
      <c r="N4" s="50"/>
    </row>
    <row r="5" spans="2:14" s="6" customFormat="1" ht="18" customHeight="1" x14ac:dyDescent="0.2">
      <c r="B5" s="284"/>
      <c r="C5" s="285"/>
      <c r="D5" s="297"/>
      <c r="E5" s="297" t="s">
        <v>1</v>
      </c>
      <c r="F5" s="297" t="s">
        <v>75</v>
      </c>
      <c r="G5" s="297" t="s">
        <v>76</v>
      </c>
      <c r="H5" s="297"/>
      <c r="I5" s="297"/>
      <c r="J5" s="297"/>
      <c r="K5" s="297"/>
      <c r="L5" s="297"/>
      <c r="M5" s="298"/>
      <c r="N5" s="50"/>
    </row>
    <row r="6" spans="2:14" s="6" customFormat="1" ht="24" customHeight="1" x14ac:dyDescent="0.2">
      <c r="B6" s="284"/>
      <c r="C6" s="285"/>
      <c r="D6" s="297"/>
      <c r="E6" s="297"/>
      <c r="F6" s="297"/>
      <c r="G6" s="297"/>
      <c r="H6" s="297"/>
      <c r="I6" s="297"/>
      <c r="J6" s="297"/>
      <c r="K6" s="297"/>
      <c r="L6" s="297"/>
      <c r="M6" s="298"/>
      <c r="N6" s="50"/>
    </row>
    <row r="7" spans="2:14" ht="18" customHeight="1" x14ac:dyDescent="0.2">
      <c r="B7" s="284"/>
      <c r="C7" s="285"/>
      <c r="D7" s="135" t="s">
        <v>15</v>
      </c>
      <c r="E7" s="161" t="s">
        <v>343</v>
      </c>
      <c r="F7" s="161" t="s">
        <v>343</v>
      </c>
      <c r="G7" s="161" t="s">
        <v>343</v>
      </c>
      <c r="H7" s="161" t="s">
        <v>343</v>
      </c>
      <c r="I7" s="161" t="s">
        <v>344</v>
      </c>
      <c r="J7" s="161" t="s">
        <v>344</v>
      </c>
      <c r="K7" s="161" t="s">
        <v>344</v>
      </c>
      <c r="L7" s="161" t="s">
        <v>344</v>
      </c>
      <c r="M7" s="162" t="s">
        <v>344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  <c r="N8" s="51"/>
    </row>
    <row r="9" spans="2:14" s="11" customFormat="1" ht="15" customHeight="1" x14ac:dyDescent="0.2">
      <c r="B9" s="74" t="s">
        <v>5</v>
      </c>
      <c r="C9" s="74"/>
      <c r="D9" s="17"/>
      <c r="E9" s="17"/>
      <c r="F9" s="17"/>
      <c r="G9" s="17"/>
      <c r="H9" s="17"/>
      <c r="I9" s="17"/>
      <c r="J9" s="17"/>
      <c r="K9" s="17"/>
      <c r="L9" s="18"/>
      <c r="M9" s="18"/>
      <c r="N9" s="48"/>
    </row>
    <row r="10" spans="2:14" s="11" customFormat="1" ht="15" customHeight="1" x14ac:dyDescent="0.2">
      <c r="B10" s="76">
        <v>2019</v>
      </c>
      <c r="C10" s="74"/>
      <c r="D10" s="77">
        <v>28661</v>
      </c>
      <c r="E10" s="77">
        <v>5762695</v>
      </c>
      <c r="F10" s="77">
        <v>2905296</v>
      </c>
      <c r="G10" s="77">
        <v>2857399</v>
      </c>
      <c r="H10" s="178">
        <v>3636</v>
      </c>
      <c r="I10" s="77">
        <v>15293</v>
      </c>
      <c r="J10" s="77">
        <v>72234</v>
      </c>
      <c r="K10" s="77">
        <v>2456023</v>
      </c>
      <c r="L10" s="77">
        <v>1551608</v>
      </c>
      <c r="M10" s="77">
        <v>60306</v>
      </c>
      <c r="N10" s="48"/>
    </row>
    <row r="11" spans="2:14" s="11" customFormat="1" ht="15" customHeight="1" x14ac:dyDescent="0.2">
      <c r="B11" s="76">
        <v>2018</v>
      </c>
      <c r="C11" s="74"/>
      <c r="D11" s="77">
        <v>27875</v>
      </c>
      <c r="E11" s="77">
        <v>5108489</v>
      </c>
      <c r="F11" s="77">
        <v>2604238</v>
      </c>
      <c r="G11" s="77">
        <v>2504251</v>
      </c>
      <c r="H11" s="178">
        <v>-9767</v>
      </c>
      <c r="I11" s="77">
        <v>14741</v>
      </c>
      <c r="J11" s="77">
        <v>65555</v>
      </c>
      <c r="K11" s="77">
        <v>2164904</v>
      </c>
      <c r="L11" s="77">
        <v>1381945</v>
      </c>
      <c r="M11" s="77">
        <v>60461</v>
      </c>
      <c r="N11" s="48"/>
    </row>
    <row r="12" spans="2:14" s="11" customFormat="1" ht="15" customHeight="1" x14ac:dyDescent="0.2">
      <c r="B12" s="76">
        <v>2017</v>
      </c>
      <c r="C12" s="74"/>
      <c r="D12" s="77">
        <v>26400</v>
      </c>
      <c r="E12" s="77">
        <v>4680514</v>
      </c>
      <c r="F12" s="77">
        <v>2427012</v>
      </c>
      <c r="G12" s="77">
        <v>2253502</v>
      </c>
      <c r="H12" s="178">
        <v>-13241</v>
      </c>
      <c r="I12" s="77">
        <v>11193</v>
      </c>
      <c r="J12" s="77">
        <v>61213</v>
      </c>
      <c r="K12" s="77">
        <v>1994450</v>
      </c>
      <c r="L12" s="77">
        <v>1242322</v>
      </c>
      <c r="M12" s="77">
        <v>78042</v>
      </c>
      <c r="N12" s="48"/>
    </row>
    <row r="13" spans="2:14" s="11" customFormat="1" ht="15" customHeight="1" x14ac:dyDescent="0.2">
      <c r="B13" s="76">
        <v>2016</v>
      </c>
      <c r="C13" s="74"/>
      <c r="D13" s="77">
        <v>25108</v>
      </c>
      <c r="E13" s="77">
        <v>4089424</v>
      </c>
      <c r="F13" s="77">
        <v>2142169</v>
      </c>
      <c r="G13" s="77">
        <v>1947255</v>
      </c>
      <c r="H13" s="178">
        <v>-6795</v>
      </c>
      <c r="I13" s="77">
        <v>10146</v>
      </c>
      <c r="J13" s="77">
        <v>57426</v>
      </c>
      <c r="K13" s="77">
        <v>1795618</v>
      </c>
      <c r="L13" s="77">
        <v>1081816</v>
      </c>
      <c r="M13" s="77">
        <v>86763</v>
      </c>
      <c r="N13" s="48"/>
    </row>
    <row r="14" spans="2:14" s="11" customFormat="1" ht="15" customHeight="1" x14ac:dyDescent="0.2">
      <c r="B14" s="76">
        <v>2015</v>
      </c>
      <c r="C14" s="76" t="s">
        <v>50</v>
      </c>
      <c r="D14" s="77">
        <v>24361</v>
      </c>
      <c r="E14" s="77">
        <v>3897567</v>
      </c>
      <c r="F14" s="77">
        <v>2053503</v>
      </c>
      <c r="G14" s="77">
        <v>1844064</v>
      </c>
      <c r="H14" s="185">
        <v>-10772</v>
      </c>
      <c r="I14" s="77">
        <v>8860</v>
      </c>
      <c r="J14" s="77">
        <v>49651</v>
      </c>
      <c r="K14" s="77">
        <v>1740399</v>
      </c>
      <c r="L14" s="77">
        <v>1059783</v>
      </c>
      <c r="M14" s="77">
        <v>105573</v>
      </c>
      <c r="N14" s="48"/>
    </row>
    <row r="15" spans="2:14" s="11" customFormat="1" ht="15" customHeight="1" x14ac:dyDescent="0.2">
      <c r="B15" s="76">
        <v>2014</v>
      </c>
      <c r="C15" s="76" t="s">
        <v>50</v>
      </c>
      <c r="D15" s="77">
        <v>23662</v>
      </c>
      <c r="E15" s="77">
        <v>4054854</v>
      </c>
      <c r="F15" s="77">
        <v>2174730</v>
      </c>
      <c r="G15" s="77">
        <v>1880125</v>
      </c>
      <c r="H15" s="185">
        <v>-28551</v>
      </c>
      <c r="I15" s="77">
        <v>12083</v>
      </c>
      <c r="J15" s="77">
        <v>65755</v>
      </c>
      <c r="K15" s="77">
        <v>1847794</v>
      </c>
      <c r="L15" s="77">
        <v>1077794</v>
      </c>
      <c r="M15" s="77">
        <v>138592</v>
      </c>
      <c r="N15" s="77"/>
    </row>
    <row r="16" spans="2:14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74"/>
      <c r="K16" s="74"/>
      <c r="L16" s="78"/>
      <c r="M16" s="78"/>
      <c r="N16" s="14"/>
    </row>
    <row r="17" spans="2:14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80"/>
      <c r="M17" s="80"/>
      <c r="N17" s="14"/>
    </row>
    <row r="18" spans="2:14" s="11" customFormat="1" ht="15" customHeight="1" x14ac:dyDescent="0.2">
      <c r="B18" s="76">
        <v>2019</v>
      </c>
      <c r="C18" s="252"/>
      <c r="D18" s="77">
        <v>19148</v>
      </c>
      <c r="E18" s="77">
        <v>238455</v>
      </c>
      <c r="F18" s="77">
        <v>93947</v>
      </c>
      <c r="G18" s="77">
        <v>144508</v>
      </c>
      <c r="H18" s="178">
        <v>-120</v>
      </c>
      <c r="I18" s="77">
        <v>109</v>
      </c>
      <c r="J18" s="77">
        <v>2732</v>
      </c>
      <c r="K18" s="77">
        <v>64344</v>
      </c>
      <c r="L18" s="77">
        <v>48158</v>
      </c>
      <c r="M18" s="77">
        <v>950</v>
      </c>
      <c r="N18" s="14"/>
    </row>
    <row r="19" spans="2:14" s="11" customFormat="1" ht="15" customHeight="1" x14ac:dyDescent="0.2">
      <c r="B19" s="76">
        <v>2018</v>
      </c>
      <c r="C19" s="252"/>
      <c r="D19" s="77">
        <v>18804</v>
      </c>
      <c r="E19" s="77">
        <v>237451</v>
      </c>
      <c r="F19" s="77">
        <v>96102</v>
      </c>
      <c r="G19" s="77">
        <v>141349</v>
      </c>
      <c r="H19" s="182">
        <v>-179</v>
      </c>
      <c r="I19" s="77">
        <v>55</v>
      </c>
      <c r="J19" s="77">
        <v>2919</v>
      </c>
      <c r="K19" s="77">
        <v>65605</v>
      </c>
      <c r="L19" s="77">
        <v>49757</v>
      </c>
      <c r="M19" s="77">
        <v>1221</v>
      </c>
      <c r="N19" s="14"/>
    </row>
    <row r="20" spans="2:14" s="11" customFormat="1" ht="15" customHeight="1" x14ac:dyDescent="0.2">
      <c r="B20" s="76">
        <v>2017</v>
      </c>
      <c r="C20" s="252"/>
      <c r="D20" s="77">
        <v>17885</v>
      </c>
      <c r="E20" s="77">
        <v>221661</v>
      </c>
      <c r="F20" s="77">
        <v>93984</v>
      </c>
      <c r="G20" s="77">
        <v>127677</v>
      </c>
      <c r="H20" s="54">
        <v>-95</v>
      </c>
      <c r="I20" s="77">
        <v>56</v>
      </c>
      <c r="J20" s="77">
        <v>2913</v>
      </c>
      <c r="K20" s="77">
        <v>63744</v>
      </c>
      <c r="L20" s="77">
        <v>46164</v>
      </c>
      <c r="M20" s="77">
        <v>1005</v>
      </c>
      <c r="N20" s="14"/>
    </row>
    <row r="21" spans="2:14" s="11" customFormat="1" ht="15" customHeight="1" x14ac:dyDescent="0.2">
      <c r="B21" s="76">
        <v>2016</v>
      </c>
      <c r="C21" s="252"/>
      <c r="D21" s="77">
        <v>16948</v>
      </c>
      <c r="E21" s="77">
        <v>201564</v>
      </c>
      <c r="F21" s="77">
        <v>91837</v>
      </c>
      <c r="G21" s="77">
        <v>109727</v>
      </c>
      <c r="H21" s="177">
        <v>158</v>
      </c>
      <c r="I21" s="77">
        <v>50</v>
      </c>
      <c r="J21" s="77">
        <v>2984</v>
      </c>
      <c r="K21" s="77">
        <v>62735</v>
      </c>
      <c r="L21" s="77">
        <v>40616</v>
      </c>
      <c r="M21" s="77">
        <v>761</v>
      </c>
      <c r="N21" s="48"/>
    </row>
    <row r="22" spans="2:14" s="11" customFormat="1" ht="15" customHeight="1" x14ac:dyDescent="0.2">
      <c r="B22" s="76">
        <v>2015</v>
      </c>
      <c r="C22" s="76" t="s">
        <v>50</v>
      </c>
      <c r="D22" s="77">
        <v>16251</v>
      </c>
      <c r="E22" s="77">
        <v>190141</v>
      </c>
      <c r="F22" s="77">
        <v>88238</v>
      </c>
      <c r="G22" s="77">
        <v>101904</v>
      </c>
      <c r="H22" s="182">
        <v>-133</v>
      </c>
      <c r="I22" s="77">
        <v>50</v>
      </c>
      <c r="J22" s="77">
        <v>2471</v>
      </c>
      <c r="K22" s="77">
        <v>60919</v>
      </c>
      <c r="L22" s="77">
        <v>39291</v>
      </c>
      <c r="M22" s="77">
        <v>735</v>
      </c>
      <c r="N22" s="14"/>
    </row>
    <row r="23" spans="2:14" s="11" customFormat="1" ht="15" customHeight="1" x14ac:dyDescent="0.2">
      <c r="B23" s="76">
        <v>2014</v>
      </c>
      <c r="C23" s="76" t="s">
        <v>50</v>
      </c>
      <c r="D23" s="77">
        <v>15546</v>
      </c>
      <c r="E23" s="77">
        <v>182660</v>
      </c>
      <c r="F23" s="77">
        <v>87320</v>
      </c>
      <c r="G23" s="77">
        <v>95340</v>
      </c>
      <c r="H23" s="177">
        <v>9</v>
      </c>
      <c r="I23" s="77">
        <v>53</v>
      </c>
      <c r="J23" s="77">
        <v>2580</v>
      </c>
      <c r="K23" s="77">
        <v>60905</v>
      </c>
      <c r="L23" s="77">
        <v>37304</v>
      </c>
      <c r="M23" s="77">
        <v>733</v>
      </c>
      <c r="N23" s="14"/>
    </row>
    <row r="24" spans="2:14" s="11" customFormat="1" ht="15" customHeight="1" x14ac:dyDescent="0.2">
      <c r="B24" s="252" t="s">
        <v>35</v>
      </c>
      <c r="C24" s="203"/>
      <c r="D24" s="203"/>
      <c r="E24" s="203"/>
      <c r="F24" s="203"/>
      <c r="G24" s="203"/>
      <c r="H24" s="203"/>
      <c r="I24" s="203"/>
      <c r="J24" s="203"/>
      <c r="K24" s="227"/>
      <c r="L24" s="80"/>
      <c r="M24" s="80"/>
      <c r="N24" s="14"/>
    </row>
    <row r="25" spans="2:14" s="11" customFormat="1" ht="15" customHeight="1" x14ac:dyDescent="0.2">
      <c r="B25" s="76">
        <v>2019</v>
      </c>
      <c r="C25" s="252"/>
      <c r="D25" s="77">
        <v>9513</v>
      </c>
      <c r="E25" s="77">
        <v>5524240</v>
      </c>
      <c r="F25" s="77">
        <v>2811349</v>
      </c>
      <c r="G25" s="77">
        <v>2712891</v>
      </c>
      <c r="H25" s="178">
        <v>3756</v>
      </c>
      <c r="I25" s="77">
        <v>15184</v>
      </c>
      <c r="J25" s="77">
        <v>69502</v>
      </c>
      <c r="K25" s="77">
        <v>2391679</v>
      </c>
      <c r="L25" s="77">
        <v>1503450</v>
      </c>
      <c r="M25" s="77">
        <v>59356</v>
      </c>
      <c r="N25" s="14"/>
    </row>
    <row r="26" spans="2:14" s="11" customFormat="1" ht="15" customHeight="1" x14ac:dyDescent="0.2">
      <c r="B26" s="76">
        <v>2018</v>
      </c>
      <c r="C26" s="252"/>
      <c r="D26" s="77">
        <v>9071</v>
      </c>
      <c r="E26" s="77">
        <v>4871038</v>
      </c>
      <c r="F26" s="77">
        <v>2508136</v>
      </c>
      <c r="G26" s="77">
        <v>2362902</v>
      </c>
      <c r="H26" s="178">
        <v>-9588</v>
      </c>
      <c r="I26" s="77">
        <v>14686</v>
      </c>
      <c r="J26" s="77">
        <v>62636</v>
      </c>
      <c r="K26" s="77">
        <v>2099299</v>
      </c>
      <c r="L26" s="77">
        <v>1332188</v>
      </c>
      <c r="M26" s="77">
        <v>59240</v>
      </c>
      <c r="N26" s="14"/>
    </row>
    <row r="27" spans="2:14" s="11" customFormat="1" ht="15" customHeight="1" x14ac:dyDescent="0.2">
      <c r="B27" s="76">
        <v>2017</v>
      </c>
      <c r="C27" s="252"/>
      <c r="D27" s="77">
        <v>8515</v>
      </c>
      <c r="E27" s="77">
        <v>4458853</v>
      </c>
      <c r="F27" s="77">
        <v>2333028</v>
      </c>
      <c r="G27" s="77">
        <v>2125825</v>
      </c>
      <c r="H27" s="178">
        <v>-13146</v>
      </c>
      <c r="I27" s="77">
        <v>11137</v>
      </c>
      <c r="J27" s="77">
        <v>58299</v>
      </c>
      <c r="K27" s="77">
        <v>1930706</v>
      </c>
      <c r="L27" s="77">
        <v>1196158</v>
      </c>
      <c r="M27" s="77">
        <v>77037</v>
      </c>
      <c r="N27" s="14"/>
    </row>
    <row r="28" spans="2:14" s="11" customFormat="1" ht="15" customHeight="1" x14ac:dyDescent="0.2">
      <c r="B28" s="76">
        <v>2016</v>
      </c>
      <c r="C28" s="252"/>
      <c r="D28" s="77">
        <v>8160</v>
      </c>
      <c r="E28" s="77">
        <v>3887860</v>
      </c>
      <c r="F28" s="77">
        <v>2050332</v>
      </c>
      <c r="G28" s="77">
        <v>1837528</v>
      </c>
      <c r="H28" s="178">
        <v>-6953</v>
      </c>
      <c r="I28" s="77">
        <v>10096</v>
      </c>
      <c r="J28" s="77">
        <v>54442</v>
      </c>
      <c r="K28" s="77">
        <v>1732883</v>
      </c>
      <c r="L28" s="77">
        <v>1041199</v>
      </c>
      <c r="M28" s="77">
        <v>86002</v>
      </c>
      <c r="N28" s="48"/>
    </row>
    <row r="29" spans="2:14" s="11" customFormat="1" ht="15" customHeight="1" x14ac:dyDescent="0.2">
      <c r="B29" s="76">
        <v>2015</v>
      </c>
      <c r="C29" s="76" t="s">
        <v>50</v>
      </c>
      <c r="D29" s="77">
        <v>8110</v>
      </c>
      <c r="E29" s="77">
        <v>3707426</v>
      </c>
      <c r="F29" s="77">
        <v>1965265</v>
      </c>
      <c r="G29" s="77">
        <v>1742161</v>
      </c>
      <c r="H29" s="185">
        <v>-10640</v>
      </c>
      <c r="I29" s="77">
        <v>8810</v>
      </c>
      <c r="J29" s="77">
        <v>47180</v>
      </c>
      <c r="K29" s="77">
        <v>1679480</v>
      </c>
      <c r="L29" s="77">
        <v>1020492</v>
      </c>
      <c r="M29" s="77">
        <v>104838</v>
      </c>
      <c r="N29" s="14"/>
    </row>
    <row r="30" spans="2:14" s="11" customFormat="1" ht="15" customHeight="1" x14ac:dyDescent="0.2">
      <c r="B30" s="76">
        <v>2014</v>
      </c>
      <c r="C30" s="76" t="s">
        <v>50</v>
      </c>
      <c r="D30" s="77">
        <v>8116</v>
      </c>
      <c r="E30" s="77">
        <v>3872194</v>
      </c>
      <c r="F30" s="77">
        <v>2087410</v>
      </c>
      <c r="G30" s="77">
        <v>1784785</v>
      </c>
      <c r="H30" s="185">
        <v>-28560</v>
      </c>
      <c r="I30" s="77">
        <v>12030</v>
      </c>
      <c r="J30" s="77">
        <v>63175</v>
      </c>
      <c r="K30" s="77">
        <v>1786889</v>
      </c>
      <c r="L30" s="77">
        <v>1040490</v>
      </c>
      <c r="M30" s="77">
        <v>137859</v>
      </c>
      <c r="N30" s="14"/>
    </row>
    <row r="31" spans="2:14" s="11" customFormat="1" ht="15" customHeight="1" x14ac:dyDescent="0.2">
      <c r="B31" s="251" t="s">
        <v>55</v>
      </c>
      <c r="C31" s="74" t="s">
        <v>50</v>
      </c>
      <c r="D31" s="74"/>
      <c r="E31" s="74"/>
      <c r="F31" s="74"/>
      <c r="G31" s="74"/>
      <c r="H31" s="74"/>
      <c r="I31" s="74"/>
      <c r="J31" s="74"/>
      <c r="K31" s="74"/>
      <c r="L31" s="78"/>
      <c r="M31" s="78"/>
      <c r="N31" s="14"/>
    </row>
    <row r="32" spans="2:14" s="11" customFormat="1" ht="15" customHeight="1" x14ac:dyDescent="0.2">
      <c r="B32" s="252" t="s">
        <v>56</v>
      </c>
      <c r="C32" s="203" t="s">
        <v>50</v>
      </c>
      <c r="D32" s="203"/>
      <c r="E32" s="203"/>
      <c r="F32" s="256"/>
      <c r="G32" s="256"/>
      <c r="H32" s="256"/>
      <c r="I32" s="256"/>
      <c r="J32" s="256"/>
      <c r="K32" s="229"/>
      <c r="L32" s="80"/>
      <c r="M32" s="80"/>
      <c r="N32" s="14"/>
    </row>
    <row r="33" spans="2:14" s="11" customFormat="1" ht="15" customHeight="1" x14ac:dyDescent="0.2">
      <c r="B33" s="76">
        <v>2019</v>
      </c>
      <c r="C33" s="256"/>
      <c r="D33" s="77">
        <v>28640</v>
      </c>
      <c r="E33" s="77">
        <v>4539519</v>
      </c>
      <c r="F33" s="77">
        <v>2356870</v>
      </c>
      <c r="G33" s="77">
        <v>2182649</v>
      </c>
      <c r="H33" s="178">
        <v>3931</v>
      </c>
      <c r="I33" s="77">
        <v>1633</v>
      </c>
      <c r="J33" s="77">
        <v>62733</v>
      </c>
      <c r="K33" s="77">
        <v>2052978</v>
      </c>
      <c r="L33" s="77">
        <v>1167461</v>
      </c>
      <c r="M33" s="77">
        <v>48801</v>
      </c>
      <c r="N33" s="14"/>
    </row>
    <row r="34" spans="2:14" s="11" customFormat="1" ht="15" customHeight="1" x14ac:dyDescent="0.2">
      <c r="B34" s="76">
        <v>2018</v>
      </c>
      <c r="C34" s="256"/>
      <c r="D34" s="77">
        <v>27858</v>
      </c>
      <c r="E34" s="77">
        <v>4107168</v>
      </c>
      <c r="F34" s="77">
        <v>2088742</v>
      </c>
      <c r="G34" s="77">
        <v>2018426</v>
      </c>
      <c r="H34" s="178">
        <v>-9431</v>
      </c>
      <c r="I34" s="77">
        <v>2467</v>
      </c>
      <c r="J34" s="77">
        <v>59427</v>
      </c>
      <c r="K34" s="77">
        <v>1807736</v>
      </c>
      <c r="L34" s="77">
        <v>1107668</v>
      </c>
      <c r="M34" s="77">
        <v>48375</v>
      </c>
      <c r="N34" s="14"/>
    </row>
    <row r="35" spans="2:14" s="11" customFormat="1" ht="15" customHeight="1" x14ac:dyDescent="0.2">
      <c r="B35" s="76">
        <v>2017</v>
      </c>
      <c r="C35" s="256"/>
      <c r="D35" s="77">
        <v>26384</v>
      </c>
      <c r="E35" s="77">
        <v>3841620</v>
      </c>
      <c r="F35" s="77">
        <v>2028812</v>
      </c>
      <c r="G35" s="77">
        <v>1812808</v>
      </c>
      <c r="H35" s="178">
        <v>-12185</v>
      </c>
      <c r="I35" s="77">
        <v>1302</v>
      </c>
      <c r="J35" s="77">
        <v>58128</v>
      </c>
      <c r="K35" s="77">
        <v>1711681</v>
      </c>
      <c r="L35" s="77">
        <v>1029540</v>
      </c>
      <c r="M35" s="77">
        <v>58598</v>
      </c>
      <c r="N35" s="14"/>
    </row>
    <row r="36" spans="2:14" s="11" customFormat="1" ht="15" customHeight="1" x14ac:dyDescent="0.2">
      <c r="B36" s="76">
        <v>2016</v>
      </c>
      <c r="C36" s="256"/>
      <c r="D36" s="77">
        <v>25093</v>
      </c>
      <c r="E36" s="77">
        <v>3333635</v>
      </c>
      <c r="F36" s="77">
        <v>1800295</v>
      </c>
      <c r="G36" s="77">
        <v>1533340</v>
      </c>
      <c r="H36" s="178">
        <v>-6720</v>
      </c>
      <c r="I36" s="77">
        <v>1473</v>
      </c>
      <c r="J36" s="77">
        <v>53534</v>
      </c>
      <c r="K36" s="77">
        <v>1541519</v>
      </c>
      <c r="L36" s="77">
        <v>893288</v>
      </c>
      <c r="M36" s="77">
        <v>65373</v>
      </c>
      <c r="N36" s="48"/>
    </row>
    <row r="37" spans="2:14" s="11" customFormat="1" ht="15" customHeight="1" x14ac:dyDescent="0.2">
      <c r="B37" s="76">
        <v>2015</v>
      </c>
      <c r="C37" s="76" t="s">
        <v>50</v>
      </c>
      <c r="D37" s="77">
        <v>24349</v>
      </c>
      <c r="E37" s="77">
        <v>3213737</v>
      </c>
      <c r="F37" s="77">
        <v>1718717</v>
      </c>
      <c r="G37" s="77">
        <v>1495020</v>
      </c>
      <c r="H37" s="185">
        <v>-10350</v>
      </c>
      <c r="I37" s="77">
        <v>1222</v>
      </c>
      <c r="J37" s="77">
        <v>44320</v>
      </c>
      <c r="K37" s="77">
        <v>1492250</v>
      </c>
      <c r="L37" s="77">
        <v>857354</v>
      </c>
      <c r="M37" s="77">
        <v>77635</v>
      </c>
      <c r="N37" s="14"/>
    </row>
    <row r="38" spans="2:14" s="11" customFormat="1" ht="15" customHeight="1" x14ac:dyDescent="0.2">
      <c r="B38" s="47">
        <v>2014</v>
      </c>
      <c r="C38" s="76" t="s">
        <v>50</v>
      </c>
      <c r="D38" s="77">
        <v>23648</v>
      </c>
      <c r="E38" s="77">
        <v>3188927</v>
      </c>
      <c r="F38" s="77">
        <v>1807072</v>
      </c>
      <c r="G38" s="77">
        <v>1381855</v>
      </c>
      <c r="H38" s="185">
        <v>-28563</v>
      </c>
      <c r="I38" s="77">
        <v>4903</v>
      </c>
      <c r="J38" s="77">
        <v>59826</v>
      </c>
      <c r="K38" s="77">
        <v>1566641</v>
      </c>
      <c r="L38" s="77">
        <v>819498</v>
      </c>
      <c r="M38" s="77">
        <v>99537</v>
      </c>
      <c r="N38" s="14"/>
    </row>
    <row r="39" spans="2:14" s="11" customFormat="1" ht="15" customHeight="1" x14ac:dyDescent="0.2">
      <c r="B39" s="252" t="s">
        <v>57</v>
      </c>
      <c r="C39" s="203" t="s">
        <v>50</v>
      </c>
      <c r="D39" s="203"/>
      <c r="E39" s="203"/>
      <c r="F39" s="256"/>
      <c r="G39" s="256"/>
      <c r="H39" s="256"/>
      <c r="I39" s="256"/>
      <c r="J39" s="256"/>
      <c r="K39" s="229"/>
      <c r="L39" s="80"/>
      <c r="M39" s="80"/>
      <c r="N39" s="14"/>
    </row>
    <row r="40" spans="2:14" s="11" customFormat="1" ht="15" customHeight="1" x14ac:dyDescent="0.2">
      <c r="B40" s="76">
        <v>2019</v>
      </c>
      <c r="C40" s="256"/>
      <c r="D40" s="77">
        <v>27514</v>
      </c>
      <c r="E40" s="77">
        <v>1415549</v>
      </c>
      <c r="F40" s="77">
        <v>692413</v>
      </c>
      <c r="G40" s="77">
        <v>723136</v>
      </c>
      <c r="H40" s="178">
        <v>25157</v>
      </c>
      <c r="I40" s="77">
        <v>977</v>
      </c>
      <c r="J40" s="77">
        <v>15380</v>
      </c>
      <c r="K40" s="77">
        <v>644298</v>
      </c>
      <c r="L40" s="77">
        <v>393780</v>
      </c>
      <c r="M40" s="77">
        <v>18612</v>
      </c>
      <c r="N40" s="14"/>
    </row>
    <row r="41" spans="2:14" s="11" customFormat="1" ht="15" customHeight="1" x14ac:dyDescent="0.2">
      <c r="B41" s="76">
        <v>2018</v>
      </c>
      <c r="C41" s="256"/>
      <c r="D41" s="77">
        <v>26803</v>
      </c>
      <c r="E41" s="77">
        <v>1265890</v>
      </c>
      <c r="F41" s="77">
        <v>597213</v>
      </c>
      <c r="G41" s="77">
        <v>668677</v>
      </c>
      <c r="H41" s="178">
        <v>4908</v>
      </c>
      <c r="I41" s="77">
        <v>955</v>
      </c>
      <c r="J41" s="77">
        <v>15499</v>
      </c>
      <c r="K41" s="77">
        <v>533724</v>
      </c>
      <c r="L41" s="77">
        <v>362134</v>
      </c>
      <c r="M41" s="77">
        <v>16433</v>
      </c>
      <c r="N41" s="14"/>
    </row>
    <row r="42" spans="2:14" s="11" customFormat="1" ht="15" customHeight="1" x14ac:dyDescent="0.2">
      <c r="B42" s="76">
        <v>2017</v>
      </c>
      <c r="C42" s="256"/>
      <c r="D42" s="77">
        <v>25420</v>
      </c>
      <c r="E42" s="77">
        <v>1193783</v>
      </c>
      <c r="F42" s="77">
        <v>592966</v>
      </c>
      <c r="G42" s="77">
        <v>600817</v>
      </c>
      <c r="H42" s="178">
        <v>-1862</v>
      </c>
      <c r="I42" s="77">
        <v>659</v>
      </c>
      <c r="J42" s="77">
        <v>11705</v>
      </c>
      <c r="K42" s="77">
        <v>526546</v>
      </c>
      <c r="L42" s="77">
        <v>322717</v>
      </c>
      <c r="M42" s="77">
        <v>23638</v>
      </c>
      <c r="N42" s="14"/>
    </row>
    <row r="43" spans="2:14" s="11" customFormat="1" ht="15" customHeight="1" x14ac:dyDescent="0.2">
      <c r="B43" s="76">
        <v>2016</v>
      </c>
      <c r="C43" s="256"/>
      <c r="D43" s="77">
        <v>24190</v>
      </c>
      <c r="E43" s="77">
        <v>1071198</v>
      </c>
      <c r="F43" s="77">
        <v>549116</v>
      </c>
      <c r="G43" s="77">
        <v>522081</v>
      </c>
      <c r="H43" s="178">
        <v>-2700</v>
      </c>
      <c r="I43" s="77">
        <v>577</v>
      </c>
      <c r="J43" s="77">
        <v>10346</v>
      </c>
      <c r="K43" s="77">
        <v>491300</v>
      </c>
      <c r="L43" s="77">
        <v>284768</v>
      </c>
      <c r="M43" s="77">
        <v>32250</v>
      </c>
      <c r="N43" s="48"/>
    </row>
    <row r="44" spans="2:14" s="11" customFormat="1" ht="15" customHeight="1" x14ac:dyDescent="0.2">
      <c r="B44" s="76">
        <v>2015</v>
      </c>
      <c r="C44" s="76" t="s">
        <v>50</v>
      </c>
      <c r="D44" s="77">
        <v>23483</v>
      </c>
      <c r="E44" s="77">
        <v>1010823</v>
      </c>
      <c r="F44" s="77">
        <v>523372</v>
      </c>
      <c r="G44" s="77">
        <v>487451</v>
      </c>
      <c r="H44" s="178">
        <v>-6575</v>
      </c>
      <c r="I44" s="77">
        <v>386</v>
      </c>
      <c r="J44" s="77">
        <v>6446</v>
      </c>
      <c r="K44" s="77">
        <v>461986</v>
      </c>
      <c r="L44" s="77">
        <v>277662</v>
      </c>
      <c r="M44" s="77">
        <v>35175</v>
      </c>
      <c r="N44" s="14"/>
    </row>
    <row r="45" spans="2:14" s="11" customFormat="1" ht="15" customHeight="1" x14ac:dyDescent="0.2">
      <c r="B45" s="47">
        <v>2014</v>
      </c>
      <c r="C45" s="76" t="s">
        <v>50</v>
      </c>
      <c r="D45" s="77">
        <v>22799</v>
      </c>
      <c r="E45" s="77">
        <v>1037209</v>
      </c>
      <c r="F45" s="77">
        <v>558667</v>
      </c>
      <c r="G45" s="77">
        <v>478542</v>
      </c>
      <c r="H45" s="185">
        <v>-22386</v>
      </c>
      <c r="I45" s="77">
        <v>1148</v>
      </c>
      <c r="J45" s="77">
        <v>10443</v>
      </c>
      <c r="K45" s="77">
        <v>491077</v>
      </c>
      <c r="L45" s="77">
        <v>276171</v>
      </c>
      <c r="M45" s="77">
        <v>50360</v>
      </c>
      <c r="N45" s="14"/>
    </row>
    <row r="46" spans="2:14" s="11" customFormat="1" ht="15" customHeight="1" x14ac:dyDescent="0.2">
      <c r="B46" s="252" t="s">
        <v>58</v>
      </c>
      <c r="C46" s="203"/>
      <c r="D46" s="203"/>
      <c r="E46" s="203"/>
      <c r="F46" s="236"/>
      <c r="G46" s="236"/>
      <c r="H46" s="236"/>
      <c r="I46" s="236"/>
      <c r="J46" s="236"/>
      <c r="K46" s="236"/>
      <c r="L46" s="21"/>
      <c r="M46" s="21"/>
      <c r="N46" s="14"/>
    </row>
    <row r="47" spans="2:14" s="11" customFormat="1" ht="15" customHeight="1" x14ac:dyDescent="0.2">
      <c r="B47" s="76">
        <v>2019</v>
      </c>
      <c r="C47" s="228"/>
      <c r="D47" s="77">
        <v>964</v>
      </c>
      <c r="E47" s="77">
        <v>1695825</v>
      </c>
      <c r="F47" s="77">
        <v>946536</v>
      </c>
      <c r="G47" s="77">
        <v>749289</v>
      </c>
      <c r="H47" s="178">
        <v>-6847</v>
      </c>
      <c r="I47" s="77">
        <v>639</v>
      </c>
      <c r="J47" s="77">
        <v>28723</v>
      </c>
      <c r="K47" s="77">
        <v>815896</v>
      </c>
      <c r="L47" s="77">
        <v>419867</v>
      </c>
      <c r="M47" s="77">
        <v>20000</v>
      </c>
      <c r="N47" s="14"/>
    </row>
    <row r="48" spans="2:14" s="11" customFormat="1" ht="15" customHeight="1" x14ac:dyDescent="0.2">
      <c r="B48" s="76">
        <v>2018</v>
      </c>
      <c r="C48" s="228"/>
      <c r="D48" s="77">
        <v>905</v>
      </c>
      <c r="E48" s="77">
        <v>1505565</v>
      </c>
      <c r="F48" s="77">
        <v>831634</v>
      </c>
      <c r="G48" s="77">
        <v>673931</v>
      </c>
      <c r="H48" s="178">
        <v>-12498</v>
      </c>
      <c r="I48" s="77">
        <v>1292</v>
      </c>
      <c r="J48" s="77">
        <v>31081</v>
      </c>
      <c r="K48" s="77">
        <v>717771</v>
      </c>
      <c r="L48" s="77">
        <v>383159</v>
      </c>
      <c r="M48" s="77">
        <v>21135</v>
      </c>
      <c r="N48" s="14"/>
    </row>
    <row r="49" spans="2:14" s="11" customFormat="1" ht="15" customHeight="1" x14ac:dyDescent="0.2">
      <c r="B49" s="76">
        <v>2017</v>
      </c>
      <c r="C49" s="228"/>
      <c r="D49" s="77">
        <v>829</v>
      </c>
      <c r="E49" s="77">
        <v>1381912</v>
      </c>
      <c r="F49" s="77">
        <v>747842</v>
      </c>
      <c r="G49" s="77">
        <v>634070</v>
      </c>
      <c r="H49" s="178">
        <v>-15144</v>
      </c>
      <c r="I49" s="77">
        <v>303</v>
      </c>
      <c r="J49" s="77">
        <v>29876</v>
      </c>
      <c r="K49" s="77">
        <v>629837</v>
      </c>
      <c r="L49" s="77">
        <v>377845</v>
      </c>
      <c r="M49" s="77">
        <v>23831</v>
      </c>
      <c r="N49" s="14"/>
    </row>
    <row r="50" spans="2:14" s="11" customFormat="1" ht="15" customHeight="1" x14ac:dyDescent="0.2">
      <c r="B50" s="76">
        <v>2016</v>
      </c>
      <c r="C50" s="228"/>
      <c r="D50" s="77">
        <v>791</v>
      </c>
      <c r="E50" s="77">
        <v>1269409</v>
      </c>
      <c r="F50" s="77">
        <v>702258</v>
      </c>
      <c r="G50" s="77">
        <v>567150</v>
      </c>
      <c r="H50" s="178">
        <v>-5329</v>
      </c>
      <c r="I50" s="77">
        <v>697</v>
      </c>
      <c r="J50" s="77">
        <v>27112</v>
      </c>
      <c r="K50" s="77">
        <v>600731</v>
      </c>
      <c r="L50" s="77">
        <v>343207</v>
      </c>
      <c r="M50" s="77">
        <v>19927</v>
      </c>
      <c r="N50" s="48"/>
    </row>
    <row r="51" spans="2:14" s="11" customFormat="1" ht="15" customHeight="1" x14ac:dyDescent="0.2">
      <c r="B51" s="76">
        <v>2015</v>
      </c>
      <c r="C51" s="76" t="s">
        <v>50</v>
      </c>
      <c r="D51" s="12">
        <v>754</v>
      </c>
      <c r="E51" s="12">
        <v>1142985</v>
      </c>
      <c r="F51" s="12">
        <v>628044</v>
      </c>
      <c r="G51" s="12">
        <v>514941</v>
      </c>
      <c r="H51" s="178">
        <v>-5779</v>
      </c>
      <c r="I51" s="12">
        <v>429</v>
      </c>
      <c r="J51" s="12">
        <v>23798</v>
      </c>
      <c r="K51" s="12">
        <v>544343</v>
      </c>
      <c r="L51" s="12">
        <v>313506</v>
      </c>
      <c r="M51" s="12">
        <v>19983</v>
      </c>
      <c r="N51" s="14"/>
    </row>
    <row r="52" spans="2:14" s="11" customFormat="1" ht="15" customHeight="1" x14ac:dyDescent="0.2">
      <c r="B52" s="47">
        <v>2014</v>
      </c>
      <c r="C52" s="76" t="s">
        <v>50</v>
      </c>
      <c r="D52" s="12">
        <v>744</v>
      </c>
      <c r="E52" s="12">
        <v>1164002</v>
      </c>
      <c r="F52" s="12">
        <v>666876</v>
      </c>
      <c r="G52" s="12">
        <v>497126</v>
      </c>
      <c r="H52" s="178">
        <v>-6322</v>
      </c>
      <c r="I52" s="12">
        <v>3348</v>
      </c>
      <c r="J52" s="12">
        <v>30815</v>
      </c>
      <c r="K52" s="12">
        <v>577815</v>
      </c>
      <c r="L52" s="12">
        <v>315573</v>
      </c>
      <c r="M52" s="12">
        <v>26576</v>
      </c>
      <c r="N52" s="14"/>
    </row>
    <row r="53" spans="2:14" s="11" customFormat="1" ht="15" customHeight="1" x14ac:dyDescent="0.2">
      <c r="B53" s="252" t="s">
        <v>59</v>
      </c>
      <c r="C53" s="203" t="s">
        <v>50</v>
      </c>
      <c r="D53" s="203"/>
      <c r="E53" s="203"/>
      <c r="F53" s="236"/>
      <c r="G53" s="236"/>
      <c r="H53" s="236"/>
      <c r="I53" s="236"/>
      <c r="J53" s="236"/>
      <c r="K53" s="236"/>
      <c r="L53" s="21"/>
      <c r="M53" s="21"/>
      <c r="N53" s="14"/>
    </row>
    <row r="54" spans="2:14" s="11" customFormat="1" ht="15" customHeight="1" x14ac:dyDescent="0.2">
      <c r="B54" s="76">
        <v>2019</v>
      </c>
      <c r="C54" s="228"/>
      <c r="D54" s="77">
        <v>162</v>
      </c>
      <c r="E54" s="77">
        <v>1428145</v>
      </c>
      <c r="F54" s="77">
        <v>717921</v>
      </c>
      <c r="G54" s="77">
        <v>710224</v>
      </c>
      <c r="H54" s="178">
        <v>-14379</v>
      </c>
      <c r="I54" s="77">
        <v>17</v>
      </c>
      <c r="J54" s="77">
        <v>18630</v>
      </c>
      <c r="K54" s="77">
        <v>592783</v>
      </c>
      <c r="L54" s="77">
        <v>353814</v>
      </c>
      <c r="M54" s="77">
        <v>10189</v>
      </c>
      <c r="N54" s="77"/>
    </row>
    <row r="55" spans="2:14" s="11" customFormat="1" ht="15" customHeight="1" x14ac:dyDescent="0.2">
      <c r="B55" s="76">
        <v>2018</v>
      </c>
      <c r="C55" s="228"/>
      <c r="D55" s="77">
        <v>150</v>
      </c>
      <c r="E55" s="77">
        <v>1335713</v>
      </c>
      <c r="F55" s="77">
        <v>659895</v>
      </c>
      <c r="G55" s="77">
        <v>675818</v>
      </c>
      <c r="H55" s="178">
        <v>-1842</v>
      </c>
      <c r="I55" s="77">
        <v>221</v>
      </c>
      <c r="J55" s="77">
        <v>12847</v>
      </c>
      <c r="K55" s="77">
        <v>556240</v>
      </c>
      <c r="L55" s="77">
        <v>362376</v>
      </c>
      <c r="M55" s="77">
        <v>10807</v>
      </c>
      <c r="N55" s="14"/>
    </row>
    <row r="56" spans="2:14" s="11" customFormat="1" ht="15" customHeight="1" x14ac:dyDescent="0.2">
      <c r="B56" s="76">
        <v>2017</v>
      </c>
      <c r="C56" s="228"/>
      <c r="D56" s="77">
        <v>135</v>
      </c>
      <c r="E56" s="77">
        <v>1265924</v>
      </c>
      <c r="F56" s="77">
        <v>688004</v>
      </c>
      <c r="G56" s="77">
        <v>577920</v>
      </c>
      <c r="H56" s="178">
        <v>4822</v>
      </c>
      <c r="I56" s="77">
        <v>339</v>
      </c>
      <c r="J56" s="77">
        <v>16546</v>
      </c>
      <c r="K56" s="77">
        <v>555299</v>
      </c>
      <c r="L56" s="77">
        <v>328978</v>
      </c>
      <c r="M56" s="77">
        <v>11128</v>
      </c>
      <c r="N56" s="14"/>
    </row>
    <row r="57" spans="2:14" s="11" customFormat="1" ht="15" customHeight="1" x14ac:dyDescent="0.2">
      <c r="B57" s="76">
        <v>2016</v>
      </c>
      <c r="C57" s="228"/>
      <c r="D57" s="77">
        <v>112</v>
      </c>
      <c r="E57" s="77">
        <v>993028</v>
      </c>
      <c r="F57" s="77">
        <v>548920</v>
      </c>
      <c r="G57" s="77">
        <v>444108</v>
      </c>
      <c r="H57" s="177">
        <v>1309</v>
      </c>
      <c r="I57" s="77">
        <v>199</v>
      </c>
      <c r="J57" s="77">
        <v>16076</v>
      </c>
      <c r="K57" s="77">
        <v>449488</v>
      </c>
      <c r="L57" s="77">
        <v>265313</v>
      </c>
      <c r="M57" s="77">
        <v>13196</v>
      </c>
      <c r="N57" s="48"/>
    </row>
    <row r="58" spans="2:14" s="11" customFormat="1" ht="15" customHeight="1" x14ac:dyDescent="0.2">
      <c r="B58" s="76">
        <v>2015</v>
      </c>
      <c r="C58" s="76" t="s">
        <v>50</v>
      </c>
      <c r="D58" s="77">
        <v>112</v>
      </c>
      <c r="E58" s="77">
        <v>1059929</v>
      </c>
      <c r="F58" s="77">
        <v>567301</v>
      </c>
      <c r="G58" s="77">
        <v>492628</v>
      </c>
      <c r="H58" s="177">
        <v>2004</v>
      </c>
      <c r="I58" s="77">
        <v>406</v>
      </c>
      <c r="J58" s="77">
        <v>14075</v>
      </c>
      <c r="K58" s="77">
        <v>485920</v>
      </c>
      <c r="L58" s="77">
        <v>266186</v>
      </c>
      <c r="M58" s="77">
        <v>22477</v>
      </c>
      <c r="N58" s="14"/>
    </row>
    <row r="59" spans="2:14" s="11" customFormat="1" ht="15" customHeight="1" x14ac:dyDescent="0.2">
      <c r="B59" s="47">
        <v>2014</v>
      </c>
      <c r="C59" s="76" t="s">
        <v>50</v>
      </c>
      <c r="D59" s="77">
        <v>105</v>
      </c>
      <c r="E59" s="77">
        <v>987716</v>
      </c>
      <c r="F59" s="77">
        <v>581529</v>
      </c>
      <c r="G59" s="77">
        <v>406187</v>
      </c>
      <c r="H59" s="177">
        <v>144</v>
      </c>
      <c r="I59" s="77">
        <v>406</v>
      </c>
      <c r="J59" s="77">
        <v>18568</v>
      </c>
      <c r="K59" s="77">
        <v>497748</v>
      </c>
      <c r="L59" s="77">
        <v>227753</v>
      </c>
      <c r="M59" s="77">
        <v>22600</v>
      </c>
      <c r="N59" s="14"/>
    </row>
    <row r="60" spans="2:14" s="11" customFormat="1" ht="15" customHeight="1" x14ac:dyDescent="0.2">
      <c r="B60" s="252" t="s">
        <v>60</v>
      </c>
      <c r="C60" s="203" t="s">
        <v>50</v>
      </c>
      <c r="D60" s="203"/>
      <c r="E60" s="203"/>
      <c r="F60" s="237"/>
      <c r="G60" s="237"/>
      <c r="H60" s="237"/>
      <c r="I60" s="237"/>
      <c r="J60" s="237"/>
      <c r="K60" s="237"/>
      <c r="L60" s="80"/>
      <c r="M60" s="80"/>
      <c r="N60" s="14"/>
    </row>
    <row r="61" spans="2:14" s="11" customFormat="1" ht="15" customHeight="1" x14ac:dyDescent="0.2">
      <c r="B61" s="76">
        <v>2019</v>
      </c>
      <c r="C61" s="256"/>
      <c r="D61" s="77">
        <v>21</v>
      </c>
      <c r="E61" s="77">
        <v>1223176</v>
      </c>
      <c r="F61" s="77">
        <v>548425</v>
      </c>
      <c r="G61" s="77">
        <v>674751</v>
      </c>
      <c r="H61" s="178">
        <v>-295</v>
      </c>
      <c r="I61" s="77">
        <v>13660</v>
      </c>
      <c r="J61" s="77">
        <v>9501</v>
      </c>
      <c r="K61" s="77">
        <v>403045</v>
      </c>
      <c r="L61" s="77">
        <v>384147</v>
      </c>
      <c r="M61" s="77">
        <v>11505</v>
      </c>
      <c r="N61" s="14"/>
    </row>
    <row r="62" spans="2:14" s="11" customFormat="1" ht="15" customHeight="1" x14ac:dyDescent="0.2">
      <c r="B62" s="76">
        <v>2018</v>
      </c>
      <c r="C62" s="256"/>
      <c r="D62" s="77">
        <v>17</v>
      </c>
      <c r="E62" s="77">
        <v>1001321</v>
      </c>
      <c r="F62" s="77">
        <v>515496</v>
      </c>
      <c r="G62" s="77">
        <v>485825</v>
      </c>
      <c r="H62" s="178">
        <v>-335</v>
      </c>
      <c r="I62" s="77">
        <v>12274</v>
      </c>
      <c r="J62" s="77">
        <v>6129</v>
      </c>
      <c r="K62" s="77">
        <v>357168</v>
      </c>
      <c r="L62" s="77">
        <v>274277</v>
      </c>
      <c r="M62" s="77">
        <v>12087</v>
      </c>
      <c r="N62" s="14"/>
    </row>
    <row r="63" spans="2:14" s="11" customFormat="1" ht="15" customHeight="1" x14ac:dyDescent="0.2">
      <c r="B63" s="76">
        <v>2017</v>
      </c>
      <c r="C63" s="256"/>
      <c r="D63" s="77">
        <v>16</v>
      </c>
      <c r="E63" s="77">
        <v>838894</v>
      </c>
      <c r="F63" s="77">
        <v>398199</v>
      </c>
      <c r="G63" s="77">
        <v>440695</v>
      </c>
      <c r="H63" s="178">
        <v>-1057</v>
      </c>
      <c r="I63" s="77">
        <v>9891</v>
      </c>
      <c r="J63" s="77">
        <v>3085</v>
      </c>
      <c r="K63" s="77">
        <v>282769</v>
      </c>
      <c r="L63" s="77">
        <v>212782</v>
      </c>
      <c r="M63" s="77">
        <v>19444</v>
      </c>
      <c r="N63" s="14"/>
    </row>
    <row r="64" spans="2:14" s="11" customFormat="1" ht="15" customHeight="1" x14ac:dyDescent="0.2">
      <c r="B64" s="76">
        <v>2016</v>
      </c>
      <c r="C64" s="256"/>
      <c r="D64" s="77">
        <v>15</v>
      </c>
      <c r="E64" s="77">
        <v>755789</v>
      </c>
      <c r="F64" s="77">
        <v>341875</v>
      </c>
      <c r="G64" s="77">
        <v>413915</v>
      </c>
      <c r="H64" s="182">
        <v>-75</v>
      </c>
      <c r="I64" s="77">
        <v>8673</v>
      </c>
      <c r="J64" s="77">
        <v>3892</v>
      </c>
      <c r="K64" s="77">
        <v>254099</v>
      </c>
      <c r="L64" s="77">
        <v>188528</v>
      </c>
      <c r="M64" s="77">
        <v>21389</v>
      </c>
      <c r="N64" s="48"/>
    </row>
    <row r="65" spans="2:14" s="11" customFormat="1" ht="15" customHeight="1" x14ac:dyDescent="0.2">
      <c r="B65" s="76">
        <v>2015</v>
      </c>
      <c r="C65" s="76" t="s">
        <v>50</v>
      </c>
      <c r="D65" s="77">
        <v>12</v>
      </c>
      <c r="E65" s="77">
        <v>683830</v>
      </c>
      <c r="F65" s="77">
        <v>334786</v>
      </c>
      <c r="G65" s="77">
        <v>349045</v>
      </c>
      <c r="H65" s="182">
        <v>-423</v>
      </c>
      <c r="I65" s="77">
        <v>7638</v>
      </c>
      <c r="J65" s="77">
        <v>5331</v>
      </c>
      <c r="K65" s="77">
        <v>248149</v>
      </c>
      <c r="L65" s="77">
        <v>202428</v>
      </c>
      <c r="M65" s="77">
        <v>27938</v>
      </c>
      <c r="N65" s="14"/>
    </row>
    <row r="66" spans="2:14" s="11" customFormat="1" ht="15" customHeight="1" x14ac:dyDescent="0.2">
      <c r="B66" s="47">
        <v>2014</v>
      </c>
      <c r="C66" s="76" t="s">
        <v>50</v>
      </c>
      <c r="D66" s="77">
        <v>14</v>
      </c>
      <c r="E66" s="77">
        <v>865927</v>
      </c>
      <c r="F66" s="77">
        <v>367657</v>
      </c>
      <c r="G66" s="77">
        <v>498270</v>
      </c>
      <c r="H66" s="177">
        <v>13</v>
      </c>
      <c r="I66" s="77">
        <v>7180</v>
      </c>
      <c r="J66" s="77">
        <v>5929</v>
      </c>
      <c r="K66" s="77">
        <v>281154</v>
      </c>
      <c r="L66" s="77">
        <v>258297</v>
      </c>
      <c r="M66" s="77">
        <v>39055</v>
      </c>
      <c r="N66" s="14"/>
    </row>
    <row r="67" spans="2:14" s="11" customFormat="1" ht="15" customHeight="1" x14ac:dyDescent="0.2">
      <c r="B67" s="251" t="s">
        <v>36</v>
      </c>
      <c r="C67" s="74"/>
      <c r="D67" s="74"/>
      <c r="E67" s="74"/>
      <c r="F67" s="74"/>
      <c r="G67" s="74"/>
      <c r="H67" s="74"/>
      <c r="I67" s="74"/>
      <c r="J67" s="74"/>
      <c r="K67" s="82"/>
      <c r="L67" s="48"/>
      <c r="M67" s="48"/>
      <c r="N67" s="14"/>
    </row>
    <row r="68" spans="2:14" s="11" customFormat="1" ht="15" customHeight="1" x14ac:dyDescent="0.2">
      <c r="B68" s="264" t="s">
        <v>17</v>
      </c>
      <c r="C68" s="74"/>
      <c r="D68" s="74"/>
      <c r="E68" s="74"/>
      <c r="F68" s="203"/>
      <c r="G68" s="203"/>
      <c r="H68" s="203"/>
      <c r="I68" s="203"/>
      <c r="J68" s="203"/>
      <c r="K68" s="83"/>
      <c r="L68" s="48"/>
      <c r="M68" s="48"/>
      <c r="N68" s="14"/>
    </row>
    <row r="69" spans="2:14" s="11" customFormat="1" ht="15" customHeight="1" x14ac:dyDescent="0.2">
      <c r="B69" s="76">
        <v>2019</v>
      </c>
      <c r="C69" s="252"/>
      <c r="D69" s="77">
        <v>4752</v>
      </c>
      <c r="E69" s="77">
        <v>89034</v>
      </c>
      <c r="F69" s="77">
        <v>82276</v>
      </c>
      <c r="G69" s="77">
        <v>6758</v>
      </c>
      <c r="H69" s="178">
        <v>753</v>
      </c>
      <c r="I69" s="77">
        <v>28</v>
      </c>
      <c r="J69" s="77">
        <v>5030</v>
      </c>
      <c r="K69" s="77">
        <v>44886</v>
      </c>
      <c r="L69" s="77">
        <v>18380</v>
      </c>
      <c r="M69" s="77">
        <v>601</v>
      </c>
      <c r="N69" s="14"/>
    </row>
    <row r="70" spans="2:14" s="11" customFormat="1" ht="15" customHeight="1" x14ac:dyDescent="0.2">
      <c r="B70" s="76">
        <v>2018</v>
      </c>
      <c r="C70" s="252"/>
      <c r="D70" s="77">
        <v>4828</v>
      </c>
      <c r="E70" s="77">
        <v>83855</v>
      </c>
      <c r="F70" s="77">
        <v>76403</v>
      </c>
      <c r="G70" s="77">
        <v>7452</v>
      </c>
      <c r="H70" s="178">
        <v>1021</v>
      </c>
      <c r="I70" s="77">
        <v>37</v>
      </c>
      <c r="J70" s="77">
        <v>4569</v>
      </c>
      <c r="K70" s="77">
        <v>42369</v>
      </c>
      <c r="L70" s="77">
        <v>18069</v>
      </c>
      <c r="M70" s="77">
        <v>651</v>
      </c>
      <c r="N70" s="14"/>
    </row>
    <row r="71" spans="2:14" s="11" customFormat="1" ht="15" customHeight="1" x14ac:dyDescent="0.2">
      <c r="B71" s="76">
        <v>2017</v>
      </c>
      <c r="C71" s="252"/>
      <c r="D71" s="77">
        <v>4679</v>
      </c>
      <c r="E71" s="77">
        <v>76032</v>
      </c>
      <c r="F71" s="77">
        <v>68820</v>
      </c>
      <c r="G71" s="77">
        <v>7212</v>
      </c>
      <c r="H71" s="178">
        <v>647</v>
      </c>
      <c r="I71" s="77">
        <v>38</v>
      </c>
      <c r="J71" s="77">
        <v>4141</v>
      </c>
      <c r="K71" s="77">
        <v>39016</v>
      </c>
      <c r="L71" s="77">
        <v>16788</v>
      </c>
      <c r="M71" s="77">
        <v>658</v>
      </c>
      <c r="N71" s="14"/>
    </row>
    <row r="72" spans="2:14" s="11" customFormat="1" ht="15" customHeight="1" x14ac:dyDescent="0.2">
      <c r="B72" s="76">
        <v>2016</v>
      </c>
      <c r="C72" s="252"/>
      <c r="D72" s="77">
        <v>4645</v>
      </c>
      <c r="E72" s="77">
        <v>66840</v>
      </c>
      <c r="F72" s="77">
        <v>63300</v>
      </c>
      <c r="G72" s="77">
        <v>3540</v>
      </c>
      <c r="H72" s="182">
        <v>-64</v>
      </c>
      <c r="I72" s="77">
        <v>34</v>
      </c>
      <c r="J72" s="77">
        <v>4299</v>
      </c>
      <c r="K72" s="77">
        <v>36223</v>
      </c>
      <c r="L72" s="77">
        <v>13997</v>
      </c>
      <c r="M72" s="77">
        <v>567</v>
      </c>
      <c r="N72" s="48"/>
    </row>
    <row r="73" spans="2:14" s="11" customFormat="1" ht="15" customHeight="1" x14ac:dyDescent="0.2">
      <c r="B73" s="76">
        <v>2015</v>
      </c>
      <c r="C73" s="76" t="s">
        <v>50</v>
      </c>
      <c r="D73" s="77">
        <v>4574</v>
      </c>
      <c r="E73" s="77">
        <v>65233</v>
      </c>
      <c r="F73" s="77">
        <v>59509</v>
      </c>
      <c r="G73" s="77">
        <v>5724</v>
      </c>
      <c r="H73" s="182">
        <v>-70</v>
      </c>
      <c r="I73" s="77">
        <v>59</v>
      </c>
      <c r="J73" s="77">
        <v>3062</v>
      </c>
      <c r="K73" s="77">
        <v>34185</v>
      </c>
      <c r="L73" s="77">
        <v>14559</v>
      </c>
      <c r="M73" s="77">
        <v>745</v>
      </c>
      <c r="N73" s="14"/>
    </row>
    <row r="74" spans="2:14" s="11" customFormat="1" ht="15" customHeight="1" x14ac:dyDescent="0.2">
      <c r="B74" s="76">
        <v>2014</v>
      </c>
      <c r="C74" s="76" t="s">
        <v>50</v>
      </c>
      <c r="D74" s="77">
        <v>4528</v>
      </c>
      <c r="E74" s="77">
        <v>61703</v>
      </c>
      <c r="F74" s="77">
        <v>56775</v>
      </c>
      <c r="G74" s="77">
        <v>4928</v>
      </c>
      <c r="H74" s="177">
        <v>119</v>
      </c>
      <c r="I74" s="77">
        <v>36</v>
      </c>
      <c r="J74" s="77">
        <v>3342</v>
      </c>
      <c r="K74" s="77">
        <v>31425</v>
      </c>
      <c r="L74" s="77">
        <v>14067</v>
      </c>
      <c r="M74" s="77">
        <v>854</v>
      </c>
      <c r="N74" s="14"/>
    </row>
    <row r="75" spans="2:14" s="11" customFormat="1" ht="15" customHeight="1" x14ac:dyDescent="0.2">
      <c r="B75" s="264" t="s">
        <v>18</v>
      </c>
      <c r="C75" s="249"/>
      <c r="D75" s="249"/>
      <c r="E75" s="249"/>
      <c r="F75" s="203"/>
      <c r="G75" s="203"/>
      <c r="H75" s="203"/>
      <c r="I75" s="203"/>
      <c r="J75" s="203"/>
      <c r="K75" s="83"/>
      <c r="L75" s="48"/>
      <c r="M75" s="48"/>
      <c r="N75" s="14"/>
    </row>
    <row r="76" spans="2:14" s="11" customFormat="1" ht="15" customHeight="1" x14ac:dyDescent="0.2">
      <c r="B76" s="76">
        <v>2019</v>
      </c>
      <c r="C76" s="252"/>
      <c r="D76" s="77">
        <v>14</v>
      </c>
      <c r="E76" s="77">
        <v>9907</v>
      </c>
      <c r="F76" s="77">
        <v>7893</v>
      </c>
      <c r="G76" s="77">
        <v>2014</v>
      </c>
      <c r="H76" s="178">
        <v>-241</v>
      </c>
      <c r="I76" s="77">
        <v>0</v>
      </c>
      <c r="J76" s="77">
        <v>121</v>
      </c>
      <c r="K76" s="77">
        <v>4430</v>
      </c>
      <c r="L76" s="77">
        <v>3814</v>
      </c>
      <c r="M76" s="77">
        <v>146</v>
      </c>
      <c r="N76" s="14"/>
    </row>
    <row r="77" spans="2:14" s="11" customFormat="1" ht="15" customHeight="1" x14ac:dyDescent="0.2">
      <c r="B77" s="76">
        <v>2018</v>
      </c>
      <c r="C77" s="252"/>
      <c r="D77" s="77">
        <v>15</v>
      </c>
      <c r="E77" s="77">
        <v>7676</v>
      </c>
      <c r="F77" s="77">
        <v>6587</v>
      </c>
      <c r="G77" s="77">
        <v>1089</v>
      </c>
      <c r="H77" s="182">
        <v>-11</v>
      </c>
      <c r="I77" s="77">
        <v>0</v>
      </c>
      <c r="J77" s="77">
        <v>41</v>
      </c>
      <c r="K77" s="77">
        <v>3232</v>
      </c>
      <c r="L77" s="77">
        <v>2685</v>
      </c>
      <c r="M77" s="77">
        <v>78</v>
      </c>
      <c r="N77" s="14"/>
    </row>
    <row r="78" spans="2:14" s="11" customFormat="1" ht="15" customHeight="1" x14ac:dyDescent="0.2">
      <c r="B78" s="76">
        <v>2017</v>
      </c>
      <c r="C78" s="252"/>
      <c r="D78" s="77">
        <v>15</v>
      </c>
      <c r="E78" s="77">
        <v>6230</v>
      </c>
      <c r="F78" s="77">
        <v>5272</v>
      </c>
      <c r="G78" s="77">
        <v>958</v>
      </c>
      <c r="H78" s="178">
        <v>18</v>
      </c>
      <c r="I78" s="77">
        <v>0</v>
      </c>
      <c r="J78" s="77">
        <v>81</v>
      </c>
      <c r="K78" s="77">
        <v>2620</v>
      </c>
      <c r="L78" s="77">
        <v>2138</v>
      </c>
      <c r="M78" s="77">
        <v>78</v>
      </c>
      <c r="N78" s="14"/>
    </row>
    <row r="79" spans="2:14" s="11" customFormat="1" ht="15" customHeight="1" x14ac:dyDescent="0.2">
      <c r="B79" s="76">
        <v>2016</v>
      </c>
      <c r="C79" s="252"/>
      <c r="D79" s="77">
        <v>17</v>
      </c>
      <c r="E79" s="77">
        <v>5995</v>
      </c>
      <c r="F79" s="77">
        <v>4540</v>
      </c>
      <c r="G79" s="77">
        <v>1455</v>
      </c>
      <c r="H79" s="182">
        <v>-39</v>
      </c>
      <c r="I79" s="77">
        <v>0</v>
      </c>
      <c r="J79" s="77">
        <v>100</v>
      </c>
      <c r="K79" s="77">
        <v>2725</v>
      </c>
      <c r="L79" s="77">
        <v>1953</v>
      </c>
      <c r="M79" s="77">
        <v>90</v>
      </c>
      <c r="N79" s="48"/>
    </row>
    <row r="80" spans="2:14" s="11" customFormat="1" ht="15" customHeight="1" x14ac:dyDescent="0.2">
      <c r="B80" s="76">
        <v>2015</v>
      </c>
      <c r="C80" s="76" t="s">
        <v>50</v>
      </c>
      <c r="D80" s="77">
        <v>17</v>
      </c>
      <c r="E80" s="77">
        <v>4360</v>
      </c>
      <c r="F80" s="77">
        <v>3700</v>
      </c>
      <c r="G80" s="77">
        <v>660</v>
      </c>
      <c r="H80" s="177">
        <v>4</v>
      </c>
      <c r="I80" s="77">
        <v>0</v>
      </c>
      <c r="J80" s="77">
        <v>0</v>
      </c>
      <c r="K80" s="77">
        <v>1409</v>
      </c>
      <c r="L80" s="77">
        <v>2104</v>
      </c>
      <c r="M80" s="77">
        <v>123</v>
      </c>
      <c r="N80" s="14"/>
    </row>
    <row r="81" spans="2:14" s="11" customFormat="1" ht="15" customHeight="1" x14ac:dyDescent="0.2">
      <c r="B81" s="76">
        <v>2014</v>
      </c>
      <c r="C81" s="76" t="s">
        <v>50</v>
      </c>
      <c r="D81" s="77">
        <v>19</v>
      </c>
      <c r="E81" s="77">
        <v>3977</v>
      </c>
      <c r="F81" s="77">
        <v>3408</v>
      </c>
      <c r="G81" s="77">
        <v>568</v>
      </c>
      <c r="H81" s="177">
        <v>7</v>
      </c>
      <c r="I81" s="77">
        <v>0</v>
      </c>
      <c r="J81" s="77">
        <v>64</v>
      </c>
      <c r="K81" s="77">
        <v>1182</v>
      </c>
      <c r="L81" s="77">
        <v>1786</v>
      </c>
      <c r="M81" s="77">
        <v>297</v>
      </c>
      <c r="N81" s="14"/>
    </row>
    <row r="82" spans="2:14" s="11" customFormat="1" ht="15" customHeight="1" x14ac:dyDescent="0.2">
      <c r="B82" s="264" t="s">
        <v>19</v>
      </c>
      <c r="C82" s="249"/>
      <c r="D82" s="249"/>
      <c r="E82" s="249"/>
      <c r="F82" s="203"/>
      <c r="G82" s="203"/>
      <c r="H82" s="203"/>
      <c r="I82" s="203"/>
      <c r="J82" s="203"/>
      <c r="K82" s="83"/>
      <c r="L82" s="48"/>
      <c r="M82" s="48"/>
      <c r="N82" s="14"/>
    </row>
    <row r="83" spans="2:14" s="11" customFormat="1" ht="15" customHeight="1" x14ac:dyDescent="0.2">
      <c r="B83" s="76">
        <v>2019</v>
      </c>
      <c r="C83" s="252"/>
      <c r="D83" s="77">
        <v>717</v>
      </c>
      <c r="E83" s="77">
        <v>366011</v>
      </c>
      <c r="F83" s="77">
        <v>283616</v>
      </c>
      <c r="G83" s="77">
        <v>82395</v>
      </c>
      <c r="H83" s="178">
        <v>3056</v>
      </c>
      <c r="I83" s="77">
        <v>259</v>
      </c>
      <c r="J83" s="77">
        <v>9047</v>
      </c>
      <c r="K83" s="77">
        <v>215001</v>
      </c>
      <c r="L83" s="77">
        <v>60220</v>
      </c>
      <c r="M83" s="77">
        <v>1691</v>
      </c>
      <c r="N83" s="14"/>
    </row>
    <row r="84" spans="2:14" s="11" customFormat="1" ht="15" customHeight="1" x14ac:dyDescent="0.2">
      <c r="B84" s="76">
        <v>2018</v>
      </c>
      <c r="C84" s="252"/>
      <c r="D84" s="77">
        <v>715</v>
      </c>
      <c r="E84" s="77">
        <v>279091</v>
      </c>
      <c r="F84" s="77">
        <v>210062</v>
      </c>
      <c r="G84" s="77">
        <v>69029</v>
      </c>
      <c r="H84" s="178">
        <v>1704</v>
      </c>
      <c r="I84" s="77">
        <v>977</v>
      </c>
      <c r="J84" s="77">
        <v>8140</v>
      </c>
      <c r="K84" s="77">
        <v>142339</v>
      </c>
      <c r="L84" s="77">
        <v>53213</v>
      </c>
      <c r="M84" s="77">
        <v>1845</v>
      </c>
      <c r="N84" s="14"/>
    </row>
    <row r="85" spans="2:14" s="11" customFormat="1" ht="15" customHeight="1" x14ac:dyDescent="0.2">
      <c r="B85" s="76">
        <v>2017</v>
      </c>
      <c r="C85" s="252"/>
      <c r="D85" s="77">
        <v>687</v>
      </c>
      <c r="E85" s="77">
        <v>266009</v>
      </c>
      <c r="F85" s="77">
        <v>207526</v>
      </c>
      <c r="G85" s="77">
        <v>58483</v>
      </c>
      <c r="H85" s="178">
        <v>3377</v>
      </c>
      <c r="I85" s="77">
        <v>43</v>
      </c>
      <c r="J85" s="77">
        <v>8807</v>
      </c>
      <c r="K85" s="77">
        <v>134900</v>
      </c>
      <c r="L85" s="77">
        <v>50465</v>
      </c>
      <c r="M85" s="77">
        <v>2098</v>
      </c>
      <c r="N85" s="14"/>
    </row>
    <row r="86" spans="2:14" s="11" customFormat="1" ht="15" customHeight="1" x14ac:dyDescent="0.2">
      <c r="B86" s="76">
        <v>2016</v>
      </c>
      <c r="C86" s="252"/>
      <c r="D86" s="77">
        <v>674</v>
      </c>
      <c r="E86" s="77">
        <v>229810</v>
      </c>
      <c r="F86" s="77">
        <v>184770</v>
      </c>
      <c r="G86" s="77">
        <v>45040</v>
      </c>
      <c r="H86" s="177">
        <v>1171</v>
      </c>
      <c r="I86" s="77">
        <v>151</v>
      </c>
      <c r="J86" s="77">
        <v>7957</v>
      </c>
      <c r="K86" s="77">
        <v>118692</v>
      </c>
      <c r="L86" s="77">
        <v>43781</v>
      </c>
      <c r="M86" s="77">
        <v>2479</v>
      </c>
      <c r="N86" s="48"/>
    </row>
    <row r="87" spans="2:14" s="11" customFormat="1" ht="15" customHeight="1" x14ac:dyDescent="0.2">
      <c r="B87" s="76">
        <v>2015</v>
      </c>
      <c r="C87" s="76" t="s">
        <v>50</v>
      </c>
      <c r="D87" s="77">
        <v>685</v>
      </c>
      <c r="E87" s="77">
        <v>237012</v>
      </c>
      <c r="F87" s="77">
        <v>193696</v>
      </c>
      <c r="G87" s="77">
        <v>43315</v>
      </c>
      <c r="H87" s="177">
        <v>1425</v>
      </c>
      <c r="I87" s="77">
        <v>90</v>
      </c>
      <c r="J87" s="77">
        <v>5247</v>
      </c>
      <c r="K87" s="77">
        <v>128921</v>
      </c>
      <c r="L87" s="77">
        <v>44073</v>
      </c>
      <c r="M87" s="77">
        <v>5268</v>
      </c>
      <c r="N87" s="14"/>
    </row>
    <row r="88" spans="2:14" s="11" customFormat="1" ht="15" customHeight="1" x14ac:dyDescent="0.2">
      <c r="B88" s="76">
        <v>2014</v>
      </c>
      <c r="C88" s="76" t="s">
        <v>50</v>
      </c>
      <c r="D88" s="77">
        <v>703</v>
      </c>
      <c r="E88" s="77">
        <v>251785</v>
      </c>
      <c r="F88" s="77">
        <v>210283</v>
      </c>
      <c r="G88" s="77">
        <v>41502</v>
      </c>
      <c r="H88" s="177">
        <v>334</v>
      </c>
      <c r="I88" s="77">
        <v>238</v>
      </c>
      <c r="J88" s="77">
        <v>6882</v>
      </c>
      <c r="K88" s="77">
        <v>145525</v>
      </c>
      <c r="L88" s="77">
        <v>44280</v>
      </c>
      <c r="M88" s="77">
        <v>7716</v>
      </c>
      <c r="N88" s="14"/>
    </row>
    <row r="89" spans="2:14" s="11" customFormat="1" ht="15" customHeight="1" x14ac:dyDescent="0.2">
      <c r="B89" s="264" t="s">
        <v>20</v>
      </c>
      <c r="C89" s="249"/>
      <c r="D89" s="249"/>
      <c r="E89" s="249"/>
      <c r="F89" s="249"/>
      <c r="G89" s="249"/>
      <c r="H89" s="249"/>
      <c r="I89" s="249"/>
      <c r="J89" s="203"/>
      <c r="K89" s="83"/>
      <c r="L89" s="48"/>
      <c r="M89" s="48"/>
      <c r="N89" s="14"/>
    </row>
    <row r="90" spans="2:14" s="11" customFormat="1" ht="15" customHeight="1" x14ac:dyDescent="0.2">
      <c r="B90" s="76">
        <v>2019</v>
      </c>
      <c r="C90" s="252"/>
      <c r="D90" s="77">
        <v>72</v>
      </c>
      <c r="E90" s="77">
        <v>229387</v>
      </c>
      <c r="F90" s="77">
        <v>228735</v>
      </c>
      <c r="G90" s="77">
        <v>652</v>
      </c>
      <c r="H90" s="77">
        <v>0</v>
      </c>
      <c r="I90" s="77">
        <v>12351</v>
      </c>
      <c r="J90" s="77">
        <v>217</v>
      </c>
      <c r="K90" s="77">
        <v>121336</v>
      </c>
      <c r="L90" s="77">
        <v>16963</v>
      </c>
      <c r="M90" s="77">
        <v>4720</v>
      </c>
      <c r="N90" s="14"/>
    </row>
    <row r="91" spans="2:14" s="11" customFormat="1" ht="15" customHeight="1" x14ac:dyDescent="0.2">
      <c r="B91" s="76">
        <v>2018</v>
      </c>
      <c r="C91" s="252"/>
      <c r="D91" s="77">
        <v>70</v>
      </c>
      <c r="E91" s="77">
        <v>211114</v>
      </c>
      <c r="F91" s="77">
        <v>210659</v>
      </c>
      <c r="G91" s="77">
        <v>455</v>
      </c>
      <c r="H91" s="77">
        <v>0</v>
      </c>
      <c r="I91" s="77">
        <v>10809</v>
      </c>
      <c r="J91" s="77">
        <v>10</v>
      </c>
      <c r="K91" s="77">
        <v>111142</v>
      </c>
      <c r="L91" s="77">
        <v>16208</v>
      </c>
      <c r="M91" s="77">
        <v>5774</v>
      </c>
      <c r="N91" s="14"/>
    </row>
    <row r="92" spans="2:14" s="11" customFormat="1" ht="15" customHeight="1" x14ac:dyDescent="0.2">
      <c r="B92" s="44">
        <v>2017</v>
      </c>
      <c r="C92" s="252"/>
      <c r="D92" s="77">
        <v>57</v>
      </c>
      <c r="E92" s="77">
        <v>202203</v>
      </c>
      <c r="F92" s="77">
        <v>201776</v>
      </c>
      <c r="G92" s="77">
        <v>427</v>
      </c>
      <c r="H92" s="77">
        <v>0</v>
      </c>
      <c r="I92" s="77">
        <v>7851</v>
      </c>
      <c r="J92" s="77">
        <v>137</v>
      </c>
      <c r="K92" s="77">
        <v>99906</v>
      </c>
      <c r="L92" s="77">
        <v>14487</v>
      </c>
      <c r="M92" s="77">
        <v>11027</v>
      </c>
      <c r="N92" s="14"/>
    </row>
    <row r="93" spans="2:14" s="11" customFormat="1" ht="15" customHeight="1" x14ac:dyDescent="0.2">
      <c r="B93" s="76">
        <v>2016</v>
      </c>
      <c r="C93" s="252"/>
      <c r="D93" s="77">
        <v>58</v>
      </c>
      <c r="E93" s="77">
        <v>176911</v>
      </c>
      <c r="F93" s="77">
        <v>176057</v>
      </c>
      <c r="G93" s="77">
        <v>854</v>
      </c>
      <c r="H93" s="77">
        <v>0</v>
      </c>
      <c r="I93" s="77">
        <v>7459</v>
      </c>
      <c r="J93" s="77">
        <v>3</v>
      </c>
      <c r="K93" s="77">
        <v>82441</v>
      </c>
      <c r="L93" s="77">
        <v>14061</v>
      </c>
      <c r="M93" s="77">
        <v>11383</v>
      </c>
      <c r="N93" s="48"/>
    </row>
    <row r="94" spans="2:14" s="11" customFormat="1" ht="15" customHeight="1" x14ac:dyDescent="0.2">
      <c r="B94" s="76">
        <v>2015</v>
      </c>
      <c r="C94" s="76" t="s">
        <v>50</v>
      </c>
      <c r="D94" s="77">
        <v>15</v>
      </c>
      <c r="E94" s="77">
        <v>191968</v>
      </c>
      <c r="F94" s="77">
        <v>191095</v>
      </c>
      <c r="G94" s="77">
        <v>873</v>
      </c>
      <c r="H94" s="77">
        <v>0</v>
      </c>
      <c r="I94" s="77">
        <v>7132</v>
      </c>
      <c r="J94" s="77">
        <v>3</v>
      </c>
      <c r="K94" s="77">
        <v>97620</v>
      </c>
      <c r="L94" s="77">
        <v>15665</v>
      </c>
      <c r="M94" s="77">
        <v>16000</v>
      </c>
      <c r="N94" s="14"/>
    </row>
    <row r="95" spans="2:14" s="11" customFormat="1" ht="15" customHeight="1" x14ac:dyDescent="0.2">
      <c r="B95" s="76">
        <v>2014</v>
      </c>
      <c r="C95" s="76" t="s">
        <v>50</v>
      </c>
      <c r="D95" s="77">
        <v>12</v>
      </c>
      <c r="E95" s="77">
        <v>222601</v>
      </c>
      <c r="F95" s="77">
        <v>222165</v>
      </c>
      <c r="G95" s="77">
        <v>435</v>
      </c>
      <c r="H95" s="77">
        <v>0</v>
      </c>
      <c r="I95" s="77">
        <v>6502</v>
      </c>
      <c r="J95" s="77">
        <v>2</v>
      </c>
      <c r="K95" s="77">
        <v>122985</v>
      </c>
      <c r="L95" s="77">
        <v>13914</v>
      </c>
      <c r="M95" s="77">
        <v>19927</v>
      </c>
      <c r="N95" s="14"/>
    </row>
    <row r="96" spans="2:14" s="11" customFormat="1" ht="15" customHeight="1" x14ac:dyDescent="0.2">
      <c r="B96" s="264" t="s">
        <v>21</v>
      </c>
      <c r="C96" s="74"/>
      <c r="D96" s="74"/>
      <c r="E96" s="74"/>
      <c r="F96" s="74"/>
      <c r="G96" s="74"/>
      <c r="H96" s="74"/>
      <c r="I96" s="74"/>
      <c r="J96" s="203"/>
      <c r="K96" s="83"/>
      <c r="L96" s="48"/>
      <c r="M96" s="48"/>
      <c r="N96" s="14"/>
    </row>
    <row r="97" spans="2:14" s="11" customFormat="1" ht="15" customHeight="1" x14ac:dyDescent="0.2">
      <c r="B97" s="76">
        <v>2019</v>
      </c>
      <c r="C97" s="252"/>
      <c r="D97" s="77">
        <v>22</v>
      </c>
      <c r="E97" s="77">
        <v>46802</v>
      </c>
      <c r="F97" s="77">
        <v>7086</v>
      </c>
      <c r="G97" s="77">
        <v>39716</v>
      </c>
      <c r="H97" s="77">
        <v>0</v>
      </c>
      <c r="I97" s="77">
        <v>0</v>
      </c>
      <c r="J97" s="77">
        <v>3517</v>
      </c>
      <c r="K97" s="77">
        <v>4679</v>
      </c>
      <c r="L97" s="77">
        <v>14435</v>
      </c>
      <c r="M97" s="77">
        <v>157</v>
      </c>
      <c r="N97" s="14"/>
    </row>
    <row r="98" spans="2:14" s="11" customFormat="1" ht="15" customHeight="1" x14ac:dyDescent="0.2">
      <c r="B98" s="76">
        <v>2018</v>
      </c>
      <c r="C98" s="252"/>
      <c r="D98" s="77">
        <v>21</v>
      </c>
      <c r="E98" s="77">
        <v>43299</v>
      </c>
      <c r="F98" s="77">
        <v>6956</v>
      </c>
      <c r="G98" s="77">
        <v>36343</v>
      </c>
      <c r="H98" s="77">
        <v>0</v>
      </c>
      <c r="I98" s="77">
        <v>0</v>
      </c>
      <c r="J98" s="77">
        <v>3139</v>
      </c>
      <c r="K98" s="77">
        <v>4388</v>
      </c>
      <c r="L98" s="77">
        <v>13669</v>
      </c>
      <c r="M98" s="77">
        <v>198</v>
      </c>
      <c r="N98" s="14"/>
    </row>
    <row r="99" spans="2:14" s="11" customFormat="1" ht="15" customHeight="1" x14ac:dyDescent="0.2">
      <c r="B99" s="44">
        <v>2017</v>
      </c>
      <c r="C99" s="252"/>
      <c r="D99" s="77">
        <v>26</v>
      </c>
      <c r="E99" s="77">
        <v>45120</v>
      </c>
      <c r="F99" s="77">
        <v>10691</v>
      </c>
      <c r="G99" s="77">
        <v>34429</v>
      </c>
      <c r="H99" s="77">
        <v>0</v>
      </c>
      <c r="I99" s="77">
        <v>0</v>
      </c>
      <c r="J99" s="77">
        <v>2878</v>
      </c>
      <c r="K99" s="77">
        <v>5057</v>
      </c>
      <c r="L99" s="77">
        <v>16438</v>
      </c>
      <c r="M99" s="77">
        <v>360</v>
      </c>
      <c r="N99" s="14"/>
    </row>
    <row r="100" spans="2:14" s="11" customFormat="1" ht="15" customHeight="1" x14ac:dyDescent="0.2">
      <c r="B100" s="76">
        <v>2016</v>
      </c>
      <c r="C100" s="252"/>
      <c r="D100" s="77">
        <v>24</v>
      </c>
      <c r="E100" s="77">
        <v>41112</v>
      </c>
      <c r="F100" s="77">
        <v>6353</v>
      </c>
      <c r="G100" s="77">
        <v>34760</v>
      </c>
      <c r="H100" s="182">
        <v>-268</v>
      </c>
      <c r="I100" s="77">
        <v>650</v>
      </c>
      <c r="J100" s="77">
        <v>2655</v>
      </c>
      <c r="K100" s="77">
        <v>5976</v>
      </c>
      <c r="L100" s="77">
        <v>13256</v>
      </c>
      <c r="M100" s="77">
        <v>447</v>
      </c>
      <c r="N100" s="48"/>
    </row>
    <row r="101" spans="2:14" s="11" customFormat="1" ht="15" customHeight="1" x14ac:dyDescent="0.2">
      <c r="B101" s="76">
        <v>2015</v>
      </c>
      <c r="C101" s="76" t="s">
        <v>50</v>
      </c>
      <c r="D101" s="77">
        <v>21</v>
      </c>
      <c r="E101" s="77">
        <v>40330</v>
      </c>
      <c r="F101" s="77">
        <v>7073</v>
      </c>
      <c r="G101" s="77">
        <v>33257</v>
      </c>
      <c r="H101" s="182">
        <v>-721</v>
      </c>
      <c r="I101" s="77">
        <v>0</v>
      </c>
      <c r="J101" s="77">
        <v>1708</v>
      </c>
      <c r="K101" s="77">
        <v>5074</v>
      </c>
      <c r="L101" s="77">
        <v>11344</v>
      </c>
      <c r="M101" s="77">
        <v>571</v>
      </c>
      <c r="N101" s="14"/>
    </row>
    <row r="102" spans="2:14" s="11" customFormat="1" ht="15" customHeight="1" x14ac:dyDescent="0.2">
      <c r="B102" s="76">
        <v>2014</v>
      </c>
      <c r="C102" s="76" t="s">
        <v>50</v>
      </c>
      <c r="D102" s="77">
        <v>22</v>
      </c>
      <c r="E102" s="77">
        <v>40021</v>
      </c>
      <c r="F102" s="77">
        <v>7764</v>
      </c>
      <c r="G102" s="77">
        <v>32257</v>
      </c>
      <c r="H102" s="77">
        <v>0</v>
      </c>
      <c r="I102" s="77">
        <v>0</v>
      </c>
      <c r="J102" s="77">
        <v>2854</v>
      </c>
      <c r="K102" s="77">
        <v>6314</v>
      </c>
      <c r="L102" s="77">
        <v>12426</v>
      </c>
      <c r="M102" s="77">
        <v>599</v>
      </c>
      <c r="N102" s="14"/>
    </row>
    <row r="103" spans="2:14" s="11" customFormat="1" ht="15" customHeight="1" x14ac:dyDescent="0.2">
      <c r="B103" s="264" t="s">
        <v>22</v>
      </c>
      <c r="C103" s="249"/>
      <c r="D103" s="249"/>
      <c r="E103" s="249"/>
      <c r="F103" s="203"/>
      <c r="G103" s="203"/>
      <c r="H103" s="203"/>
      <c r="I103" s="203"/>
      <c r="J103" s="203"/>
      <c r="K103" s="83"/>
      <c r="L103" s="48"/>
      <c r="M103" s="48"/>
      <c r="N103" s="14"/>
    </row>
    <row r="104" spans="2:14" s="11" customFormat="1" ht="15" customHeight="1" x14ac:dyDescent="0.2">
      <c r="B104" s="76">
        <v>2019</v>
      </c>
      <c r="C104" s="252"/>
      <c r="D104" s="77">
        <v>1306</v>
      </c>
      <c r="E104" s="77">
        <v>672898</v>
      </c>
      <c r="F104" s="77">
        <v>170700</v>
      </c>
      <c r="G104" s="77">
        <v>502198</v>
      </c>
      <c r="H104" s="178">
        <v>-12902</v>
      </c>
      <c r="I104" s="77">
        <v>1012</v>
      </c>
      <c r="J104" s="77">
        <v>2079</v>
      </c>
      <c r="K104" s="77">
        <v>182209</v>
      </c>
      <c r="L104" s="77">
        <v>264315</v>
      </c>
      <c r="M104" s="77">
        <v>4061</v>
      </c>
      <c r="N104" s="14"/>
    </row>
    <row r="105" spans="2:14" s="11" customFormat="1" ht="15" customHeight="1" x14ac:dyDescent="0.2">
      <c r="B105" s="76">
        <v>2018</v>
      </c>
      <c r="C105" s="252"/>
      <c r="D105" s="77">
        <v>1217</v>
      </c>
      <c r="E105" s="77">
        <v>484567</v>
      </c>
      <c r="F105" s="77">
        <v>83293</v>
      </c>
      <c r="G105" s="77">
        <v>401274</v>
      </c>
      <c r="H105" s="178">
        <v>-4079</v>
      </c>
      <c r="I105" s="77">
        <v>1135</v>
      </c>
      <c r="J105" s="77">
        <v>1826</v>
      </c>
      <c r="K105" s="77">
        <v>116683</v>
      </c>
      <c r="L105" s="77">
        <v>210217</v>
      </c>
      <c r="M105" s="77">
        <v>5441</v>
      </c>
      <c r="N105" s="14"/>
    </row>
    <row r="106" spans="2:14" s="11" customFormat="1" ht="15" customHeight="1" x14ac:dyDescent="0.2">
      <c r="B106" s="76">
        <v>2017</v>
      </c>
      <c r="C106" s="252"/>
      <c r="D106" s="77">
        <v>1142</v>
      </c>
      <c r="E106" s="77">
        <v>412154</v>
      </c>
      <c r="F106" s="77">
        <v>77688</v>
      </c>
      <c r="G106" s="77">
        <v>334466</v>
      </c>
      <c r="H106" s="178">
        <v>-5532</v>
      </c>
      <c r="I106" s="77">
        <v>1668</v>
      </c>
      <c r="J106" s="77">
        <v>2326</v>
      </c>
      <c r="K106" s="77">
        <v>99826</v>
      </c>
      <c r="L106" s="77">
        <v>171383</v>
      </c>
      <c r="M106" s="77">
        <v>5984</v>
      </c>
      <c r="N106" s="14"/>
    </row>
    <row r="107" spans="2:14" s="11" customFormat="1" ht="15" customHeight="1" x14ac:dyDescent="0.2">
      <c r="B107" s="76">
        <v>2016</v>
      </c>
      <c r="C107" s="252"/>
      <c r="D107" s="77">
        <v>1101</v>
      </c>
      <c r="E107" s="77">
        <v>382129</v>
      </c>
      <c r="F107" s="77">
        <v>90663</v>
      </c>
      <c r="G107" s="77">
        <v>291466</v>
      </c>
      <c r="H107" s="178">
        <v>-4040</v>
      </c>
      <c r="I107" s="77">
        <v>598</v>
      </c>
      <c r="J107" s="77">
        <v>1822</v>
      </c>
      <c r="K107" s="77">
        <v>108788</v>
      </c>
      <c r="L107" s="77">
        <v>155313</v>
      </c>
      <c r="M107" s="77">
        <v>8197</v>
      </c>
      <c r="N107" s="48"/>
    </row>
    <row r="108" spans="2:14" s="11" customFormat="1" ht="15" customHeight="1" x14ac:dyDescent="0.2">
      <c r="B108" s="76">
        <v>2015</v>
      </c>
      <c r="C108" s="76" t="s">
        <v>50</v>
      </c>
      <c r="D108" s="77">
        <v>1137</v>
      </c>
      <c r="E108" s="77">
        <v>383870</v>
      </c>
      <c r="F108" s="77">
        <v>61595</v>
      </c>
      <c r="G108" s="77">
        <v>322275</v>
      </c>
      <c r="H108" s="178">
        <v>-2559</v>
      </c>
      <c r="I108" s="77">
        <v>476</v>
      </c>
      <c r="J108" s="77">
        <v>979</v>
      </c>
      <c r="K108" s="77">
        <v>84743</v>
      </c>
      <c r="L108" s="77">
        <v>184684</v>
      </c>
      <c r="M108" s="77">
        <v>10629</v>
      </c>
      <c r="N108" s="14"/>
    </row>
    <row r="109" spans="2:14" s="11" customFormat="1" ht="15" customHeight="1" x14ac:dyDescent="0.2">
      <c r="B109" s="76">
        <v>2014</v>
      </c>
      <c r="C109" s="76" t="s">
        <v>50</v>
      </c>
      <c r="D109" s="77">
        <v>1197</v>
      </c>
      <c r="E109" s="77">
        <v>501201</v>
      </c>
      <c r="F109" s="77">
        <v>102575</v>
      </c>
      <c r="G109" s="77">
        <v>398626</v>
      </c>
      <c r="H109" s="185">
        <v>-21709</v>
      </c>
      <c r="I109" s="77">
        <v>2867</v>
      </c>
      <c r="J109" s="77">
        <v>2378</v>
      </c>
      <c r="K109" s="77">
        <v>112249</v>
      </c>
      <c r="L109" s="77">
        <v>221913</v>
      </c>
      <c r="M109" s="77">
        <v>17251</v>
      </c>
      <c r="N109" s="14"/>
    </row>
    <row r="110" spans="2:14" s="11" customFormat="1" ht="15" customHeight="1" x14ac:dyDescent="0.2">
      <c r="B110" s="264" t="s">
        <v>23</v>
      </c>
      <c r="C110" s="249"/>
      <c r="D110" s="249"/>
      <c r="E110" s="249"/>
      <c r="F110" s="249"/>
      <c r="G110" s="249"/>
      <c r="H110" s="249"/>
      <c r="I110" s="249"/>
      <c r="J110" s="249"/>
      <c r="K110" s="83"/>
      <c r="L110" s="48"/>
      <c r="M110" s="48"/>
      <c r="N110" s="14"/>
    </row>
    <row r="111" spans="2:14" s="11" customFormat="1" ht="15" customHeight="1" x14ac:dyDescent="0.2">
      <c r="B111" s="76">
        <v>2019</v>
      </c>
      <c r="C111" s="252"/>
      <c r="D111" s="77">
        <v>3657</v>
      </c>
      <c r="E111" s="77">
        <v>2114665</v>
      </c>
      <c r="F111" s="77">
        <v>1979270</v>
      </c>
      <c r="G111" s="77">
        <v>135395</v>
      </c>
      <c r="H111" s="178">
        <v>291</v>
      </c>
      <c r="I111" s="77">
        <v>19</v>
      </c>
      <c r="J111" s="77">
        <v>6334</v>
      </c>
      <c r="K111" s="77">
        <v>1579847</v>
      </c>
      <c r="L111" s="77">
        <v>222038</v>
      </c>
      <c r="M111" s="77">
        <v>6472</v>
      </c>
      <c r="N111" s="14"/>
    </row>
    <row r="112" spans="2:14" s="11" customFormat="1" ht="15" customHeight="1" x14ac:dyDescent="0.2">
      <c r="B112" s="76">
        <v>2018</v>
      </c>
      <c r="C112" s="252"/>
      <c r="D112" s="77">
        <v>3650</v>
      </c>
      <c r="E112" s="77">
        <v>1939165</v>
      </c>
      <c r="F112" s="77">
        <v>1847118</v>
      </c>
      <c r="G112" s="77">
        <v>92047</v>
      </c>
      <c r="H112" s="178">
        <v>616</v>
      </c>
      <c r="I112" s="77">
        <v>72</v>
      </c>
      <c r="J112" s="77">
        <v>7776</v>
      </c>
      <c r="K112" s="77">
        <v>1475085</v>
      </c>
      <c r="L112" s="77">
        <v>197773</v>
      </c>
      <c r="M112" s="77">
        <v>7424</v>
      </c>
      <c r="N112" s="14"/>
    </row>
    <row r="113" spans="2:14" s="11" customFormat="1" ht="15" customHeight="1" x14ac:dyDescent="0.2">
      <c r="B113" s="76">
        <v>2017</v>
      </c>
      <c r="C113" s="252"/>
      <c r="D113" s="77">
        <v>3553</v>
      </c>
      <c r="E113" s="77">
        <v>1775371</v>
      </c>
      <c r="F113" s="77">
        <v>1692400</v>
      </c>
      <c r="G113" s="77">
        <v>82971</v>
      </c>
      <c r="H113" s="182">
        <v>-5</v>
      </c>
      <c r="I113" s="77">
        <v>62</v>
      </c>
      <c r="J113" s="77">
        <v>7399</v>
      </c>
      <c r="K113" s="77">
        <v>1357053</v>
      </c>
      <c r="L113" s="77">
        <v>178364</v>
      </c>
      <c r="M113" s="77">
        <v>15113</v>
      </c>
      <c r="N113" s="14"/>
    </row>
    <row r="114" spans="2:14" s="11" customFormat="1" ht="15" customHeight="1" x14ac:dyDescent="0.2">
      <c r="B114" s="76">
        <v>2016</v>
      </c>
      <c r="C114" s="252"/>
      <c r="D114" s="77">
        <v>3542</v>
      </c>
      <c r="E114" s="77">
        <v>1561687</v>
      </c>
      <c r="F114" s="77">
        <v>1484118</v>
      </c>
      <c r="G114" s="77">
        <v>77569</v>
      </c>
      <c r="H114" s="177">
        <v>211</v>
      </c>
      <c r="I114" s="77">
        <v>64</v>
      </c>
      <c r="J114" s="77">
        <v>6586</v>
      </c>
      <c r="K114" s="77">
        <v>1207174</v>
      </c>
      <c r="L114" s="77">
        <v>162427</v>
      </c>
      <c r="M114" s="77">
        <v>9164</v>
      </c>
      <c r="N114" s="48"/>
    </row>
    <row r="115" spans="2:14" s="11" customFormat="1" ht="15" customHeight="1" x14ac:dyDescent="0.2">
      <c r="B115" s="76">
        <v>2015</v>
      </c>
      <c r="C115" s="76" t="s">
        <v>50</v>
      </c>
      <c r="D115" s="77">
        <v>3574</v>
      </c>
      <c r="E115" s="77">
        <v>1487599</v>
      </c>
      <c r="F115" s="77">
        <v>1413440</v>
      </c>
      <c r="G115" s="77">
        <v>74159</v>
      </c>
      <c r="H115" s="177">
        <v>418</v>
      </c>
      <c r="I115" s="77">
        <v>155</v>
      </c>
      <c r="J115" s="77">
        <v>3265</v>
      </c>
      <c r="K115" s="77">
        <v>1166700</v>
      </c>
      <c r="L115" s="77">
        <v>146679</v>
      </c>
      <c r="M115" s="77">
        <v>9556</v>
      </c>
      <c r="N115" s="14"/>
    </row>
    <row r="116" spans="2:14" s="11" customFormat="1" ht="15" customHeight="1" x14ac:dyDescent="0.2">
      <c r="B116" s="76">
        <v>2014</v>
      </c>
      <c r="C116" s="76" t="s">
        <v>50</v>
      </c>
      <c r="D116" s="77">
        <v>3584</v>
      </c>
      <c r="E116" s="77">
        <v>1545562</v>
      </c>
      <c r="F116" s="77">
        <v>1484127</v>
      </c>
      <c r="G116" s="77">
        <v>61436</v>
      </c>
      <c r="H116" s="182">
        <v>-121</v>
      </c>
      <c r="I116" s="77">
        <v>182</v>
      </c>
      <c r="J116" s="77">
        <v>8735</v>
      </c>
      <c r="K116" s="77">
        <v>1237744</v>
      </c>
      <c r="L116" s="77">
        <v>145469</v>
      </c>
      <c r="M116" s="77">
        <v>11629</v>
      </c>
      <c r="N116" s="14"/>
    </row>
    <row r="117" spans="2:14" s="11" customFormat="1" ht="15" customHeight="1" x14ac:dyDescent="0.2">
      <c r="B117" s="264" t="s">
        <v>24</v>
      </c>
      <c r="C117" s="249"/>
      <c r="D117" s="249"/>
      <c r="E117" s="249"/>
      <c r="F117" s="203"/>
      <c r="G117" s="203"/>
      <c r="H117" s="203"/>
      <c r="I117" s="203"/>
      <c r="J117" s="203"/>
      <c r="K117" s="83"/>
      <c r="L117" s="48"/>
      <c r="M117" s="48"/>
      <c r="N117" s="14"/>
    </row>
    <row r="118" spans="2:14" s="11" customFormat="1" ht="15" customHeight="1" x14ac:dyDescent="0.2">
      <c r="B118" s="76">
        <v>2019</v>
      </c>
      <c r="C118" s="252"/>
      <c r="D118" s="77">
        <v>900</v>
      </c>
      <c r="E118" s="77">
        <v>424180</v>
      </c>
      <c r="F118" s="77">
        <v>2026</v>
      </c>
      <c r="G118" s="77">
        <v>422154</v>
      </c>
      <c r="H118" s="178">
        <v>144</v>
      </c>
      <c r="I118" s="77">
        <v>740</v>
      </c>
      <c r="J118" s="77">
        <v>14495</v>
      </c>
      <c r="K118" s="77">
        <v>32447</v>
      </c>
      <c r="L118" s="77">
        <v>230896</v>
      </c>
      <c r="M118" s="77">
        <v>5041</v>
      </c>
      <c r="N118" s="14"/>
    </row>
    <row r="119" spans="2:14" s="11" customFormat="1" ht="15" customHeight="1" x14ac:dyDescent="0.2">
      <c r="B119" s="76">
        <v>2018</v>
      </c>
      <c r="C119" s="252"/>
      <c r="D119" s="77">
        <v>884</v>
      </c>
      <c r="E119" s="77">
        <v>363095</v>
      </c>
      <c r="F119" s="77">
        <v>1836</v>
      </c>
      <c r="G119" s="77">
        <v>361259</v>
      </c>
      <c r="H119" s="178">
        <v>60</v>
      </c>
      <c r="I119" s="77">
        <v>787</v>
      </c>
      <c r="J119" s="77">
        <v>8980</v>
      </c>
      <c r="K119" s="77">
        <v>25527</v>
      </c>
      <c r="L119" s="77">
        <v>201196</v>
      </c>
      <c r="M119" s="77">
        <v>5292</v>
      </c>
      <c r="N119" s="14"/>
    </row>
    <row r="120" spans="2:14" s="11" customFormat="1" ht="15" customHeight="1" x14ac:dyDescent="0.2">
      <c r="B120" s="76">
        <v>2017</v>
      </c>
      <c r="C120" s="252"/>
      <c r="D120" s="77">
        <v>856</v>
      </c>
      <c r="E120" s="77">
        <v>333528</v>
      </c>
      <c r="F120" s="77">
        <v>1847</v>
      </c>
      <c r="G120" s="77">
        <v>331681</v>
      </c>
      <c r="H120" s="182">
        <v>-275</v>
      </c>
      <c r="I120" s="77">
        <v>765</v>
      </c>
      <c r="J120" s="77">
        <v>2825</v>
      </c>
      <c r="K120" s="77">
        <v>20862</v>
      </c>
      <c r="L120" s="77">
        <v>179099</v>
      </c>
      <c r="M120" s="77">
        <v>6264</v>
      </c>
      <c r="N120" s="14"/>
    </row>
    <row r="121" spans="2:14" s="11" customFormat="1" ht="15" customHeight="1" x14ac:dyDescent="0.2">
      <c r="B121" s="76">
        <v>2016</v>
      </c>
      <c r="C121" s="252"/>
      <c r="D121" s="77">
        <v>868</v>
      </c>
      <c r="E121" s="77">
        <v>284281</v>
      </c>
      <c r="F121" s="77">
        <v>3043</v>
      </c>
      <c r="G121" s="77">
        <v>281238</v>
      </c>
      <c r="H121" s="182">
        <v>-49</v>
      </c>
      <c r="I121" s="77">
        <v>566</v>
      </c>
      <c r="J121" s="77">
        <v>4356</v>
      </c>
      <c r="K121" s="77">
        <v>16134</v>
      </c>
      <c r="L121" s="77">
        <v>144673</v>
      </c>
      <c r="M121" s="77">
        <v>7787</v>
      </c>
      <c r="N121" s="48"/>
    </row>
    <row r="122" spans="2:14" s="11" customFormat="1" ht="15" customHeight="1" x14ac:dyDescent="0.2">
      <c r="B122" s="76">
        <v>2015</v>
      </c>
      <c r="C122" s="76" t="s">
        <v>50</v>
      </c>
      <c r="D122" s="77">
        <v>867</v>
      </c>
      <c r="E122" s="77">
        <v>265689</v>
      </c>
      <c r="F122" s="77">
        <v>4253</v>
      </c>
      <c r="G122" s="77">
        <v>261436</v>
      </c>
      <c r="H122" s="182">
        <v>-34</v>
      </c>
      <c r="I122" s="77">
        <v>508</v>
      </c>
      <c r="J122" s="77">
        <v>6601</v>
      </c>
      <c r="K122" s="77">
        <v>19021</v>
      </c>
      <c r="L122" s="77">
        <v>140178</v>
      </c>
      <c r="M122" s="77">
        <v>9717</v>
      </c>
      <c r="N122" s="14"/>
    </row>
    <row r="123" spans="2:14" s="11" customFormat="1" ht="15" customHeight="1" x14ac:dyDescent="0.2">
      <c r="B123" s="76">
        <v>2014</v>
      </c>
      <c r="C123" s="76" t="s">
        <v>50</v>
      </c>
      <c r="D123" s="77">
        <v>910</v>
      </c>
      <c r="E123" s="77">
        <v>314219</v>
      </c>
      <c r="F123" s="77">
        <v>5316</v>
      </c>
      <c r="G123" s="77">
        <v>308902</v>
      </c>
      <c r="H123" s="182">
        <v>-82</v>
      </c>
      <c r="I123" s="77">
        <v>678</v>
      </c>
      <c r="J123" s="77">
        <v>6933</v>
      </c>
      <c r="K123" s="77">
        <v>23140</v>
      </c>
      <c r="L123" s="77">
        <v>146269</v>
      </c>
      <c r="M123" s="77">
        <v>13282</v>
      </c>
      <c r="N123" s="14"/>
    </row>
    <row r="124" spans="2:14" s="11" customFormat="1" ht="15" customHeight="1" x14ac:dyDescent="0.2">
      <c r="B124" s="264" t="s">
        <v>25</v>
      </c>
      <c r="C124" s="249"/>
      <c r="D124" s="249"/>
      <c r="E124" s="249"/>
      <c r="F124" s="249"/>
      <c r="G124" s="249"/>
      <c r="H124" s="249"/>
      <c r="I124" s="249"/>
      <c r="J124" s="203"/>
      <c r="K124" s="83"/>
      <c r="L124" s="48"/>
      <c r="M124" s="48"/>
      <c r="N124" s="14"/>
    </row>
    <row r="125" spans="2:14" s="11" customFormat="1" ht="15" customHeight="1" x14ac:dyDescent="0.2">
      <c r="B125" s="76">
        <v>2019</v>
      </c>
      <c r="C125" s="252"/>
      <c r="D125" s="77">
        <v>3935</v>
      </c>
      <c r="E125" s="77">
        <v>786922</v>
      </c>
      <c r="F125" s="77">
        <v>44206</v>
      </c>
      <c r="G125" s="77">
        <v>742716</v>
      </c>
      <c r="H125" s="178">
        <v>524</v>
      </c>
      <c r="I125" s="77">
        <v>22</v>
      </c>
      <c r="J125" s="77">
        <v>4865</v>
      </c>
      <c r="K125" s="77">
        <v>163216</v>
      </c>
      <c r="L125" s="77">
        <v>251943</v>
      </c>
      <c r="M125" s="77">
        <v>14492</v>
      </c>
      <c r="N125" s="14"/>
    </row>
    <row r="126" spans="2:14" s="11" customFormat="1" ht="15" customHeight="1" x14ac:dyDescent="0.2">
      <c r="B126" s="76">
        <v>2018</v>
      </c>
      <c r="C126" s="252"/>
      <c r="D126" s="77">
        <v>3747</v>
      </c>
      <c r="E126" s="77">
        <v>767726</v>
      </c>
      <c r="F126" s="77">
        <v>57758</v>
      </c>
      <c r="G126" s="77">
        <v>709968</v>
      </c>
      <c r="H126" s="178">
        <v>483</v>
      </c>
      <c r="I126" s="77">
        <v>82</v>
      </c>
      <c r="J126" s="77">
        <v>6226</v>
      </c>
      <c r="K126" s="77">
        <v>160113</v>
      </c>
      <c r="L126" s="77">
        <v>242463</v>
      </c>
      <c r="M126" s="77">
        <v>11706</v>
      </c>
      <c r="N126" s="14"/>
    </row>
    <row r="127" spans="2:14" s="11" customFormat="1" ht="15" customHeight="1" x14ac:dyDescent="0.2">
      <c r="B127" s="76">
        <v>2017</v>
      </c>
      <c r="C127" s="252"/>
      <c r="D127" s="77">
        <v>3282</v>
      </c>
      <c r="E127" s="77">
        <v>720437</v>
      </c>
      <c r="F127" s="77">
        <v>49629</v>
      </c>
      <c r="G127" s="77">
        <v>670808</v>
      </c>
      <c r="H127" s="178">
        <v>359</v>
      </c>
      <c r="I127" s="77">
        <v>36</v>
      </c>
      <c r="J127" s="77">
        <v>5802</v>
      </c>
      <c r="K127" s="77">
        <v>149216</v>
      </c>
      <c r="L127" s="77">
        <v>227782</v>
      </c>
      <c r="M127" s="77">
        <v>12608</v>
      </c>
      <c r="N127" s="14"/>
    </row>
    <row r="128" spans="2:14" s="11" customFormat="1" ht="15" customHeight="1" x14ac:dyDescent="0.2">
      <c r="B128" s="76">
        <v>2016</v>
      </c>
      <c r="C128" s="252"/>
      <c r="D128" s="77">
        <v>2809</v>
      </c>
      <c r="E128" s="77">
        <v>634408</v>
      </c>
      <c r="F128" s="77">
        <v>45460</v>
      </c>
      <c r="G128" s="77">
        <v>588948</v>
      </c>
      <c r="H128" s="177">
        <v>215</v>
      </c>
      <c r="I128" s="77">
        <v>23</v>
      </c>
      <c r="J128" s="77">
        <v>4557</v>
      </c>
      <c r="K128" s="77">
        <v>134552</v>
      </c>
      <c r="L128" s="77">
        <v>204281</v>
      </c>
      <c r="M128" s="77">
        <v>13405</v>
      </c>
      <c r="N128" s="48"/>
    </row>
    <row r="129" spans="2:14" s="11" customFormat="1" ht="15" customHeight="1" x14ac:dyDescent="0.2">
      <c r="B129" s="76">
        <v>2015</v>
      </c>
      <c r="C129" s="76" t="s">
        <v>50</v>
      </c>
      <c r="D129" s="77">
        <v>2524</v>
      </c>
      <c r="E129" s="77">
        <v>548111</v>
      </c>
      <c r="F129" s="77">
        <v>33303</v>
      </c>
      <c r="G129" s="77">
        <v>514808</v>
      </c>
      <c r="H129" s="177">
        <v>312</v>
      </c>
      <c r="I129" s="77">
        <v>7</v>
      </c>
      <c r="J129" s="77">
        <v>2452</v>
      </c>
      <c r="K129" s="77">
        <v>121888</v>
      </c>
      <c r="L129" s="77">
        <v>184760</v>
      </c>
      <c r="M129" s="77">
        <v>15364</v>
      </c>
      <c r="N129" s="14"/>
    </row>
    <row r="130" spans="2:14" s="11" customFormat="1" ht="15" customHeight="1" x14ac:dyDescent="0.2">
      <c r="B130" s="76">
        <v>2014</v>
      </c>
      <c r="C130" s="76" t="s">
        <v>50</v>
      </c>
      <c r="D130" s="77">
        <v>2292</v>
      </c>
      <c r="E130" s="77">
        <v>498633</v>
      </c>
      <c r="F130" s="77">
        <v>30567</v>
      </c>
      <c r="G130" s="77">
        <v>468066</v>
      </c>
      <c r="H130" s="178">
        <v>-1407</v>
      </c>
      <c r="I130" s="77">
        <v>8</v>
      </c>
      <c r="J130" s="77">
        <v>5350</v>
      </c>
      <c r="K130" s="77">
        <v>118082</v>
      </c>
      <c r="L130" s="77">
        <v>166435</v>
      </c>
      <c r="M130" s="77">
        <v>18952</v>
      </c>
      <c r="N130" s="14"/>
    </row>
    <row r="131" spans="2:14" s="11" customFormat="1" ht="15" customHeight="1" x14ac:dyDescent="0.2">
      <c r="B131" s="264" t="s">
        <v>26</v>
      </c>
      <c r="C131" s="249"/>
      <c r="D131" s="249"/>
      <c r="E131" s="249"/>
      <c r="F131" s="249"/>
      <c r="G131" s="249"/>
      <c r="H131" s="249"/>
      <c r="I131" s="203"/>
      <c r="J131" s="203"/>
      <c r="K131" s="83"/>
      <c r="L131" s="48"/>
      <c r="M131" s="48"/>
      <c r="N131" s="14"/>
    </row>
    <row r="132" spans="2:14" s="11" customFormat="1" ht="15" customHeight="1" x14ac:dyDescent="0.2">
      <c r="B132" s="76">
        <v>2019</v>
      </c>
      <c r="C132" s="252"/>
      <c r="D132" s="77">
        <v>372</v>
      </c>
      <c r="E132" s="77">
        <v>163773</v>
      </c>
      <c r="F132" s="77">
        <v>10380</v>
      </c>
      <c r="G132" s="77">
        <v>153393</v>
      </c>
      <c r="H132" s="178">
        <v>-141</v>
      </c>
      <c r="I132" s="77">
        <v>544</v>
      </c>
      <c r="J132" s="77">
        <v>1521</v>
      </c>
      <c r="K132" s="77">
        <v>9693</v>
      </c>
      <c r="L132" s="77">
        <v>85575</v>
      </c>
      <c r="M132" s="77">
        <v>327</v>
      </c>
      <c r="N132" s="14"/>
    </row>
    <row r="133" spans="2:14" s="11" customFormat="1" ht="15" customHeight="1" x14ac:dyDescent="0.2">
      <c r="B133" s="76">
        <v>2018</v>
      </c>
      <c r="C133" s="252"/>
      <c r="D133" s="77">
        <v>332</v>
      </c>
      <c r="E133" s="77">
        <v>120594</v>
      </c>
      <c r="F133" s="77">
        <v>10084</v>
      </c>
      <c r="G133" s="77">
        <v>110510</v>
      </c>
      <c r="H133" s="77">
        <v>0</v>
      </c>
      <c r="I133" s="77">
        <v>680</v>
      </c>
      <c r="J133" s="77">
        <v>1230</v>
      </c>
      <c r="K133" s="77">
        <v>6214</v>
      </c>
      <c r="L133" s="77">
        <v>61653</v>
      </c>
      <c r="M133" s="77">
        <v>552</v>
      </c>
      <c r="N133" s="14"/>
    </row>
    <row r="134" spans="2:14" s="11" customFormat="1" ht="15" customHeight="1" x14ac:dyDescent="0.2">
      <c r="B134" s="76">
        <v>2017</v>
      </c>
      <c r="C134" s="252"/>
      <c r="D134" s="77">
        <v>320</v>
      </c>
      <c r="E134" s="77">
        <v>113410</v>
      </c>
      <c r="F134" s="77">
        <v>7673</v>
      </c>
      <c r="G134" s="77">
        <v>105737</v>
      </c>
      <c r="H134" s="182">
        <v>-9</v>
      </c>
      <c r="I134" s="77">
        <v>489</v>
      </c>
      <c r="J134" s="77">
        <v>656</v>
      </c>
      <c r="K134" s="77">
        <v>5916</v>
      </c>
      <c r="L134" s="77">
        <v>58393</v>
      </c>
      <c r="M134" s="77">
        <v>954</v>
      </c>
      <c r="N134" s="14"/>
    </row>
    <row r="135" spans="2:14" s="11" customFormat="1" ht="15" customHeight="1" x14ac:dyDescent="0.2">
      <c r="B135" s="76">
        <v>2016</v>
      </c>
      <c r="C135" s="252"/>
      <c r="D135" s="77">
        <v>264</v>
      </c>
      <c r="E135" s="77">
        <v>91302</v>
      </c>
      <c r="F135" s="77">
        <v>6942</v>
      </c>
      <c r="G135" s="77">
        <v>84360</v>
      </c>
      <c r="H135" s="182">
        <v>-50</v>
      </c>
      <c r="I135" s="77">
        <v>281</v>
      </c>
      <c r="J135" s="77">
        <v>651</v>
      </c>
      <c r="K135" s="77">
        <v>4942</v>
      </c>
      <c r="L135" s="77">
        <v>50466</v>
      </c>
      <c r="M135" s="77">
        <v>1106</v>
      </c>
      <c r="N135" s="48"/>
    </row>
    <row r="136" spans="2:14" s="11" customFormat="1" ht="15" customHeight="1" x14ac:dyDescent="0.2">
      <c r="B136" s="76">
        <v>2015</v>
      </c>
      <c r="C136" s="76" t="s">
        <v>50</v>
      </c>
      <c r="D136" s="77">
        <v>255</v>
      </c>
      <c r="E136" s="77">
        <v>93125</v>
      </c>
      <c r="F136" s="77">
        <v>5566</v>
      </c>
      <c r="G136" s="77">
        <v>87558</v>
      </c>
      <c r="H136" s="177">
        <v>21</v>
      </c>
      <c r="I136" s="77">
        <v>339</v>
      </c>
      <c r="J136" s="77">
        <v>238</v>
      </c>
      <c r="K136" s="77">
        <v>3532</v>
      </c>
      <c r="L136" s="77">
        <v>47880</v>
      </c>
      <c r="M136" s="77">
        <v>2575</v>
      </c>
      <c r="N136" s="14"/>
    </row>
    <row r="137" spans="2:14" s="11" customFormat="1" ht="15" customHeight="1" x14ac:dyDescent="0.2">
      <c r="B137" s="76">
        <v>2014</v>
      </c>
      <c r="C137" s="76" t="s">
        <v>50</v>
      </c>
      <c r="D137" s="77">
        <v>243</v>
      </c>
      <c r="E137" s="77">
        <v>88536</v>
      </c>
      <c r="F137" s="77">
        <v>6911</v>
      </c>
      <c r="G137" s="77">
        <v>81625</v>
      </c>
      <c r="H137" s="182">
        <v>-66</v>
      </c>
      <c r="I137" s="77">
        <v>71</v>
      </c>
      <c r="J137" s="77">
        <v>368</v>
      </c>
      <c r="K137" s="77">
        <v>4117</v>
      </c>
      <c r="L137" s="77">
        <v>47168</v>
      </c>
      <c r="M137" s="77">
        <v>649</v>
      </c>
      <c r="N137" s="14"/>
    </row>
    <row r="138" spans="2:14" s="11" customFormat="1" ht="15" customHeight="1" x14ac:dyDescent="0.2">
      <c r="B138" s="264" t="s">
        <v>27</v>
      </c>
      <c r="C138" s="249"/>
      <c r="D138" s="249"/>
      <c r="E138" s="249"/>
      <c r="F138" s="203"/>
      <c r="G138" s="203"/>
      <c r="H138" s="203"/>
      <c r="I138" s="203"/>
      <c r="J138" s="203"/>
      <c r="K138" s="83"/>
      <c r="L138" s="48"/>
      <c r="M138" s="48"/>
      <c r="N138" s="14"/>
    </row>
    <row r="139" spans="2:14" s="11" customFormat="1" ht="15" customHeight="1" x14ac:dyDescent="0.2">
      <c r="B139" s="76">
        <v>2019</v>
      </c>
      <c r="C139" s="252"/>
      <c r="D139" s="77">
        <v>980</v>
      </c>
      <c r="E139" s="77">
        <v>129390</v>
      </c>
      <c r="F139" s="77">
        <v>44801</v>
      </c>
      <c r="G139" s="77">
        <v>84589</v>
      </c>
      <c r="H139" s="178">
        <v>12572</v>
      </c>
      <c r="I139" s="77">
        <v>7</v>
      </c>
      <c r="J139" s="77">
        <v>522</v>
      </c>
      <c r="K139" s="77">
        <v>45872</v>
      </c>
      <c r="L139" s="77">
        <v>55820</v>
      </c>
      <c r="M139" s="77">
        <v>10752</v>
      </c>
      <c r="N139" s="14"/>
    </row>
    <row r="140" spans="2:14" s="11" customFormat="1" ht="15" customHeight="1" x14ac:dyDescent="0.2">
      <c r="B140" s="76">
        <v>2018</v>
      </c>
      <c r="C140" s="252"/>
      <c r="D140" s="77">
        <v>913</v>
      </c>
      <c r="E140" s="77">
        <v>136166</v>
      </c>
      <c r="F140" s="77">
        <v>61379</v>
      </c>
      <c r="G140" s="77">
        <v>74787</v>
      </c>
      <c r="H140" s="178">
        <v>-9557</v>
      </c>
      <c r="I140" s="77">
        <v>27</v>
      </c>
      <c r="J140" s="77">
        <v>641</v>
      </c>
      <c r="K140" s="77">
        <v>34242</v>
      </c>
      <c r="L140" s="77">
        <v>54443</v>
      </c>
      <c r="M140" s="77">
        <v>10167</v>
      </c>
      <c r="N140" s="14"/>
    </row>
    <row r="141" spans="2:14" s="11" customFormat="1" ht="15" customHeight="1" x14ac:dyDescent="0.2">
      <c r="B141" s="76">
        <v>2017</v>
      </c>
      <c r="C141" s="252"/>
      <c r="D141" s="77">
        <v>809</v>
      </c>
      <c r="E141" s="77">
        <v>128690</v>
      </c>
      <c r="F141" s="77">
        <v>67781</v>
      </c>
      <c r="G141" s="77">
        <v>60909</v>
      </c>
      <c r="H141" s="178">
        <v>-11766</v>
      </c>
      <c r="I141" s="77">
        <v>2</v>
      </c>
      <c r="J141" s="77">
        <v>785</v>
      </c>
      <c r="K141" s="77">
        <v>36398</v>
      </c>
      <c r="L141" s="77">
        <v>45419</v>
      </c>
      <c r="M141" s="77">
        <v>9712</v>
      </c>
      <c r="N141" s="14"/>
    </row>
    <row r="142" spans="2:14" s="11" customFormat="1" ht="15" customHeight="1" x14ac:dyDescent="0.2">
      <c r="B142" s="76">
        <v>2016</v>
      </c>
      <c r="C142" s="252"/>
      <c r="D142" s="77">
        <v>726</v>
      </c>
      <c r="E142" s="77">
        <v>99075</v>
      </c>
      <c r="F142" s="77">
        <v>48025</v>
      </c>
      <c r="G142" s="77">
        <v>51050</v>
      </c>
      <c r="H142" s="178">
        <v>-3962</v>
      </c>
      <c r="I142" s="77">
        <v>3</v>
      </c>
      <c r="J142" s="77">
        <v>564</v>
      </c>
      <c r="K142" s="77">
        <v>41310</v>
      </c>
      <c r="L142" s="77">
        <v>28046</v>
      </c>
      <c r="M142" s="77">
        <v>10513</v>
      </c>
      <c r="N142" s="48"/>
    </row>
    <row r="143" spans="2:14" s="11" customFormat="1" ht="15" customHeight="1" x14ac:dyDescent="0.2">
      <c r="B143" s="76">
        <v>2015</v>
      </c>
      <c r="C143" s="76" t="s">
        <v>50</v>
      </c>
      <c r="D143" s="77">
        <v>677</v>
      </c>
      <c r="E143" s="77">
        <v>97075</v>
      </c>
      <c r="F143" s="77">
        <v>55940</v>
      </c>
      <c r="G143" s="77">
        <v>41135</v>
      </c>
      <c r="H143" s="178">
        <v>-9644</v>
      </c>
      <c r="I143" s="77">
        <v>0</v>
      </c>
      <c r="J143" s="77">
        <v>138</v>
      </c>
      <c r="K143" s="77">
        <v>44300</v>
      </c>
      <c r="L143" s="77">
        <v>24739</v>
      </c>
      <c r="M143" s="77">
        <v>12504</v>
      </c>
      <c r="N143" s="14"/>
    </row>
    <row r="144" spans="2:14" s="11" customFormat="1" ht="15" customHeight="1" x14ac:dyDescent="0.2">
      <c r="B144" s="76">
        <v>2014</v>
      </c>
      <c r="C144" s="76" t="s">
        <v>50</v>
      </c>
      <c r="D144" s="77">
        <v>639</v>
      </c>
      <c r="E144" s="77">
        <v>66885</v>
      </c>
      <c r="F144" s="77">
        <v>23719</v>
      </c>
      <c r="G144" s="77">
        <v>43166</v>
      </c>
      <c r="H144" s="178">
        <v>-5309</v>
      </c>
      <c r="I144" s="77">
        <v>558</v>
      </c>
      <c r="J144" s="77">
        <v>399</v>
      </c>
      <c r="K144" s="77">
        <v>18090</v>
      </c>
      <c r="L144" s="77">
        <v>23136</v>
      </c>
      <c r="M144" s="77">
        <v>14664</v>
      </c>
      <c r="N144" s="14"/>
    </row>
    <row r="145" spans="2:14" s="11" customFormat="1" ht="15" customHeight="1" x14ac:dyDescent="0.2">
      <c r="B145" s="264" t="s">
        <v>28</v>
      </c>
      <c r="C145" s="249"/>
      <c r="D145" s="249"/>
      <c r="E145" s="249"/>
      <c r="F145" s="249"/>
      <c r="G145" s="249"/>
      <c r="H145" s="249"/>
      <c r="I145" s="203"/>
      <c r="J145" s="203"/>
      <c r="K145" s="83"/>
      <c r="L145" s="48"/>
      <c r="M145" s="48"/>
      <c r="N145" s="14"/>
    </row>
    <row r="146" spans="2:14" s="11" customFormat="1" ht="15" customHeight="1" x14ac:dyDescent="0.2">
      <c r="B146" s="76">
        <v>2019</v>
      </c>
      <c r="C146" s="252"/>
      <c r="D146" s="77">
        <v>2324</v>
      </c>
      <c r="E146" s="77">
        <v>193180</v>
      </c>
      <c r="F146" s="77">
        <v>19172</v>
      </c>
      <c r="G146" s="77">
        <v>174008</v>
      </c>
      <c r="H146" s="178">
        <v>-484</v>
      </c>
      <c r="I146" s="77">
        <v>310</v>
      </c>
      <c r="J146" s="77">
        <v>1581</v>
      </c>
      <c r="K146" s="77">
        <v>15033</v>
      </c>
      <c r="L146" s="77">
        <v>64700</v>
      </c>
      <c r="M146" s="77">
        <v>7844</v>
      </c>
      <c r="N146" s="14"/>
    </row>
    <row r="147" spans="2:14" s="11" customFormat="1" ht="15" customHeight="1" x14ac:dyDescent="0.2">
      <c r="B147" s="76">
        <v>2018</v>
      </c>
      <c r="C147" s="252"/>
      <c r="D147" s="77">
        <v>2229</v>
      </c>
      <c r="E147" s="77">
        <v>171100</v>
      </c>
      <c r="F147" s="77">
        <v>7875</v>
      </c>
      <c r="G147" s="77">
        <v>163225</v>
      </c>
      <c r="H147" s="178">
        <v>16</v>
      </c>
      <c r="I147" s="77">
        <v>134</v>
      </c>
      <c r="J147" s="77">
        <v>2176</v>
      </c>
      <c r="K147" s="77">
        <v>8195</v>
      </c>
      <c r="L147" s="77">
        <v>63277</v>
      </c>
      <c r="M147" s="77">
        <v>7814</v>
      </c>
      <c r="N147" s="14"/>
    </row>
    <row r="148" spans="2:14" s="11" customFormat="1" ht="15" customHeight="1" x14ac:dyDescent="0.2">
      <c r="B148" s="76">
        <v>2017</v>
      </c>
      <c r="C148" s="252"/>
      <c r="D148" s="77">
        <v>2076</v>
      </c>
      <c r="E148" s="77">
        <v>138235</v>
      </c>
      <c r="F148" s="77">
        <v>8192</v>
      </c>
      <c r="G148" s="77">
        <v>130043</v>
      </c>
      <c r="H148" s="178">
        <v>-51</v>
      </c>
      <c r="I148" s="77">
        <v>185</v>
      </c>
      <c r="J148" s="77">
        <v>2024</v>
      </c>
      <c r="K148" s="77">
        <v>8585</v>
      </c>
      <c r="L148" s="77">
        <v>45888</v>
      </c>
      <c r="M148" s="77">
        <v>9156</v>
      </c>
      <c r="N148" s="14"/>
    </row>
    <row r="149" spans="2:14" s="11" customFormat="1" ht="15" customHeight="1" x14ac:dyDescent="0.2">
      <c r="B149" s="76">
        <v>2016</v>
      </c>
      <c r="C149" s="252"/>
      <c r="D149" s="77">
        <v>1925</v>
      </c>
      <c r="E149" s="77">
        <v>109386</v>
      </c>
      <c r="F149" s="77">
        <v>9525</v>
      </c>
      <c r="G149" s="77">
        <v>99861</v>
      </c>
      <c r="H149" s="177">
        <v>47</v>
      </c>
      <c r="I149" s="77">
        <v>286</v>
      </c>
      <c r="J149" s="77">
        <v>1932</v>
      </c>
      <c r="K149" s="77">
        <v>9339</v>
      </c>
      <c r="L149" s="77">
        <v>34627</v>
      </c>
      <c r="M149" s="77">
        <v>17363</v>
      </c>
      <c r="N149" s="48"/>
    </row>
    <row r="150" spans="2:14" s="11" customFormat="1" ht="15" customHeight="1" x14ac:dyDescent="0.2">
      <c r="B150" s="76">
        <v>2015</v>
      </c>
      <c r="C150" s="76" t="s">
        <v>50</v>
      </c>
      <c r="D150" s="77">
        <v>1862</v>
      </c>
      <c r="E150" s="77">
        <v>99135</v>
      </c>
      <c r="F150" s="77">
        <v>10936</v>
      </c>
      <c r="G150" s="77">
        <v>88199</v>
      </c>
      <c r="H150" s="177">
        <v>43</v>
      </c>
      <c r="I150" s="77">
        <v>9</v>
      </c>
      <c r="J150" s="77">
        <v>941</v>
      </c>
      <c r="K150" s="77">
        <v>11299</v>
      </c>
      <c r="L150" s="77">
        <v>33258</v>
      </c>
      <c r="M150" s="77">
        <v>16266</v>
      </c>
      <c r="N150" s="14"/>
    </row>
    <row r="151" spans="2:14" s="11" customFormat="1" ht="15" customHeight="1" x14ac:dyDescent="0.2">
      <c r="B151" s="76">
        <v>2014</v>
      </c>
      <c r="C151" s="76" t="s">
        <v>50</v>
      </c>
      <c r="D151" s="77">
        <v>1805</v>
      </c>
      <c r="E151" s="77">
        <v>96010</v>
      </c>
      <c r="F151" s="77">
        <v>9539</v>
      </c>
      <c r="G151" s="77">
        <v>86472</v>
      </c>
      <c r="H151" s="182">
        <v>-211</v>
      </c>
      <c r="I151" s="77">
        <v>931</v>
      </c>
      <c r="J151" s="77">
        <v>1543</v>
      </c>
      <c r="K151" s="77">
        <v>6601</v>
      </c>
      <c r="L151" s="77">
        <v>36482</v>
      </c>
      <c r="M151" s="77">
        <v>26577</v>
      </c>
      <c r="N151" s="14"/>
    </row>
    <row r="152" spans="2:14" s="11" customFormat="1" ht="15" customHeight="1" x14ac:dyDescent="0.2">
      <c r="B152" s="264" t="s">
        <v>29</v>
      </c>
      <c r="C152" s="249"/>
      <c r="D152" s="249"/>
      <c r="E152" s="249"/>
      <c r="F152" s="249"/>
      <c r="G152" s="249"/>
      <c r="H152" s="249"/>
      <c r="I152" s="203"/>
      <c r="J152" s="203"/>
      <c r="K152" s="83"/>
      <c r="L152" s="48"/>
      <c r="M152" s="48"/>
      <c r="N152" s="14"/>
    </row>
    <row r="153" spans="2:14" s="11" customFormat="1" ht="15" customHeight="1" x14ac:dyDescent="0.2">
      <c r="B153" s="76">
        <v>2019</v>
      </c>
      <c r="C153" s="252"/>
      <c r="D153" s="77">
        <v>4582</v>
      </c>
      <c r="E153" s="77">
        <v>275356</v>
      </c>
      <c r="F153" s="77">
        <v>15355</v>
      </c>
      <c r="G153" s="77">
        <v>260001</v>
      </c>
      <c r="H153" s="178">
        <v>62</v>
      </c>
      <c r="I153" s="77">
        <v>0</v>
      </c>
      <c r="J153" s="77">
        <v>1212</v>
      </c>
      <c r="K153" s="77">
        <v>16500</v>
      </c>
      <c r="L153" s="77">
        <v>144054</v>
      </c>
      <c r="M153" s="77">
        <v>909</v>
      </c>
      <c r="N153" s="14"/>
    </row>
    <row r="154" spans="2:14" s="11" customFormat="1" ht="15" customHeight="1" x14ac:dyDescent="0.2">
      <c r="B154" s="76">
        <v>2018</v>
      </c>
      <c r="C154" s="252"/>
      <c r="D154" s="77">
        <v>4485</v>
      </c>
      <c r="E154" s="77">
        <v>261015</v>
      </c>
      <c r="F154" s="77">
        <v>15383</v>
      </c>
      <c r="G154" s="77">
        <v>245632</v>
      </c>
      <c r="H154" s="182">
        <v>-22</v>
      </c>
      <c r="I154" s="77">
        <v>1</v>
      </c>
      <c r="J154" s="77">
        <v>1350</v>
      </c>
      <c r="K154" s="77">
        <v>14984</v>
      </c>
      <c r="L154" s="77">
        <v>138638</v>
      </c>
      <c r="M154" s="77">
        <v>965</v>
      </c>
      <c r="N154" s="14"/>
    </row>
    <row r="155" spans="2:14" s="11" customFormat="1" ht="15" customHeight="1" x14ac:dyDescent="0.2">
      <c r="B155" s="76">
        <v>2017</v>
      </c>
      <c r="C155" s="252"/>
      <c r="D155" s="77">
        <v>4369</v>
      </c>
      <c r="E155" s="77">
        <v>228984</v>
      </c>
      <c r="F155" s="77">
        <v>17377</v>
      </c>
      <c r="G155" s="77">
        <v>211607</v>
      </c>
      <c r="H155" s="182">
        <v>-2</v>
      </c>
      <c r="I155" s="77">
        <v>52</v>
      </c>
      <c r="J155" s="77">
        <v>1074</v>
      </c>
      <c r="K155" s="77">
        <v>15245</v>
      </c>
      <c r="L155" s="77">
        <v>127653</v>
      </c>
      <c r="M155" s="77">
        <v>1187</v>
      </c>
      <c r="N155" s="14"/>
    </row>
    <row r="156" spans="2:14" s="11" customFormat="1" ht="15" customHeight="1" x14ac:dyDescent="0.2">
      <c r="B156" s="76">
        <v>2016</v>
      </c>
      <c r="C156" s="252"/>
      <c r="D156" s="77">
        <v>4063</v>
      </c>
      <c r="E156" s="77">
        <v>196477</v>
      </c>
      <c r="F156" s="77">
        <v>9510</v>
      </c>
      <c r="G156" s="77">
        <v>186967</v>
      </c>
      <c r="H156" s="177">
        <v>30</v>
      </c>
      <c r="I156" s="77">
        <v>0</v>
      </c>
      <c r="J156" s="77">
        <v>876</v>
      </c>
      <c r="K156" s="77">
        <v>8175</v>
      </c>
      <c r="L156" s="77">
        <v>117370</v>
      </c>
      <c r="M156" s="77">
        <v>1051</v>
      </c>
      <c r="N156" s="48"/>
    </row>
    <row r="157" spans="2:14" s="11" customFormat="1" ht="15" customHeight="1" x14ac:dyDescent="0.2">
      <c r="B157" s="76">
        <v>2015</v>
      </c>
      <c r="C157" s="76" t="s">
        <v>50</v>
      </c>
      <c r="D157" s="77">
        <v>3782</v>
      </c>
      <c r="E157" s="77">
        <v>184530</v>
      </c>
      <c r="F157" s="77">
        <v>5486</v>
      </c>
      <c r="G157" s="77">
        <v>179044</v>
      </c>
      <c r="H157" s="177">
        <v>12</v>
      </c>
      <c r="I157" s="77">
        <v>1</v>
      </c>
      <c r="J157" s="77">
        <v>771</v>
      </c>
      <c r="K157" s="77">
        <v>4507</v>
      </c>
      <c r="L157" s="77">
        <v>114320</v>
      </c>
      <c r="M157" s="77">
        <v>1361</v>
      </c>
      <c r="N157" s="14"/>
    </row>
    <row r="158" spans="2:14" s="11" customFormat="1" ht="15" customHeight="1" x14ac:dyDescent="0.2">
      <c r="B158" s="76">
        <v>2014</v>
      </c>
      <c r="C158" s="76" t="s">
        <v>50</v>
      </c>
      <c r="D158" s="77">
        <v>3408</v>
      </c>
      <c r="E158" s="77">
        <v>175169</v>
      </c>
      <c r="F158" s="77">
        <v>3400</v>
      </c>
      <c r="G158" s="77">
        <v>171769</v>
      </c>
      <c r="H158" s="182">
        <v>-47</v>
      </c>
      <c r="I158" s="77">
        <v>8</v>
      </c>
      <c r="J158" s="77">
        <v>930</v>
      </c>
      <c r="K158" s="77">
        <v>3646</v>
      </c>
      <c r="L158" s="77">
        <v>114281</v>
      </c>
      <c r="M158" s="77">
        <v>1638</v>
      </c>
      <c r="N158" s="14"/>
    </row>
    <row r="159" spans="2:14" s="11" customFormat="1" ht="15" customHeight="1" x14ac:dyDescent="0.2">
      <c r="B159" s="264" t="s">
        <v>30</v>
      </c>
      <c r="C159" s="249"/>
      <c r="D159" s="249"/>
      <c r="E159" s="249"/>
      <c r="F159" s="203"/>
      <c r="G159" s="203"/>
      <c r="H159" s="203"/>
      <c r="I159" s="203"/>
      <c r="J159" s="203"/>
      <c r="K159" s="83"/>
      <c r="L159" s="48"/>
      <c r="M159" s="48"/>
      <c r="N159" s="14"/>
    </row>
    <row r="160" spans="2:14" s="11" customFormat="1" ht="15" customHeight="1" x14ac:dyDescent="0.2">
      <c r="B160" s="76">
        <v>2019</v>
      </c>
      <c r="C160" s="252"/>
      <c r="D160" s="77">
        <v>854</v>
      </c>
      <c r="E160" s="77">
        <v>14823</v>
      </c>
      <c r="F160" s="77">
        <v>254</v>
      </c>
      <c r="G160" s="77">
        <v>14569</v>
      </c>
      <c r="H160" s="77">
        <v>0</v>
      </c>
      <c r="I160" s="77">
        <v>0</v>
      </c>
      <c r="J160" s="77">
        <v>14160</v>
      </c>
      <c r="K160" s="77">
        <v>710</v>
      </c>
      <c r="L160" s="77">
        <v>8074</v>
      </c>
      <c r="M160" s="77">
        <v>281</v>
      </c>
      <c r="N160" s="14"/>
    </row>
    <row r="161" spans="2:14" s="11" customFormat="1" ht="15" customHeight="1" x14ac:dyDescent="0.2">
      <c r="B161" s="76">
        <v>2018</v>
      </c>
      <c r="C161" s="252"/>
      <c r="D161" s="77">
        <v>847</v>
      </c>
      <c r="E161" s="77">
        <v>15558</v>
      </c>
      <c r="F161" s="77">
        <v>200</v>
      </c>
      <c r="G161" s="77">
        <v>15358</v>
      </c>
      <c r="H161" s="77">
        <v>0</v>
      </c>
      <c r="I161" s="77">
        <v>0</v>
      </c>
      <c r="J161" s="77">
        <v>12324</v>
      </c>
      <c r="K161" s="77">
        <v>682</v>
      </c>
      <c r="L161" s="77">
        <v>8550</v>
      </c>
      <c r="M161" s="77">
        <v>312</v>
      </c>
      <c r="N161" s="14"/>
    </row>
    <row r="162" spans="2:14" s="11" customFormat="1" ht="15" customHeight="1" x14ac:dyDescent="0.2">
      <c r="B162" s="76">
        <v>2017</v>
      </c>
      <c r="C162" s="252"/>
      <c r="D162" s="77">
        <v>830</v>
      </c>
      <c r="E162" s="77">
        <v>16285</v>
      </c>
      <c r="F162" s="77">
        <v>291</v>
      </c>
      <c r="G162" s="77">
        <v>15994</v>
      </c>
      <c r="H162" s="77">
        <v>0</v>
      </c>
      <c r="I162" s="77">
        <v>0</v>
      </c>
      <c r="J162" s="77">
        <v>15459</v>
      </c>
      <c r="K162" s="77">
        <v>739</v>
      </c>
      <c r="L162" s="77">
        <v>10332</v>
      </c>
      <c r="M162" s="77">
        <v>495</v>
      </c>
      <c r="N162" s="14"/>
    </row>
    <row r="163" spans="2:14" s="11" customFormat="1" ht="15" customHeight="1" x14ac:dyDescent="0.2">
      <c r="B163" s="76">
        <v>2016</v>
      </c>
      <c r="C163" s="252"/>
      <c r="D163" s="77">
        <v>825</v>
      </c>
      <c r="E163" s="77">
        <v>17176</v>
      </c>
      <c r="F163" s="77">
        <v>351</v>
      </c>
      <c r="G163" s="77">
        <v>16824</v>
      </c>
      <c r="H163" s="77">
        <v>0</v>
      </c>
      <c r="I163" s="77">
        <v>30</v>
      </c>
      <c r="J163" s="77">
        <v>14929</v>
      </c>
      <c r="K163" s="77">
        <v>810</v>
      </c>
      <c r="L163" s="77">
        <v>11509</v>
      </c>
      <c r="M163" s="77">
        <v>478</v>
      </c>
      <c r="N163" s="48"/>
    </row>
    <row r="164" spans="2:14" s="11" customFormat="1" ht="15" customHeight="1" x14ac:dyDescent="0.2">
      <c r="B164" s="76">
        <v>2015</v>
      </c>
      <c r="C164" s="76" t="s">
        <v>50</v>
      </c>
      <c r="D164" s="77">
        <v>918</v>
      </c>
      <c r="E164" s="77">
        <v>17000</v>
      </c>
      <c r="F164" s="77">
        <v>290</v>
      </c>
      <c r="G164" s="77">
        <v>16710</v>
      </c>
      <c r="H164" s="77">
        <v>0</v>
      </c>
      <c r="I164" s="77">
        <v>59</v>
      </c>
      <c r="J164" s="77">
        <v>17158</v>
      </c>
      <c r="K164" s="77">
        <v>546</v>
      </c>
      <c r="L164" s="77">
        <v>12504</v>
      </c>
      <c r="M164" s="77">
        <v>742</v>
      </c>
      <c r="N164" s="14"/>
    </row>
    <row r="165" spans="2:14" s="11" customFormat="1" ht="15" customHeight="1" x14ac:dyDescent="0.2">
      <c r="B165" s="76">
        <v>2014</v>
      </c>
      <c r="C165" s="76" t="s">
        <v>50</v>
      </c>
      <c r="D165" s="77">
        <v>966</v>
      </c>
      <c r="E165" s="77">
        <v>17538</v>
      </c>
      <c r="F165" s="77">
        <v>267</v>
      </c>
      <c r="G165" s="77">
        <v>17271</v>
      </c>
      <c r="H165" s="182">
        <v>-1</v>
      </c>
      <c r="I165" s="77">
        <v>0</v>
      </c>
      <c r="J165" s="77">
        <v>18490</v>
      </c>
      <c r="K165" s="77">
        <v>545</v>
      </c>
      <c r="L165" s="77">
        <v>13810</v>
      </c>
      <c r="M165" s="77">
        <v>745</v>
      </c>
      <c r="N165" s="14"/>
    </row>
    <row r="166" spans="2:14" s="11" customFormat="1" ht="15" customHeight="1" x14ac:dyDescent="0.2">
      <c r="B166" s="264" t="s">
        <v>31</v>
      </c>
      <c r="C166" s="249"/>
      <c r="D166" s="249"/>
      <c r="E166" s="249"/>
      <c r="F166" s="249"/>
      <c r="G166" s="249"/>
      <c r="H166" s="249"/>
      <c r="I166" s="203"/>
      <c r="J166" s="203"/>
      <c r="K166" s="83"/>
      <c r="L166" s="48"/>
      <c r="M166" s="48"/>
      <c r="N166" s="14"/>
    </row>
    <row r="167" spans="2:14" s="11" customFormat="1" ht="15" customHeight="1" x14ac:dyDescent="0.2">
      <c r="B167" s="76">
        <v>2019</v>
      </c>
      <c r="C167" s="252"/>
      <c r="D167" s="77">
        <v>2107</v>
      </c>
      <c r="E167" s="77">
        <v>125961</v>
      </c>
      <c r="F167" s="77">
        <v>1323</v>
      </c>
      <c r="G167" s="77">
        <v>124638</v>
      </c>
      <c r="H167" s="77">
        <v>0</v>
      </c>
      <c r="I167" s="77">
        <v>0</v>
      </c>
      <c r="J167" s="77">
        <v>1361</v>
      </c>
      <c r="K167" s="77">
        <v>6303</v>
      </c>
      <c r="L167" s="77">
        <v>62191</v>
      </c>
      <c r="M167" s="77">
        <v>1128</v>
      </c>
      <c r="N167" s="14"/>
    </row>
    <row r="168" spans="2:14" s="11" customFormat="1" ht="15" customHeight="1" x14ac:dyDescent="0.2">
      <c r="B168" s="76">
        <v>2018</v>
      </c>
      <c r="C168" s="252"/>
      <c r="D168" s="77">
        <v>1937</v>
      </c>
      <c r="E168" s="77">
        <v>112204</v>
      </c>
      <c r="F168" s="77">
        <v>1460</v>
      </c>
      <c r="G168" s="77">
        <v>110744</v>
      </c>
      <c r="H168" s="77">
        <v>0</v>
      </c>
      <c r="I168" s="77">
        <v>0</v>
      </c>
      <c r="J168" s="77">
        <v>1427</v>
      </c>
      <c r="K168" s="77">
        <v>6078</v>
      </c>
      <c r="L168" s="77">
        <v>52690</v>
      </c>
      <c r="M168" s="77">
        <v>890</v>
      </c>
      <c r="N168" s="14"/>
    </row>
    <row r="169" spans="2:14" s="11" customFormat="1" ht="15" customHeight="1" x14ac:dyDescent="0.2">
      <c r="B169" s="76">
        <v>2017</v>
      </c>
      <c r="C169" s="252"/>
      <c r="D169" s="77">
        <v>1789</v>
      </c>
      <c r="E169" s="77">
        <v>106000</v>
      </c>
      <c r="F169" s="77">
        <v>3415</v>
      </c>
      <c r="G169" s="77">
        <v>102585</v>
      </c>
      <c r="H169" s="77">
        <v>0</v>
      </c>
      <c r="I169" s="77">
        <v>0</v>
      </c>
      <c r="J169" s="77">
        <v>1292</v>
      </c>
      <c r="K169" s="77">
        <v>6087</v>
      </c>
      <c r="L169" s="77">
        <v>51419</v>
      </c>
      <c r="M169" s="77">
        <v>852</v>
      </c>
      <c r="N169" s="14"/>
    </row>
    <row r="170" spans="2:14" s="11" customFormat="1" ht="15" customHeight="1" x14ac:dyDescent="0.2">
      <c r="B170" s="76">
        <v>2016</v>
      </c>
      <c r="C170" s="252"/>
      <c r="D170" s="77">
        <v>1750</v>
      </c>
      <c r="E170" s="77">
        <v>94619</v>
      </c>
      <c r="F170" s="77">
        <v>3016</v>
      </c>
      <c r="G170" s="77">
        <v>91603</v>
      </c>
      <c r="H170" s="77">
        <v>0</v>
      </c>
      <c r="I170" s="77">
        <v>0</v>
      </c>
      <c r="J170" s="77">
        <v>1167</v>
      </c>
      <c r="K170" s="77">
        <v>5594</v>
      </c>
      <c r="L170" s="77">
        <v>44531</v>
      </c>
      <c r="M170" s="77">
        <v>879</v>
      </c>
      <c r="N170" s="48"/>
    </row>
    <row r="171" spans="2:14" s="11" customFormat="1" ht="15" customHeight="1" x14ac:dyDescent="0.2">
      <c r="B171" s="76">
        <v>2015</v>
      </c>
      <c r="C171" s="76" t="s">
        <v>50</v>
      </c>
      <c r="D171" s="77">
        <v>1672</v>
      </c>
      <c r="E171" s="77">
        <v>82053</v>
      </c>
      <c r="F171" s="77">
        <v>2687</v>
      </c>
      <c r="G171" s="77">
        <v>79366</v>
      </c>
      <c r="H171" s="77">
        <v>0</v>
      </c>
      <c r="I171" s="77">
        <v>0</v>
      </c>
      <c r="J171" s="77">
        <v>633</v>
      </c>
      <c r="K171" s="77">
        <v>4589</v>
      </c>
      <c r="L171" s="77">
        <v>38507</v>
      </c>
      <c r="M171" s="77">
        <v>938</v>
      </c>
      <c r="N171" s="14"/>
    </row>
    <row r="172" spans="2:14" s="11" customFormat="1" ht="15" customHeight="1" x14ac:dyDescent="0.2">
      <c r="B172" s="76">
        <v>2014</v>
      </c>
      <c r="C172" s="76" t="s">
        <v>50</v>
      </c>
      <c r="D172" s="77">
        <v>1623</v>
      </c>
      <c r="E172" s="77">
        <v>82506</v>
      </c>
      <c r="F172" s="77">
        <v>3538</v>
      </c>
      <c r="G172" s="77">
        <v>78967</v>
      </c>
      <c r="H172" s="77">
        <v>0</v>
      </c>
      <c r="I172" s="77">
        <v>0</v>
      </c>
      <c r="J172" s="77">
        <v>615</v>
      </c>
      <c r="K172" s="77">
        <v>5126</v>
      </c>
      <c r="L172" s="77">
        <v>37421</v>
      </c>
      <c r="M172" s="77">
        <v>1378</v>
      </c>
      <c r="N172" s="14"/>
    </row>
    <row r="173" spans="2:14" s="11" customFormat="1" ht="15" customHeight="1" x14ac:dyDescent="0.2">
      <c r="B173" s="264" t="s">
        <v>32</v>
      </c>
      <c r="C173" s="249"/>
      <c r="D173" s="249"/>
      <c r="E173" s="249"/>
      <c r="F173" s="249"/>
      <c r="G173" s="249"/>
      <c r="H173" s="249"/>
      <c r="I173" s="203"/>
      <c r="J173" s="203"/>
      <c r="K173" s="83"/>
      <c r="L173" s="48"/>
      <c r="M173" s="48"/>
      <c r="N173" s="14"/>
    </row>
    <row r="174" spans="2:14" s="11" customFormat="1" ht="15" customHeight="1" x14ac:dyDescent="0.2">
      <c r="B174" s="76">
        <v>2019</v>
      </c>
      <c r="C174" s="252"/>
      <c r="D174" s="77">
        <v>978</v>
      </c>
      <c r="E174" s="77">
        <v>78336</v>
      </c>
      <c r="F174" s="77">
        <v>4238</v>
      </c>
      <c r="G174" s="77">
        <v>74098</v>
      </c>
      <c r="H174" s="178">
        <v>3</v>
      </c>
      <c r="I174" s="77">
        <v>0</v>
      </c>
      <c r="J174" s="77">
        <v>5225</v>
      </c>
      <c r="K174" s="77">
        <v>6591</v>
      </c>
      <c r="L174" s="77">
        <v>33293</v>
      </c>
      <c r="M174" s="77">
        <v>950</v>
      </c>
      <c r="N174" s="14"/>
    </row>
    <row r="175" spans="2:14" s="11" customFormat="1" ht="15" customHeight="1" x14ac:dyDescent="0.2">
      <c r="B175" s="76">
        <v>2018</v>
      </c>
      <c r="C175" s="252"/>
      <c r="D175" s="77">
        <v>936</v>
      </c>
      <c r="E175" s="77">
        <v>72156</v>
      </c>
      <c r="F175" s="77">
        <v>3148</v>
      </c>
      <c r="G175" s="77">
        <v>69008</v>
      </c>
      <c r="H175" s="178">
        <v>2</v>
      </c>
      <c r="I175" s="77">
        <v>0</v>
      </c>
      <c r="J175" s="77">
        <v>4627</v>
      </c>
      <c r="K175" s="77">
        <v>6616</v>
      </c>
      <c r="L175" s="77">
        <v>32497</v>
      </c>
      <c r="M175" s="77">
        <v>886</v>
      </c>
      <c r="N175" s="14"/>
    </row>
    <row r="176" spans="2:14" s="11" customFormat="1" ht="15" customHeight="1" x14ac:dyDescent="0.2">
      <c r="B176" s="76">
        <v>2017</v>
      </c>
      <c r="C176" s="252"/>
      <c r="D176" s="77">
        <v>924</v>
      </c>
      <c r="E176" s="77">
        <v>73971</v>
      </c>
      <c r="F176" s="77">
        <v>2950</v>
      </c>
      <c r="G176" s="77">
        <v>71021</v>
      </c>
      <c r="H176" s="178">
        <v>2</v>
      </c>
      <c r="I176" s="77">
        <v>0</v>
      </c>
      <c r="J176" s="77">
        <v>4911</v>
      </c>
      <c r="K176" s="77">
        <v>6689</v>
      </c>
      <c r="L176" s="77">
        <v>32181</v>
      </c>
      <c r="M176" s="77">
        <v>1086</v>
      </c>
      <c r="N176" s="14"/>
    </row>
    <row r="177" spans="2:14" s="11" customFormat="1" ht="15" customHeight="1" x14ac:dyDescent="0.2">
      <c r="B177" s="76">
        <v>2016</v>
      </c>
      <c r="C177" s="252"/>
      <c r="D177" s="77">
        <v>884</v>
      </c>
      <c r="E177" s="77">
        <v>62945</v>
      </c>
      <c r="F177" s="77">
        <v>2910</v>
      </c>
      <c r="G177" s="77">
        <v>60035</v>
      </c>
      <c r="H177" s="177">
        <v>2</v>
      </c>
      <c r="I177" s="77">
        <v>0</v>
      </c>
      <c r="J177" s="77">
        <v>4571</v>
      </c>
      <c r="K177" s="77">
        <v>6546</v>
      </c>
      <c r="L177" s="77">
        <v>28048</v>
      </c>
      <c r="M177" s="77">
        <v>1426</v>
      </c>
      <c r="N177" s="48"/>
    </row>
    <row r="178" spans="2:14" s="11" customFormat="1" ht="15" customHeight="1" x14ac:dyDescent="0.2">
      <c r="B178" s="76">
        <v>2015</v>
      </c>
      <c r="C178" s="76" t="s">
        <v>50</v>
      </c>
      <c r="D178" s="77">
        <v>838</v>
      </c>
      <c r="E178" s="77">
        <v>66546</v>
      </c>
      <c r="F178" s="77">
        <v>1975</v>
      </c>
      <c r="G178" s="77">
        <v>64571</v>
      </c>
      <c r="H178" s="177">
        <v>10</v>
      </c>
      <c r="I178" s="77">
        <v>0</v>
      </c>
      <c r="J178" s="77">
        <v>5417</v>
      </c>
      <c r="K178" s="77">
        <v>5961</v>
      </c>
      <c r="L178" s="77">
        <v>31636</v>
      </c>
      <c r="M178" s="77">
        <v>2244</v>
      </c>
      <c r="N178" s="14"/>
    </row>
    <row r="179" spans="2:14" s="11" customFormat="1" ht="15" customHeight="1" x14ac:dyDescent="0.2">
      <c r="B179" s="76">
        <v>2014</v>
      </c>
      <c r="C179" s="76" t="s">
        <v>50</v>
      </c>
      <c r="D179" s="77">
        <v>780</v>
      </c>
      <c r="E179" s="77">
        <v>54143</v>
      </c>
      <c r="F179" s="77">
        <v>1228</v>
      </c>
      <c r="G179" s="77">
        <v>52915</v>
      </c>
      <c r="H179" s="177">
        <v>1</v>
      </c>
      <c r="I179" s="77">
        <v>0</v>
      </c>
      <c r="J179" s="77">
        <v>5436</v>
      </c>
      <c r="K179" s="77">
        <v>4769</v>
      </c>
      <c r="L179" s="77">
        <v>25589</v>
      </c>
      <c r="M179" s="77">
        <v>1748</v>
      </c>
      <c r="N179" s="14"/>
    </row>
    <row r="180" spans="2:14" s="11" customFormat="1" ht="15" customHeight="1" x14ac:dyDescent="0.2">
      <c r="B180" s="264" t="s">
        <v>33</v>
      </c>
      <c r="C180" s="249"/>
      <c r="D180" s="249"/>
      <c r="E180" s="249"/>
      <c r="F180" s="203"/>
      <c r="G180" s="203"/>
      <c r="H180" s="203"/>
      <c r="I180" s="203"/>
      <c r="J180" s="203"/>
      <c r="K180" s="83"/>
      <c r="L180" s="48"/>
      <c r="M180" s="48"/>
      <c r="N180" s="14"/>
    </row>
    <row r="181" spans="2:14" s="11" customFormat="1" ht="15" customHeight="1" x14ac:dyDescent="0.2">
      <c r="B181" s="76">
        <v>2019</v>
      </c>
      <c r="C181" s="252"/>
      <c r="D181" s="77">
        <v>1089</v>
      </c>
      <c r="E181" s="77">
        <v>42068</v>
      </c>
      <c r="F181" s="77">
        <v>3962</v>
      </c>
      <c r="G181" s="77">
        <v>38106</v>
      </c>
      <c r="H181" s="77">
        <v>0</v>
      </c>
      <c r="I181" s="77">
        <v>0</v>
      </c>
      <c r="J181" s="77">
        <v>950</v>
      </c>
      <c r="K181" s="77">
        <v>7271</v>
      </c>
      <c r="L181" s="77">
        <v>14899</v>
      </c>
      <c r="M181" s="77">
        <v>735</v>
      </c>
      <c r="N181" s="14"/>
    </row>
    <row r="182" spans="2:14" s="11" customFormat="1" ht="15" customHeight="1" x14ac:dyDescent="0.2">
      <c r="B182" s="76">
        <v>2018</v>
      </c>
      <c r="C182" s="252"/>
      <c r="D182" s="77">
        <v>1049</v>
      </c>
      <c r="E182" s="77">
        <v>40107</v>
      </c>
      <c r="F182" s="77">
        <v>4036</v>
      </c>
      <c r="G182" s="77">
        <v>36071</v>
      </c>
      <c r="H182" s="178">
        <v>1</v>
      </c>
      <c r="I182" s="77">
        <v>1</v>
      </c>
      <c r="J182" s="77">
        <v>1073</v>
      </c>
      <c r="K182" s="77">
        <v>7016</v>
      </c>
      <c r="L182" s="77">
        <v>14706</v>
      </c>
      <c r="M182" s="77">
        <v>466</v>
      </c>
      <c r="N182" s="14"/>
    </row>
    <row r="183" spans="2:14" s="11" customFormat="1" ht="15" customHeight="1" x14ac:dyDescent="0.2">
      <c r="B183" s="76">
        <v>2017</v>
      </c>
      <c r="C183" s="252"/>
      <c r="D183" s="77">
        <v>986</v>
      </c>
      <c r="E183" s="77">
        <v>37856</v>
      </c>
      <c r="F183" s="77">
        <v>3685</v>
      </c>
      <c r="G183" s="77">
        <v>34171</v>
      </c>
      <c r="H183" s="182">
        <v>-3</v>
      </c>
      <c r="I183" s="77">
        <v>0</v>
      </c>
      <c r="J183" s="77">
        <v>617</v>
      </c>
      <c r="K183" s="77">
        <v>6334</v>
      </c>
      <c r="L183" s="77">
        <v>14092</v>
      </c>
      <c r="M183" s="77">
        <v>409</v>
      </c>
      <c r="N183" s="14"/>
    </row>
    <row r="184" spans="2:14" s="11" customFormat="1" ht="15" customHeight="1" x14ac:dyDescent="0.2">
      <c r="B184" s="76">
        <v>2016</v>
      </c>
      <c r="C184" s="252"/>
      <c r="D184" s="77">
        <v>933</v>
      </c>
      <c r="E184" s="77">
        <v>35271</v>
      </c>
      <c r="F184" s="77">
        <v>3586</v>
      </c>
      <c r="G184" s="77">
        <v>31685</v>
      </c>
      <c r="H184" s="77">
        <v>0</v>
      </c>
      <c r="I184" s="77">
        <v>0</v>
      </c>
      <c r="J184" s="77">
        <v>401</v>
      </c>
      <c r="K184" s="77">
        <v>6197</v>
      </c>
      <c r="L184" s="77">
        <v>13475</v>
      </c>
      <c r="M184" s="77">
        <v>428</v>
      </c>
      <c r="N184" s="48"/>
    </row>
    <row r="185" spans="2:14" s="11" customFormat="1" ht="15" customHeight="1" x14ac:dyDescent="0.2">
      <c r="B185" s="76">
        <v>2015</v>
      </c>
      <c r="C185" s="76" t="s">
        <v>50</v>
      </c>
      <c r="D185" s="77">
        <v>943</v>
      </c>
      <c r="E185" s="77">
        <v>33932</v>
      </c>
      <c r="F185" s="77">
        <v>2960</v>
      </c>
      <c r="G185" s="77">
        <v>30972</v>
      </c>
      <c r="H185" s="177">
        <v>12</v>
      </c>
      <c r="I185" s="77">
        <v>24</v>
      </c>
      <c r="J185" s="77">
        <v>1037</v>
      </c>
      <c r="K185" s="77">
        <v>6104</v>
      </c>
      <c r="L185" s="77">
        <v>12893</v>
      </c>
      <c r="M185" s="77">
        <v>967</v>
      </c>
      <c r="N185" s="14"/>
    </row>
    <row r="186" spans="2:14" s="11" customFormat="1" ht="15" customHeight="1" x14ac:dyDescent="0.2">
      <c r="B186" s="76">
        <v>2014</v>
      </c>
      <c r="C186" s="76" t="s">
        <v>50</v>
      </c>
      <c r="D186" s="77">
        <v>931</v>
      </c>
      <c r="E186" s="77">
        <v>34365</v>
      </c>
      <c r="F186" s="77">
        <v>3147</v>
      </c>
      <c r="G186" s="77">
        <v>31219</v>
      </c>
      <c r="H186" s="182">
        <v>-59</v>
      </c>
      <c r="I186" s="77">
        <v>4</v>
      </c>
      <c r="J186" s="77">
        <v>1434</v>
      </c>
      <c r="K186" s="77">
        <v>6255</v>
      </c>
      <c r="L186" s="77">
        <v>13349</v>
      </c>
      <c r="M186" s="77">
        <v>687</v>
      </c>
      <c r="N186" s="14"/>
    </row>
    <row r="187" spans="2:14" ht="9.75" customHeight="1" x14ac:dyDescent="0.2">
      <c r="B187" s="49"/>
      <c r="C187" s="49"/>
      <c r="D187" s="49"/>
      <c r="E187" s="49"/>
      <c r="F187" s="49"/>
      <c r="G187" s="49"/>
      <c r="H187" s="49"/>
      <c r="I187" s="49"/>
    </row>
    <row r="188" spans="2:14" ht="3" customHeight="1" x14ac:dyDescent="0.2"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288" t="s">
        <v>289</v>
      </c>
      <c r="C190" s="288"/>
      <c r="D190" s="288"/>
      <c r="E190" s="288"/>
      <c r="F190" s="288"/>
      <c r="G190" s="288"/>
      <c r="H190" s="288"/>
      <c r="I190" s="288"/>
    </row>
    <row r="192" spans="2:14" ht="12" x14ac:dyDescent="0.2">
      <c r="B192" s="133" t="s">
        <v>0</v>
      </c>
      <c r="C192" s="26"/>
    </row>
  </sheetData>
  <mergeCells count="14">
    <mergeCell ref="B190:I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scale="80" fitToHeight="12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pageSetUpPr fitToPage="1"/>
  </sheetPr>
  <dimension ref="B1:H193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5.7109375" style="1" customWidth="1"/>
    <col min="5" max="8" width="15.7109375" style="49" customWidth="1"/>
    <col min="9" max="9" width="6.7109375" style="1" customWidth="1"/>
    <col min="10" max="16384" width="12.5703125" style="1"/>
  </cols>
  <sheetData>
    <row r="1" spans="2:8" s="119" customFormat="1" ht="33" customHeight="1" x14ac:dyDescent="0.2">
      <c r="B1" s="289" t="s">
        <v>303</v>
      </c>
      <c r="C1" s="289"/>
      <c r="D1" s="289"/>
      <c r="E1" s="289"/>
      <c r="F1" s="289"/>
      <c r="G1" s="289"/>
      <c r="H1" s="289"/>
    </row>
    <row r="2" spans="2:8" ht="18" customHeight="1" x14ac:dyDescent="0.2">
      <c r="B2" s="20"/>
      <c r="C2" s="20"/>
      <c r="D2" s="20"/>
    </row>
    <row r="3" spans="2:8" ht="12.75" customHeight="1" x14ac:dyDescent="0.2">
      <c r="B3" s="125" t="s">
        <v>218</v>
      </c>
      <c r="C3" s="27"/>
      <c r="D3" s="20"/>
    </row>
    <row r="4" spans="2:8" s="6" customFormat="1" ht="18" customHeight="1" x14ac:dyDescent="0.2">
      <c r="B4" s="284" t="s">
        <v>4</v>
      </c>
      <c r="C4" s="285"/>
      <c r="D4" s="297" t="s">
        <v>6</v>
      </c>
      <c r="E4" s="297" t="s">
        <v>77</v>
      </c>
      <c r="F4" s="297" t="s">
        <v>334</v>
      </c>
      <c r="G4" s="297" t="s">
        <v>78</v>
      </c>
      <c r="H4" s="299" t="s">
        <v>79</v>
      </c>
    </row>
    <row r="5" spans="2:8" s="6" customFormat="1" ht="18" customHeight="1" x14ac:dyDescent="0.2">
      <c r="B5" s="284"/>
      <c r="C5" s="285"/>
      <c r="D5" s="297"/>
      <c r="E5" s="297"/>
      <c r="F5" s="297"/>
      <c r="G5" s="297"/>
      <c r="H5" s="299"/>
    </row>
    <row r="6" spans="2:8" s="6" customFormat="1" ht="24" customHeight="1" x14ac:dyDescent="0.2">
      <c r="B6" s="284"/>
      <c r="C6" s="285"/>
      <c r="D6" s="297"/>
      <c r="E6" s="297"/>
      <c r="F6" s="297"/>
      <c r="G6" s="297"/>
      <c r="H6" s="299"/>
    </row>
    <row r="7" spans="2:8" ht="18" customHeight="1" x14ac:dyDescent="0.2">
      <c r="B7" s="284"/>
      <c r="C7" s="285"/>
      <c r="D7" s="135" t="s">
        <v>15</v>
      </c>
      <c r="E7" s="161" t="s">
        <v>343</v>
      </c>
      <c r="F7" s="161" t="s">
        <v>343</v>
      </c>
      <c r="G7" s="161" t="s">
        <v>344</v>
      </c>
      <c r="H7" s="240" t="s">
        <v>344</v>
      </c>
    </row>
    <row r="8" spans="2:8" s="9" customFormat="1" ht="3.75" customHeight="1" x14ac:dyDescent="0.2">
      <c r="B8" s="7"/>
      <c r="C8" s="7"/>
      <c r="D8" s="8"/>
      <c r="E8" s="51"/>
      <c r="F8" s="51"/>
      <c r="G8" s="51"/>
      <c r="H8" s="51"/>
    </row>
    <row r="9" spans="2:8" s="11" customFormat="1" ht="15" customHeight="1" x14ac:dyDescent="0.2">
      <c r="B9" s="84" t="s">
        <v>5</v>
      </c>
      <c r="C9" s="85"/>
      <c r="D9" s="75"/>
      <c r="E9" s="75"/>
      <c r="F9" s="75"/>
      <c r="G9" s="48"/>
      <c r="H9" s="48"/>
    </row>
    <row r="10" spans="2:8" s="11" customFormat="1" ht="15" customHeight="1" x14ac:dyDescent="0.2">
      <c r="B10" s="76">
        <v>2019</v>
      </c>
      <c r="C10" s="85"/>
      <c r="D10" s="77">
        <v>28661</v>
      </c>
      <c r="E10" s="77">
        <v>4063387</v>
      </c>
      <c r="F10" s="77">
        <v>1781460</v>
      </c>
      <c r="G10" s="77">
        <v>818311</v>
      </c>
      <c r="H10" s="177">
        <v>680298</v>
      </c>
    </row>
    <row r="11" spans="2:8" s="11" customFormat="1" ht="15" customHeight="1" x14ac:dyDescent="0.2">
      <c r="B11" s="76">
        <v>2018</v>
      </c>
      <c r="C11" s="85"/>
      <c r="D11" s="77">
        <v>27875</v>
      </c>
      <c r="E11" s="77">
        <v>3596191</v>
      </c>
      <c r="F11" s="77">
        <v>1641266</v>
      </c>
      <c r="G11" s="77">
        <v>779014</v>
      </c>
      <c r="H11" s="177">
        <v>595614</v>
      </c>
    </row>
    <row r="12" spans="2:8" s="11" customFormat="1" ht="15" customHeight="1" x14ac:dyDescent="0.2">
      <c r="B12" s="76">
        <v>2017</v>
      </c>
      <c r="C12" s="85"/>
      <c r="D12" s="77">
        <v>26400</v>
      </c>
      <c r="E12" s="77">
        <v>3295569</v>
      </c>
      <c r="F12" s="77">
        <v>1505660</v>
      </c>
      <c r="G12" s="77">
        <v>738290</v>
      </c>
      <c r="H12" s="177">
        <v>559980</v>
      </c>
    </row>
    <row r="13" spans="2:8" s="11" customFormat="1" ht="15" customHeight="1" x14ac:dyDescent="0.2">
      <c r="B13" s="76">
        <v>2016</v>
      </c>
      <c r="C13" s="85"/>
      <c r="D13" s="77">
        <v>25108</v>
      </c>
      <c r="E13" s="77">
        <v>2842030</v>
      </c>
      <c r="F13" s="77">
        <v>1295720</v>
      </c>
      <c r="G13" s="77">
        <v>599224</v>
      </c>
      <c r="H13" s="177">
        <v>418362</v>
      </c>
    </row>
    <row r="14" spans="2:8" s="11" customFormat="1" ht="15" customHeight="1" x14ac:dyDescent="0.2">
      <c r="B14" s="76">
        <v>2015</v>
      </c>
      <c r="C14" s="76" t="s">
        <v>50</v>
      </c>
      <c r="D14" s="77">
        <v>24361</v>
      </c>
      <c r="E14" s="77">
        <v>2672725</v>
      </c>
      <c r="F14" s="77">
        <v>1172505</v>
      </c>
      <c r="G14" s="77">
        <v>507185</v>
      </c>
      <c r="H14" s="177">
        <v>241971</v>
      </c>
    </row>
    <row r="15" spans="2:8" s="11" customFormat="1" ht="15" customHeight="1" x14ac:dyDescent="0.2">
      <c r="B15" s="76">
        <v>2014</v>
      </c>
      <c r="C15" s="76" t="s">
        <v>50</v>
      </c>
      <c r="D15" s="77">
        <v>23662</v>
      </c>
      <c r="E15" s="77">
        <v>2774983</v>
      </c>
      <c r="F15" s="77">
        <v>1197275</v>
      </c>
      <c r="G15" s="77">
        <v>541838</v>
      </c>
      <c r="H15" s="177">
        <v>147470</v>
      </c>
    </row>
    <row r="16" spans="2:8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</row>
    <row r="17" spans="2:8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</row>
    <row r="18" spans="2:8" s="11" customFormat="1" ht="15" customHeight="1" x14ac:dyDescent="0.2">
      <c r="B18" s="76">
        <v>2019</v>
      </c>
      <c r="C18" s="252"/>
      <c r="D18" s="77">
        <v>19148</v>
      </c>
      <c r="E18" s="77">
        <v>194380</v>
      </c>
      <c r="F18" s="77">
        <v>127566</v>
      </c>
      <c r="G18" s="77">
        <v>110848</v>
      </c>
      <c r="H18" s="177">
        <v>104328</v>
      </c>
    </row>
    <row r="19" spans="2:8" s="11" customFormat="1" ht="15" customHeight="1" x14ac:dyDescent="0.2">
      <c r="B19" s="76">
        <v>2018</v>
      </c>
      <c r="C19" s="252"/>
      <c r="D19" s="77">
        <v>18804</v>
      </c>
      <c r="E19" s="77">
        <v>191941</v>
      </c>
      <c r="F19" s="77">
        <v>123642</v>
      </c>
      <c r="G19" s="77">
        <v>107098</v>
      </c>
      <c r="H19" s="177">
        <v>99992</v>
      </c>
    </row>
    <row r="20" spans="2:8" s="11" customFormat="1" ht="15" customHeight="1" x14ac:dyDescent="0.2">
      <c r="B20" s="76">
        <v>2017</v>
      </c>
      <c r="C20" s="252"/>
      <c r="D20" s="77">
        <v>17885</v>
      </c>
      <c r="E20" s="77">
        <v>178257</v>
      </c>
      <c r="F20" s="77">
        <v>112847</v>
      </c>
      <c r="G20" s="77">
        <v>97340</v>
      </c>
      <c r="H20" s="177">
        <v>91007</v>
      </c>
    </row>
    <row r="21" spans="2:8" s="11" customFormat="1" ht="15" customHeight="1" x14ac:dyDescent="0.2">
      <c r="B21" s="76">
        <v>2016</v>
      </c>
      <c r="C21" s="252"/>
      <c r="D21" s="77">
        <v>16948</v>
      </c>
      <c r="E21" s="77">
        <v>157246</v>
      </c>
      <c r="F21" s="77">
        <v>100154</v>
      </c>
      <c r="G21" s="77">
        <v>86843</v>
      </c>
      <c r="H21" s="177">
        <v>80457</v>
      </c>
    </row>
    <row r="22" spans="2:8" s="11" customFormat="1" ht="15" customHeight="1" x14ac:dyDescent="0.2">
      <c r="B22" s="76">
        <v>2015</v>
      </c>
      <c r="C22" s="76" t="s">
        <v>50</v>
      </c>
      <c r="D22" s="77">
        <v>16251</v>
      </c>
      <c r="E22" s="77">
        <v>146996</v>
      </c>
      <c r="F22" s="77">
        <v>90844</v>
      </c>
      <c r="G22" s="77">
        <v>77640</v>
      </c>
      <c r="H22" s="177">
        <v>72018</v>
      </c>
    </row>
    <row r="23" spans="2:8" s="11" customFormat="1" ht="15" customHeight="1" x14ac:dyDescent="0.2">
      <c r="B23" s="76">
        <v>2014</v>
      </c>
      <c r="C23" s="76" t="s">
        <v>50</v>
      </c>
      <c r="D23" s="77">
        <v>15546</v>
      </c>
      <c r="E23" s="77">
        <v>139075</v>
      </c>
      <c r="F23" s="77">
        <v>86273</v>
      </c>
      <c r="G23" s="77">
        <v>73757</v>
      </c>
      <c r="H23" s="177">
        <v>67562</v>
      </c>
    </row>
    <row r="24" spans="2:8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</row>
    <row r="25" spans="2:8" s="11" customFormat="1" ht="15" customHeight="1" x14ac:dyDescent="0.2">
      <c r="B25" s="76">
        <v>2019</v>
      </c>
      <c r="C25" s="252"/>
      <c r="D25" s="77">
        <v>9513</v>
      </c>
      <c r="E25" s="77">
        <v>3869006</v>
      </c>
      <c r="F25" s="77">
        <v>1653893</v>
      </c>
      <c r="G25" s="77">
        <v>707463</v>
      </c>
      <c r="H25" s="177">
        <v>575970</v>
      </c>
    </row>
    <row r="26" spans="2:8" s="11" customFormat="1" ht="15" customHeight="1" x14ac:dyDescent="0.2">
      <c r="B26" s="76">
        <v>2018</v>
      </c>
      <c r="C26" s="252"/>
      <c r="D26" s="77">
        <v>9071</v>
      </c>
      <c r="E26" s="77">
        <v>3404250</v>
      </c>
      <c r="F26" s="77">
        <v>1517624</v>
      </c>
      <c r="G26" s="77">
        <v>671916</v>
      </c>
      <c r="H26" s="177">
        <v>495621</v>
      </c>
    </row>
    <row r="27" spans="2:8" s="11" customFormat="1" ht="15" customHeight="1" x14ac:dyDescent="0.2">
      <c r="B27" s="76">
        <v>2017</v>
      </c>
      <c r="C27" s="252"/>
      <c r="D27" s="77">
        <v>8515</v>
      </c>
      <c r="E27" s="77">
        <v>3117312</v>
      </c>
      <c r="F27" s="77">
        <v>1392812</v>
      </c>
      <c r="G27" s="77">
        <v>640950</v>
      </c>
      <c r="H27" s="177">
        <v>468973</v>
      </c>
    </row>
    <row r="28" spans="2:8" s="11" customFormat="1" ht="15" customHeight="1" x14ac:dyDescent="0.2">
      <c r="B28" s="76">
        <v>2016</v>
      </c>
      <c r="C28" s="252"/>
      <c r="D28" s="77">
        <v>8160</v>
      </c>
      <c r="E28" s="77">
        <v>2684784</v>
      </c>
      <c r="F28" s="77">
        <v>1195567</v>
      </c>
      <c r="G28" s="77">
        <v>512382</v>
      </c>
      <c r="H28" s="177">
        <v>337904</v>
      </c>
    </row>
    <row r="29" spans="2:8" s="11" customFormat="1" ht="15" customHeight="1" x14ac:dyDescent="0.2">
      <c r="B29" s="76">
        <v>2015</v>
      </c>
      <c r="C29" s="76" t="s">
        <v>50</v>
      </c>
      <c r="D29" s="77">
        <v>8110</v>
      </c>
      <c r="E29" s="77">
        <v>2525729</v>
      </c>
      <c r="F29" s="77">
        <v>1081661</v>
      </c>
      <c r="G29" s="77">
        <v>429545</v>
      </c>
      <c r="H29" s="177">
        <v>169953</v>
      </c>
    </row>
    <row r="30" spans="2:8" s="11" customFormat="1" ht="15" customHeight="1" x14ac:dyDescent="0.2">
      <c r="B30" s="76">
        <v>2014</v>
      </c>
      <c r="C30" s="76" t="s">
        <v>50</v>
      </c>
      <c r="D30" s="77">
        <v>8116</v>
      </c>
      <c r="E30" s="77">
        <v>2635909</v>
      </c>
      <c r="F30" s="77">
        <v>1111002</v>
      </c>
      <c r="G30" s="77">
        <v>468081</v>
      </c>
      <c r="H30" s="177">
        <v>79908</v>
      </c>
    </row>
    <row r="31" spans="2:8" s="11" customFormat="1" ht="15" customHeight="1" x14ac:dyDescent="0.2">
      <c r="B31" s="251" t="s">
        <v>55</v>
      </c>
      <c r="C31" s="74"/>
      <c r="D31" s="74"/>
      <c r="E31" s="74"/>
      <c r="F31" s="74"/>
      <c r="G31" s="74"/>
      <c r="H31" s="74"/>
    </row>
    <row r="32" spans="2:8" s="11" customFormat="1" ht="15" customHeight="1" x14ac:dyDescent="0.2">
      <c r="B32" s="252" t="s">
        <v>56</v>
      </c>
      <c r="C32" s="203" t="s">
        <v>50</v>
      </c>
      <c r="D32" s="203"/>
      <c r="E32" s="203"/>
      <c r="F32" s="203"/>
      <c r="G32" s="203"/>
      <c r="H32" s="203"/>
    </row>
    <row r="33" spans="2:8" s="11" customFormat="1" ht="15" customHeight="1" x14ac:dyDescent="0.2">
      <c r="B33" s="76">
        <v>2019</v>
      </c>
      <c r="C33" s="256"/>
      <c r="D33" s="77">
        <v>28640</v>
      </c>
      <c r="E33" s="77">
        <v>3035994</v>
      </c>
      <c r="F33" s="77">
        <v>1317116</v>
      </c>
      <c r="G33" s="77">
        <v>571433</v>
      </c>
      <c r="H33" s="177">
        <v>555163</v>
      </c>
    </row>
    <row r="34" spans="2:8" s="11" customFormat="1" ht="15" customHeight="1" x14ac:dyDescent="0.2">
      <c r="B34" s="76">
        <v>2018</v>
      </c>
      <c r="C34" s="256"/>
      <c r="D34" s="77">
        <v>27858</v>
      </c>
      <c r="E34" s="77">
        <v>2783588</v>
      </c>
      <c r="F34" s="77">
        <v>1245622</v>
      </c>
      <c r="G34" s="77">
        <v>567086</v>
      </c>
      <c r="H34" s="177">
        <v>498436</v>
      </c>
    </row>
    <row r="35" spans="2:8" s="11" customFormat="1" ht="15" customHeight="1" x14ac:dyDescent="0.2">
      <c r="B35" s="76">
        <v>2017</v>
      </c>
      <c r="C35" s="256"/>
      <c r="D35" s="77">
        <v>26384</v>
      </c>
      <c r="E35" s="77">
        <v>2581682</v>
      </c>
      <c r="F35" s="77">
        <v>1141840</v>
      </c>
      <c r="G35" s="77">
        <v>549662</v>
      </c>
      <c r="H35" s="177">
        <v>492720</v>
      </c>
    </row>
    <row r="36" spans="2:8" s="11" customFormat="1" ht="15" customHeight="1" x14ac:dyDescent="0.2">
      <c r="B36" s="76">
        <v>2016</v>
      </c>
      <c r="C36" s="256"/>
      <c r="D36" s="77">
        <v>25093</v>
      </c>
      <c r="E36" s="77">
        <v>2195731</v>
      </c>
      <c r="F36" s="77">
        <v>959245</v>
      </c>
      <c r="G36" s="77">
        <v>425298</v>
      </c>
      <c r="H36" s="177">
        <v>327901</v>
      </c>
    </row>
    <row r="37" spans="2:8" s="11" customFormat="1" ht="15" customHeight="1" x14ac:dyDescent="0.2">
      <c r="B37" s="76">
        <v>2015</v>
      </c>
      <c r="C37" s="76" t="s">
        <v>50</v>
      </c>
      <c r="D37" s="77">
        <v>24349</v>
      </c>
      <c r="E37" s="77">
        <v>2096794</v>
      </c>
      <c r="F37" s="77">
        <v>918564</v>
      </c>
      <c r="G37" s="77">
        <v>401438</v>
      </c>
      <c r="H37" s="177">
        <v>201883</v>
      </c>
    </row>
    <row r="38" spans="2:8" s="11" customFormat="1" ht="15" customHeight="1" x14ac:dyDescent="0.2">
      <c r="B38" s="76">
        <v>2014</v>
      </c>
      <c r="C38" s="76" t="s">
        <v>50</v>
      </c>
      <c r="D38" s="77">
        <v>23648</v>
      </c>
      <c r="E38" s="77">
        <v>2016793</v>
      </c>
      <c r="F38" s="77">
        <v>853302</v>
      </c>
      <c r="G38" s="77">
        <v>362680</v>
      </c>
      <c r="H38" s="177">
        <v>79833</v>
      </c>
    </row>
    <row r="39" spans="2:8" s="11" customFormat="1" ht="15" customHeight="1" x14ac:dyDescent="0.2">
      <c r="B39" s="252" t="s">
        <v>57</v>
      </c>
      <c r="C39" s="203" t="s">
        <v>50</v>
      </c>
      <c r="D39" s="203"/>
      <c r="E39" s="203"/>
      <c r="F39" s="203"/>
      <c r="G39" s="203"/>
      <c r="H39" s="203"/>
    </row>
    <row r="40" spans="2:8" s="11" customFormat="1" ht="15" customHeight="1" x14ac:dyDescent="0.2">
      <c r="B40" s="76">
        <v>2019</v>
      </c>
      <c r="C40" s="256"/>
      <c r="D40" s="77">
        <v>27514</v>
      </c>
      <c r="E40" s="77">
        <v>951833</v>
      </c>
      <c r="F40" s="77">
        <v>416282</v>
      </c>
      <c r="G40" s="77">
        <v>197670</v>
      </c>
      <c r="H40" s="177">
        <v>256293</v>
      </c>
    </row>
    <row r="41" spans="2:8" s="11" customFormat="1" ht="15" customHeight="1" x14ac:dyDescent="0.2">
      <c r="B41" s="76">
        <v>2018</v>
      </c>
      <c r="C41" s="256"/>
      <c r="D41" s="77">
        <v>26803</v>
      </c>
      <c r="E41" s="77">
        <v>879024</v>
      </c>
      <c r="F41" s="77">
        <v>384261</v>
      </c>
      <c r="G41" s="77">
        <v>184731</v>
      </c>
      <c r="H41" s="177">
        <v>189863</v>
      </c>
    </row>
    <row r="42" spans="2:8" s="11" customFormat="1" ht="15" customHeight="1" x14ac:dyDescent="0.2">
      <c r="B42" s="76">
        <v>2017</v>
      </c>
      <c r="C42" s="256"/>
      <c r="D42" s="77">
        <v>25420</v>
      </c>
      <c r="E42" s="77">
        <v>802798</v>
      </c>
      <c r="F42" s="77">
        <v>358222</v>
      </c>
      <c r="G42" s="77">
        <v>172024</v>
      </c>
      <c r="H42" s="177">
        <v>216240</v>
      </c>
    </row>
    <row r="43" spans="2:8" s="11" customFormat="1" ht="15" customHeight="1" x14ac:dyDescent="0.2">
      <c r="B43" s="76">
        <v>2016</v>
      </c>
      <c r="C43" s="256"/>
      <c r="D43" s="77">
        <v>24190</v>
      </c>
      <c r="E43" s="77">
        <v>694657</v>
      </c>
      <c r="F43" s="77">
        <v>305215</v>
      </c>
      <c r="G43" s="77">
        <v>133560</v>
      </c>
      <c r="H43" s="177">
        <v>147613</v>
      </c>
    </row>
    <row r="44" spans="2:8" s="11" customFormat="1" ht="15" customHeight="1" x14ac:dyDescent="0.2">
      <c r="B44" s="76">
        <v>2015</v>
      </c>
      <c r="C44" s="76" t="s">
        <v>50</v>
      </c>
      <c r="D44" s="77">
        <v>23483</v>
      </c>
      <c r="E44" s="77">
        <v>658319</v>
      </c>
      <c r="F44" s="77">
        <v>282362</v>
      </c>
      <c r="G44" s="77">
        <v>114227</v>
      </c>
      <c r="H44" s="177">
        <v>86167</v>
      </c>
    </row>
    <row r="45" spans="2:8" s="11" customFormat="1" ht="15" customHeight="1" x14ac:dyDescent="0.2">
      <c r="B45" s="76">
        <v>2014</v>
      </c>
      <c r="C45" s="76" t="s">
        <v>50</v>
      </c>
      <c r="D45" s="77">
        <v>22799</v>
      </c>
      <c r="E45" s="77">
        <v>647431</v>
      </c>
      <c r="F45" s="77">
        <v>265372</v>
      </c>
      <c r="G45" s="77">
        <v>100005</v>
      </c>
      <c r="H45" s="177">
        <v>17646</v>
      </c>
    </row>
    <row r="46" spans="2:8" s="11" customFormat="1" ht="15" customHeight="1" x14ac:dyDescent="0.2">
      <c r="B46" s="252" t="s">
        <v>58</v>
      </c>
      <c r="C46" s="203" t="s">
        <v>50</v>
      </c>
      <c r="D46" s="203"/>
      <c r="E46" s="203"/>
      <c r="F46" s="203"/>
      <c r="G46" s="203"/>
      <c r="H46" s="203"/>
    </row>
    <row r="47" spans="2:8" s="11" customFormat="1" ht="15" customHeight="1" x14ac:dyDescent="0.2">
      <c r="B47" s="76">
        <v>2019</v>
      </c>
      <c r="C47" s="256"/>
      <c r="D47" s="77">
        <v>964</v>
      </c>
      <c r="E47" s="77">
        <v>1065652</v>
      </c>
      <c r="F47" s="77">
        <v>441413</v>
      </c>
      <c r="G47" s="77">
        <v>177143</v>
      </c>
      <c r="H47" s="177">
        <v>150155</v>
      </c>
    </row>
    <row r="48" spans="2:8" s="11" customFormat="1" ht="15" customHeight="1" x14ac:dyDescent="0.2">
      <c r="B48" s="76">
        <v>2018</v>
      </c>
      <c r="C48" s="256"/>
      <c r="D48" s="77">
        <v>905</v>
      </c>
      <c r="E48" s="77">
        <v>945808</v>
      </c>
      <c r="F48" s="77">
        <v>414899</v>
      </c>
      <c r="G48" s="77">
        <v>171239</v>
      </c>
      <c r="H48" s="177">
        <v>178144</v>
      </c>
    </row>
    <row r="49" spans="2:8" s="11" customFormat="1" ht="15" customHeight="1" x14ac:dyDescent="0.2">
      <c r="B49" s="76">
        <v>2017</v>
      </c>
      <c r="C49" s="256"/>
      <c r="D49" s="77">
        <v>829</v>
      </c>
      <c r="E49" s="77">
        <v>894108</v>
      </c>
      <c r="F49" s="77">
        <v>374113</v>
      </c>
      <c r="G49" s="77">
        <v>164785</v>
      </c>
      <c r="H49" s="177">
        <v>141527</v>
      </c>
    </row>
    <row r="50" spans="2:8" s="11" customFormat="1" ht="15" customHeight="1" x14ac:dyDescent="0.2">
      <c r="B50" s="76">
        <v>2016</v>
      </c>
      <c r="C50" s="256"/>
      <c r="D50" s="77">
        <v>791</v>
      </c>
      <c r="E50" s="77">
        <v>815862</v>
      </c>
      <c r="F50" s="77">
        <v>340814</v>
      </c>
      <c r="G50" s="77">
        <v>140843</v>
      </c>
      <c r="H50" s="177">
        <v>102900</v>
      </c>
    </row>
    <row r="51" spans="2:8" s="11" customFormat="1" ht="15" customHeight="1" x14ac:dyDescent="0.2">
      <c r="B51" s="76">
        <v>2015</v>
      </c>
      <c r="C51" s="76" t="s">
        <v>50</v>
      </c>
      <c r="D51" s="77">
        <v>754</v>
      </c>
      <c r="E51" s="77">
        <v>731473</v>
      </c>
      <c r="F51" s="77">
        <v>296460</v>
      </c>
      <c r="G51" s="77">
        <v>106752</v>
      </c>
      <c r="H51" s="177">
        <v>27079</v>
      </c>
    </row>
    <row r="52" spans="2:8" s="11" customFormat="1" ht="15" customHeight="1" x14ac:dyDescent="0.2">
      <c r="B52" s="76">
        <v>2014</v>
      </c>
      <c r="C52" s="76" t="s">
        <v>50</v>
      </c>
      <c r="D52" s="77">
        <v>744</v>
      </c>
      <c r="E52" s="77">
        <v>727853</v>
      </c>
      <c r="F52" s="77">
        <v>286142</v>
      </c>
      <c r="G52" s="77">
        <v>105603</v>
      </c>
      <c r="H52" s="177">
        <v>-3887</v>
      </c>
    </row>
    <row r="53" spans="2:8" s="11" customFormat="1" ht="15" customHeight="1" x14ac:dyDescent="0.2">
      <c r="B53" s="252" t="s">
        <v>59</v>
      </c>
      <c r="C53" s="203" t="s">
        <v>50</v>
      </c>
      <c r="D53" s="203"/>
      <c r="E53" s="203"/>
      <c r="F53" s="203"/>
      <c r="G53" s="203"/>
      <c r="H53" s="203"/>
    </row>
    <row r="54" spans="2:8" s="11" customFormat="1" ht="15" customHeight="1" x14ac:dyDescent="0.2">
      <c r="B54" s="76">
        <v>2019</v>
      </c>
      <c r="C54" s="256"/>
      <c r="D54" s="77">
        <v>162</v>
      </c>
      <c r="E54" s="77">
        <v>1018509</v>
      </c>
      <c r="F54" s="77">
        <v>459422</v>
      </c>
      <c r="G54" s="77">
        <v>196621</v>
      </c>
      <c r="H54" s="177">
        <v>148716</v>
      </c>
    </row>
    <row r="55" spans="2:8" s="11" customFormat="1" ht="15" customHeight="1" x14ac:dyDescent="0.2">
      <c r="B55" s="76">
        <v>2018</v>
      </c>
      <c r="C55" s="256"/>
      <c r="D55" s="77">
        <v>150</v>
      </c>
      <c r="E55" s="77">
        <v>958756</v>
      </c>
      <c r="F55" s="77">
        <v>446462</v>
      </c>
      <c r="G55" s="77">
        <v>211115</v>
      </c>
      <c r="H55" s="177">
        <v>130429</v>
      </c>
    </row>
    <row r="56" spans="2:8" s="11" customFormat="1" ht="15" customHeight="1" x14ac:dyDescent="0.2">
      <c r="B56" s="76">
        <v>2017</v>
      </c>
      <c r="C56" s="256"/>
      <c r="D56" s="77">
        <v>135</v>
      </c>
      <c r="E56" s="77">
        <v>884776</v>
      </c>
      <c r="F56" s="77">
        <v>409506</v>
      </c>
      <c r="G56" s="77">
        <v>212853</v>
      </c>
      <c r="H56" s="177">
        <v>134953</v>
      </c>
    </row>
    <row r="57" spans="2:8" s="11" customFormat="1" ht="15" customHeight="1" x14ac:dyDescent="0.2">
      <c r="B57" s="76">
        <v>2016</v>
      </c>
      <c r="C57" s="256"/>
      <c r="D57" s="77">
        <v>112</v>
      </c>
      <c r="E57" s="77">
        <v>685212</v>
      </c>
      <c r="F57" s="77">
        <v>313215</v>
      </c>
      <c r="G57" s="77">
        <v>150896</v>
      </c>
      <c r="H57" s="177">
        <v>77388</v>
      </c>
    </row>
    <row r="58" spans="2:8" s="11" customFormat="1" ht="15" customHeight="1" x14ac:dyDescent="0.2">
      <c r="B58" s="76">
        <v>2015</v>
      </c>
      <c r="C58" s="76" t="s">
        <v>50</v>
      </c>
      <c r="D58" s="77">
        <v>112</v>
      </c>
      <c r="E58" s="77">
        <v>707002</v>
      </c>
      <c r="F58" s="77">
        <v>339742</v>
      </c>
      <c r="G58" s="77">
        <v>180459</v>
      </c>
      <c r="H58" s="177">
        <v>88637</v>
      </c>
    </row>
    <row r="59" spans="2:8" s="11" customFormat="1" ht="15" customHeight="1" x14ac:dyDescent="0.2">
      <c r="B59" s="76">
        <v>2014</v>
      </c>
      <c r="C59" s="76" t="s">
        <v>50</v>
      </c>
      <c r="D59" s="77">
        <v>105</v>
      </c>
      <c r="E59" s="77">
        <v>641509</v>
      </c>
      <c r="F59" s="77">
        <v>301788</v>
      </c>
      <c r="G59" s="77">
        <v>157072</v>
      </c>
      <c r="H59" s="177">
        <v>66074</v>
      </c>
    </row>
    <row r="60" spans="2:8" s="11" customFormat="1" ht="15" customHeight="1" x14ac:dyDescent="0.2">
      <c r="B60" s="252" t="s">
        <v>60</v>
      </c>
      <c r="C60" s="203" t="s">
        <v>50</v>
      </c>
      <c r="D60" s="203"/>
      <c r="E60" s="203"/>
      <c r="F60" s="203"/>
      <c r="G60" s="203"/>
      <c r="H60" s="203"/>
    </row>
    <row r="61" spans="2:8" s="11" customFormat="1" ht="15" customHeight="1" x14ac:dyDescent="0.2">
      <c r="B61" s="76">
        <v>2019</v>
      </c>
      <c r="C61" s="256"/>
      <c r="D61" s="77">
        <v>21</v>
      </c>
      <c r="E61" s="77">
        <v>1027393</v>
      </c>
      <c r="F61" s="77">
        <v>464343</v>
      </c>
      <c r="G61" s="77">
        <v>246878</v>
      </c>
      <c r="H61" s="177">
        <v>125135</v>
      </c>
    </row>
    <row r="62" spans="2:8" s="11" customFormat="1" ht="15" customHeight="1" x14ac:dyDescent="0.2">
      <c r="B62" s="76">
        <v>2018</v>
      </c>
      <c r="C62" s="256"/>
      <c r="D62" s="77">
        <v>17</v>
      </c>
      <c r="E62" s="77">
        <v>812603</v>
      </c>
      <c r="F62" s="77">
        <v>395643</v>
      </c>
      <c r="G62" s="77">
        <v>211928</v>
      </c>
      <c r="H62" s="177">
        <v>97178</v>
      </c>
    </row>
    <row r="63" spans="2:8" s="11" customFormat="1" ht="15" customHeight="1" x14ac:dyDescent="0.2">
      <c r="B63" s="76">
        <v>2017</v>
      </c>
      <c r="C63" s="256"/>
      <c r="D63" s="77">
        <v>16</v>
      </c>
      <c r="E63" s="77">
        <v>713887</v>
      </c>
      <c r="F63" s="77">
        <v>363819</v>
      </c>
      <c r="G63" s="77">
        <v>188628</v>
      </c>
      <c r="H63" s="177">
        <v>67260</v>
      </c>
    </row>
    <row r="64" spans="2:8" s="11" customFormat="1" ht="15" customHeight="1" x14ac:dyDescent="0.2">
      <c r="B64" s="76">
        <v>2016</v>
      </c>
      <c r="C64" s="256"/>
      <c r="D64" s="77">
        <v>15</v>
      </c>
      <c r="E64" s="77">
        <v>646299</v>
      </c>
      <c r="F64" s="77">
        <v>336476</v>
      </c>
      <c r="G64" s="77">
        <v>173926</v>
      </c>
      <c r="H64" s="177">
        <v>90461</v>
      </c>
    </row>
    <row r="65" spans="2:8" s="11" customFormat="1" ht="15" customHeight="1" x14ac:dyDescent="0.2">
      <c r="B65" s="76">
        <v>2015</v>
      </c>
      <c r="C65" s="76" t="s">
        <v>50</v>
      </c>
      <c r="D65" s="77">
        <v>12</v>
      </c>
      <c r="E65" s="77">
        <v>575931</v>
      </c>
      <c r="F65" s="77">
        <v>253942</v>
      </c>
      <c r="G65" s="77">
        <v>105747</v>
      </c>
      <c r="H65" s="177">
        <v>40088</v>
      </c>
    </row>
    <row r="66" spans="2:8" s="11" customFormat="1" ht="15" customHeight="1" x14ac:dyDescent="0.2">
      <c r="B66" s="76">
        <v>2014</v>
      </c>
      <c r="C66" s="76" t="s">
        <v>50</v>
      </c>
      <c r="D66" s="77">
        <v>14</v>
      </c>
      <c r="E66" s="77">
        <v>758190</v>
      </c>
      <c r="F66" s="77">
        <v>343973</v>
      </c>
      <c r="G66" s="77">
        <v>179158</v>
      </c>
      <c r="H66" s="177">
        <v>67636</v>
      </c>
    </row>
    <row r="67" spans="2:8" s="11" customFormat="1" ht="15" customHeight="1" x14ac:dyDescent="0.2">
      <c r="B67" s="251" t="s">
        <v>36</v>
      </c>
      <c r="C67" s="74"/>
      <c r="D67" s="74"/>
      <c r="E67" s="74"/>
      <c r="F67" s="74"/>
      <c r="G67" s="74"/>
      <c r="H67" s="74"/>
    </row>
    <row r="68" spans="2:8" s="11" customFormat="1" ht="15" customHeight="1" x14ac:dyDescent="0.2">
      <c r="B68" s="264" t="s">
        <v>17</v>
      </c>
      <c r="C68" s="249"/>
      <c r="D68" s="249"/>
      <c r="E68" s="249"/>
      <c r="F68" s="249"/>
      <c r="G68" s="249"/>
      <c r="H68" s="249"/>
    </row>
    <row r="69" spans="2:8" s="11" customFormat="1" ht="15" customHeight="1" x14ac:dyDescent="0.2">
      <c r="B69" s="76">
        <v>2019</v>
      </c>
      <c r="C69" s="252"/>
      <c r="D69" s="77">
        <v>4752</v>
      </c>
      <c r="E69" s="77">
        <v>83053</v>
      </c>
      <c r="F69" s="77">
        <v>26873</v>
      </c>
      <c r="G69" s="77">
        <v>16330</v>
      </c>
      <c r="H69" s="177">
        <v>10974</v>
      </c>
    </row>
    <row r="70" spans="2:8" s="11" customFormat="1" ht="15" customHeight="1" x14ac:dyDescent="0.2">
      <c r="B70" s="76">
        <v>2018</v>
      </c>
      <c r="C70" s="252"/>
      <c r="D70" s="77">
        <v>4828</v>
      </c>
      <c r="E70" s="77">
        <v>79640</v>
      </c>
      <c r="F70" s="77">
        <v>24875</v>
      </c>
      <c r="G70" s="77">
        <v>14751</v>
      </c>
      <c r="H70" s="177">
        <v>9920</v>
      </c>
    </row>
    <row r="71" spans="2:8" s="11" customFormat="1" ht="15" customHeight="1" x14ac:dyDescent="0.2">
      <c r="B71" s="76">
        <v>2017</v>
      </c>
      <c r="C71" s="252"/>
      <c r="D71" s="77">
        <v>4679</v>
      </c>
      <c r="E71" s="77">
        <v>72557</v>
      </c>
      <c r="F71" s="77">
        <v>21126</v>
      </c>
      <c r="G71" s="77">
        <v>13454</v>
      </c>
      <c r="H71" s="177">
        <v>9935</v>
      </c>
    </row>
    <row r="72" spans="2:8" s="11" customFormat="1" ht="15" customHeight="1" x14ac:dyDescent="0.2">
      <c r="B72" s="76">
        <v>2016</v>
      </c>
      <c r="C72" s="252"/>
      <c r="D72" s="77">
        <v>4645</v>
      </c>
      <c r="E72" s="77">
        <v>62515</v>
      </c>
      <c r="F72" s="77">
        <v>17151</v>
      </c>
      <c r="G72" s="77">
        <v>11429</v>
      </c>
      <c r="H72" s="177">
        <v>7209</v>
      </c>
    </row>
    <row r="73" spans="2:8" s="11" customFormat="1" ht="15" customHeight="1" x14ac:dyDescent="0.2">
      <c r="B73" s="76">
        <v>2015</v>
      </c>
      <c r="C73" s="76" t="s">
        <v>50</v>
      </c>
      <c r="D73" s="77">
        <v>4574</v>
      </c>
      <c r="E73" s="77">
        <v>51416</v>
      </c>
      <c r="F73" s="77">
        <v>16659</v>
      </c>
      <c r="G73" s="77">
        <v>10921</v>
      </c>
      <c r="H73" s="177">
        <v>5704</v>
      </c>
    </row>
    <row r="74" spans="2:8" s="11" customFormat="1" ht="15" customHeight="1" x14ac:dyDescent="0.2">
      <c r="B74" s="76">
        <v>2014</v>
      </c>
      <c r="C74" s="76" t="s">
        <v>50</v>
      </c>
      <c r="D74" s="77">
        <v>4528</v>
      </c>
      <c r="E74" s="77">
        <v>49944</v>
      </c>
      <c r="F74" s="77">
        <v>16626</v>
      </c>
      <c r="G74" s="77">
        <v>11606</v>
      </c>
      <c r="H74" s="177">
        <v>6003</v>
      </c>
    </row>
    <row r="75" spans="2:8" s="11" customFormat="1" ht="15" customHeight="1" x14ac:dyDescent="0.2">
      <c r="B75" s="264" t="s">
        <v>18</v>
      </c>
      <c r="C75" s="249"/>
      <c r="D75" s="249"/>
      <c r="E75" s="249"/>
      <c r="F75" s="249"/>
      <c r="G75" s="249"/>
      <c r="H75" s="249"/>
    </row>
    <row r="76" spans="2:8" s="11" customFormat="1" ht="15" customHeight="1" x14ac:dyDescent="0.2">
      <c r="B76" s="76">
        <v>2019</v>
      </c>
      <c r="C76" s="252"/>
      <c r="D76" s="77">
        <v>14</v>
      </c>
      <c r="E76" s="77">
        <v>7865</v>
      </c>
      <c r="F76" s="77">
        <v>1843</v>
      </c>
      <c r="G76" s="77">
        <v>467</v>
      </c>
      <c r="H76" s="177">
        <v>2776</v>
      </c>
    </row>
    <row r="77" spans="2:8" s="11" customFormat="1" ht="15" customHeight="1" x14ac:dyDescent="0.2">
      <c r="B77" s="76">
        <v>2018</v>
      </c>
      <c r="C77" s="252"/>
      <c r="D77" s="77">
        <v>15</v>
      </c>
      <c r="E77" s="77">
        <v>6649</v>
      </c>
      <c r="F77" s="77">
        <v>1945</v>
      </c>
      <c r="G77" s="77">
        <v>535</v>
      </c>
      <c r="H77" s="177">
        <v>1543</v>
      </c>
    </row>
    <row r="78" spans="2:8" s="11" customFormat="1" ht="15" customHeight="1" x14ac:dyDescent="0.2">
      <c r="B78" s="76">
        <v>2017</v>
      </c>
      <c r="C78" s="252"/>
      <c r="D78" s="77">
        <v>15</v>
      </c>
      <c r="E78" s="77">
        <v>5709</v>
      </c>
      <c r="F78" s="77">
        <v>1952</v>
      </c>
      <c r="G78" s="77">
        <v>589</v>
      </c>
      <c r="H78" s="177">
        <v>-4167</v>
      </c>
    </row>
    <row r="79" spans="2:8" s="11" customFormat="1" ht="15" customHeight="1" x14ac:dyDescent="0.2">
      <c r="B79" s="76">
        <v>2016</v>
      </c>
      <c r="C79" s="252"/>
      <c r="D79" s="77">
        <v>17</v>
      </c>
      <c r="E79" s="77">
        <v>8421</v>
      </c>
      <c r="F79" s="77">
        <v>2796</v>
      </c>
      <c r="G79" s="77">
        <v>1250</v>
      </c>
      <c r="H79" s="177">
        <v>1361</v>
      </c>
    </row>
    <row r="80" spans="2:8" s="11" customFormat="1" ht="15" customHeight="1" x14ac:dyDescent="0.2">
      <c r="B80" s="76">
        <v>2015</v>
      </c>
      <c r="C80" s="76" t="s">
        <v>50</v>
      </c>
      <c r="D80" s="77">
        <v>17</v>
      </c>
      <c r="E80" s="77">
        <v>4471</v>
      </c>
      <c r="F80" s="77">
        <v>1113</v>
      </c>
      <c r="G80" s="77">
        <v>-90</v>
      </c>
      <c r="H80" s="177">
        <v>-1268</v>
      </c>
    </row>
    <row r="81" spans="2:8" s="11" customFormat="1" ht="15" customHeight="1" x14ac:dyDescent="0.2">
      <c r="B81" s="76">
        <v>2014</v>
      </c>
      <c r="C81" s="76" t="s">
        <v>50</v>
      </c>
      <c r="D81" s="77">
        <v>19</v>
      </c>
      <c r="E81" s="77">
        <v>4119</v>
      </c>
      <c r="F81" s="77">
        <v>1502</v>
      </c>
      <c r="G81" s="77">
        <v>281</v>
      </c>
      <c r="H81" s="177">
        <v>-1644</v>
      </c>
    </row>
    <row r="82" spans="2:8" s="11" customFormat="1" ht="15" customHeight="1" x14ac:dyDescent="0.2">
      <c r="B82" s="264" t="s">
        <v>19</v>
      </c>
      <c r="C82" s="249"/>
      <c r="D82" s="249"/>
      <c r="E82" s="249"/>
      <c r="F82" s="249"/>
      <c r="G82" s="249"/>
      <c r="H82" s="249"/>
    </row>
    <row r="83" spans="2:8" s="11" customFormat="1" ht="15" customHeight="1" x14ac:dyDescent="0.2">
      <c r="B83" s="76">
        <v>2019</v>
      </c>
      <c r="C83" s="252"/>
      <c r="D83" s="77">
        <v>717</v>
      </c>
      <c r="E83" s="77">
        <v>265954</v>
      </c>
      <c r="F83" s="77">
        <v>98025</v>
      </c>
      <c r="G83" s="77">
        <v>36131</v>
      </c>
      <c r="H83" s="177">
        <v>18901</v>
      </c>
    </row>
    <row r="84" spans="2:8" s="11" customFormat="1" ht="15" customHeight="1" x14ac:dyDescent="0.2">
      <c r="B84" s="76">
        <v>2018</v>
      </c>
      <c r="C84" s="252"/>
      <c r="D84" s="77">
        <v>715</v>
      </c>
      <c r="E84" s="77">
        <v>243073</v>
      </c>
      <c r="F84" s="77">
        <v>87526</v>
      </c>
      <c r="G84" s="77">
        <v>31279</v>
      </c>
      <c r="H84" s="177">
        <v>18367</v>
      </c>
    </row>
    <row r="85" spans="2:8" s="11" customFormat="1" ht="15" customHeight="1" x14ac:dyDescent="0.2">
      <c r="B85" s="76">
        <v>2017</v>
      </c>
      <c r="C85" s="252"/>
      <c r="D85" s="77">
        <v>687</v>
      </c>
      <c r="E85" s="77">
        <v>239684</v>
      </c>
      <c r="F85" s="77">
        <v>84739</v>
      </c>
      <c r="G85" s="77">
        <v>33532</v>
      </c>
      <c r="H85" s="177">
        <v>13930</v>
      </c>
    </row>
    <row r="86" spans="2:8" s="11" customFormat="1" ht="15" customHeight="1" x14ac:dyDescent="0.2">
      <c r="B86" s="76">
        <v>2016</v>
      </c>
      <c r="C86" s="252"/>
      <c r="D86" s="77">
        <v>674</v>
      </c>
      <c r="E86" s="77">
        <v>205486</v>
      </c>
      <c r="F86" s="77">
        <v>69484</v>
      </c>
      <c r="G86" s="77">
        <v>25411</v>
      </c>
      <c r="H86" s="177">
        <v>9447</v>
      </c>
    </row>
    <row r="87" spans="2:8" s="11" customFormat="1" ht="15" customHeight="1" x14ac:dyDescent="0.2">
      <c r="B87" s="76">
        <v>2015</v>
      </c>
      <c r="C87" s="76" t="s">
        <v>50</v>
      </c>
      <c r="D87" s="77">
        <v>685</v>
      </c>
      <c r="E87" s="77">
        <v>201842</v>
      </c>
      <c r="F87" s="77">
        <v>67186</v>
      </c>
      <c r="G87" s="77">
        <v>21278</v>
      </c>
      <c r="H87" s="177">
        <v>-15275</v>
      </c>
    </row>
    <row r="88" spans="2:8" s="11" customFormat="1" ht="15" customHeight="1" x14ac:dyDescent="0.2">
      <c r="B88" s="76">
        <v>2014</v>
      </c>
      <c r="C88" s="76" t="s">
        <v>50</v>
      </c>
      <c r="D88" s="77">
        <v>703</v>
      </c>
      <c r="E88" s="77">
        <v>206632</v>
      </c>
      <c r="F88" s="77">
        <v>63340</v>
      </c>
      <c r="G88" s="77">
        <v>19033</v>
      </c>
      <c r="H88" s="177">
        <v>-11959</v>
      </c>
    </row>
    <row r="89" spans="2:8" s="11" customFormat="1" ht="15" customHeight="1" x14ac:dyDescent="0.2">
      <c r="B89" s="264" t="s">
        <v>20</v>
      </c>
      <c r="C89" s="249"/>
      <c r="D89" s="249"/>
      <c r="E89" s="249"/>
      <c r="F89" s="249"/>
      <c r="G89" s="249"/>
      <c r="H89" s="249"/>
    </row>
    <row r="90" spans="2:8" s="11" customFormat="1" ht="15" customHeight="1" x14ac:dyDescent="0.2">
      <c r="B90" s="76">
        <v>2019</v>
      </c>
      <c r="C90" s="252"/>
      <c r="D90" s="77">
        <v>72</v>
      </c>
      <c r="E90" s="77">
        <v>235888</v>
      </c>
      <c r="F90" s="77">
        <v>103559</v>
      </c>
      <c r="G90" s="77">
        <v>63420</v>
      </c>
      <c r="H90" s="177">
        <v>14796</v>
      </c>
    </row>
    <row r="91" spans="2:8" s="11" customFormat="1" ht="15" customHeight="1" x14ac:dyDescent="0.2">
      <c r="B91" s="76">
        <v>2018</v>
      </c>
      <c r="C91" s="252"/>
      <c r="D91" s="77">
        <v>70</v>
      </c>
      <c r="E91" s="77">
        <v>217580</v>
      </c>
      <c r="F91" s="77">
        <v>94585</v>
      </c>
      <c r="G91" s="77">
        <v>54776</v>
      </c>
      <c r="H91" s="177">
        <v>14233</v>
      </c>
    </row>
    <row r="92" spans="2:8" s="11" customFormat="1" ht="15" customHeight="1" x14ac:dyDescent="0.2">
      <c r="B92" s="76">
        <v>2017</v>
      </c>
      <c r="C92" s="252"/>
      <c r="D92" s="77">
        <v>57</v>
      </c>
      <c r="E92" s="77">
        <v>205578</v>
      </c>
      <c r="F92" s="77">
        <v>95775</v>
      </c>
      <c r="G92" s="77">
        <v>58781</v>
      </c>
      <c r="H92" s="177">
        <v>10892</v>
      </c>
    </row>
    <row r="93" spans="2:8" s="11" customFormat="1" ht="15" customHeight="1" x14ac:dyDescent="0.2">
      <c r="B93" s="76">
        <v>2016</v>
      </c>
      <c r="C93" s="252"/>
      <c r="D93" s="77">
        <v>58</v>
      </c>
      <c r="E93" s="77">
        <v>179514</v>
      </c>
      <c r="F93" s="77">
        <v>87999</v>
      </c>
      <c r="G93" s="77">
        <v>51321</v>
      </c>
      <c r="H93" s="177">
        <v>7943</v>
      </c>
    </row>
    <row r="94" spans="2:8" s="11" customFormat="1" ht="15" customHeight="1" x14ac:dyDescent="0.2">
      <c r="B94" s="76">
        <v>2015</v>
      </c>
      <c r="C94" s="76" t="s">
        <v>50</v>
      </c>
      <c r="D94" s="77">
        <v>15</v>
      </c>
      <c r="E94" s="77">
        <v>194356</v>
      </c>
      <c r="F94" s="77">
        <v>85870</v>
      </c>
      <c r="G94" s="77">
        <v>47789</v>
      </c>
      <c r="H94" s="177">
        <v>7195</v>
      </c>
    </row>
    <row r="95" spans="2:8" s="11" customFormat="1" ht="15" customHeight="1" x14ac:dyDescent="0.2">
      <c r="B95" s="76">
        <v>2014</v>
      </c>
      <c r="C95" s="76" t="s">
        <v>50</v>
      </c>
      <c r="D95" s="77">
        <v>12</v>
      </c>
      <c r="E95" s="77">
        <v>224675</v>
      </c>
      <c r="F95" s="77">
        <v>92330</v>
      </c>
      <c r="G95" s="77">
        <v>53273</v>
      </c>
      <c r="H95" s="177">
        <v>6859</v>
      </c>
    </row>
    <row r="96" spans="2:8" s="11" customFormat="1" ht="15" customHeight="1" x14ac:dyDescent="0.2">
      <c r="B96" s="264" t="s">
        <v>21</v>
      </c>
      <c r="C96" s="265"/>
      <c r="D96" s="265"/>
      <c r="E96" s="265"/>
      <c r="F96" s="265"/>
      <c r="G96" s="265"/>
      <c r="H96" s="265"/>
    </row>
    <row r="97" spans="2:8" s="11" customFormat="1" ht="16.5" customHeight="1" x14ac:dyDescent="0.2">
      <c r="B97" s="76">
        <v>2019</v>
      </c>
      <c r="C97" s="232"/>
      <c r="D97" s="77">
        <v>22</v>
      </c>
      <c r="E97" s="77">
        <v>45673</v>
      </c>
      <c r="F97" s="77">
        <v>27899</v>
      </c>
      <c r="G97" s="77">
        <v>13487</v>
      </c>
      <c r="H97" s="177">
        <v>4033</v>
      </c>
    </row>
    <row r="98" spans="2:8" s="11" customFormat="1" ht="13.5" customHeight="1" x14ac:dyDescent="0.2">
      <c r="B98" s="76">
        <v>2018</v>
      </c>
      <c r="C98" s="232"/>
      <c r="D98" s="77">
        <v>21</v>
      </c>
      <c r="E98" s="77">
        <v>43165</v>
      </c>
      <c r="F98" s="77">
        <v>26306</v>
      </c>
      <c r="G98" s="77">
        <v>12137</v>
      </c>
      <c r="H98" s="177">
        <v>2430</v>
      </c>
    </row>
    <row r="99" spans="2:8" s="11" customFormat="1" ht="15" customHeight="1" x14ac:dyDescent="0.2">
      <c r="B99" s="76">
        <v>2017</v>
      </c>
      <c r="C99" s="232"/>
      <c r="D99" s="77">
        <v>26</v>
      </c>
      <c r="E99" s="77">
        <v>48487</v>
      </c>
      <c r="F99" s="77">
        <v>26931</v>
      </c>
      <c r="G99" s="77">
        <v>13406</v>
      </c>
      <c r="H99" s="177">
        <v>1645</v>
      </c>
    </row>
    <row r="100" spans="2:8" s="11" customFormat="1" ht="15" customHeight="1" x14ac:dyDescent="0.2">
      <c r="B100" s="76">
        <v>2016</v>
      </c>
      <c r="C100" s="232"/>
      <c r="D100" s="77">
        <v>24</v>
      </c>
      <c r="E100" s="77">
        <v>41256</v>
      </c>
      <c r="F100" s="77">
        <v>22966</v>
      </c>
      <c r="G100" s="77">
        <v>9902</v>
      </c>
      <c r="H100" s="177">
        <v>-101</v>
      </c>
    </row>
    <row r="101" spans="2:8" s="11" customFormat="1" ht="15" customHeight="1" x14ac:dyDescent="0.2">
      <c r="B101" s="76">
        <v>2015</v>
      </c>
      <c r="C101" s="76" t="s">
        <v>50</v>
      </c>
      <c r="D101" s="77">
        <v>21</v>
      </c>
      <c r="E101" s="77">
        <v>39444</v>
      </c>
      <c r="F101" s="77">
        <v>23566</v>
      </c>
      <c r="G101" s="77">
        <v>10235</v>
      </c>
      <c r="H101" s="177">
        <v>2370</v>
      </c>
    </row>
    <row r="102" spans="2:8" s="11" customFormat="1" ht="15" customHeight="1" x14ac:dyDescent="0.2">
      <c r="B102" s="76">
        <v>2014</v>
      </c>
      <c r="C102" s="76" t="s">
        <v>50</v>
      </c>
      <c r="D102" s="77">
        <v>22</v>
      </c>
      <c r="E102" s="77">
        <v>39920</v>
      </c>
      <c r="F102" s="77">
        <v>22137</v>
      </c>
      <c r="G102" s="77">
        <v>10766</v>
      </c>
      <c r="H102" s="177">
        <v>-1453</v>
      </c>
    </row>
    <row r="103" spans="2:8" s="11" customFormat="1" ht="15" customHeight="1" x14ac:dyDescent="0.2">
      <c r="B103" s="264" t="s">
        <v>22</v>
      </c>
      <c r="C103" s="249"/>
      <c r="D103" s="249"/>
      <c r="E103" s="249"/>
      <c r="F103" s="249"/>
      <c r="G103" s="249"/>
      <c r="H103" s="249"/>
    </row>
    <row r="104" spans="2:8" s="11" customFormat="1" ht="15" customHeight="1" x14ac:dyDescent="0.2">
      <c r="B104" s="76">
        <v>2019</v>
      </c>
      <c r="C104" s="252"/>
      <c r="D104" s="77">
        <v>1306</v>
      </c>
      <c r="E104" s="77">
        <v>626456</v>
      </c>
      <c r="F104" s="77">
        <v>222651</v>
      </c>
      <c r="G104" s="77">
        <v>77249</v>
      </c>
      <c r="H104" s="177">
        <v>88147</v>
      </c>
    </row>
    <row r="105" spans="2:8" s="11" customFormat="1" ht="15" customHeight="1" x14ac:dyDescent="0.2">
      <c r="B105" s="76">
        <v>2018</v>
      </c>
      <c r="C105" s="252"/>
      <c r="D105" s="77">
        <v>1217</v>
      </c>
      <c r="E105" s="77">
        <v>467788</v>
      </c>
      <c r="F105" s="77">
        <v>160538</v>
      </c>
      <c r="G105" s="77">
        <v>45580</v>
      </c>
      <c r="H105" s="177">
        <v>30153</v>
      </c>
    </row>
    <row r="106" spans="2:8" s="11" customFormat="1" ht="15" customHeight="1" x14ac:dyDescent="0.2">
      <c r="B106" s="76">
        <v>2017</v>
      </c>
      <c r="C106" s="252"/>
      <c r="D106" s="77">
        <v>1142</v>
      </c>
      <c r="E106" s="77">
        <v>397176</v>
      </c>
      <c r="F106" s="77">
        <v>140187</v>
      </c>
      <c r="G106" s="77">
        <v>41961</v>
      </c>
      <c r="H106" s="177">
        <v>28435</v>
      </c>
    </row>
    <row r="107" spans="2:8" s="11" customFormat="1" ht="15" customHeight="1" x14ac:dyDescent="0.2">
      <c r="B107" s="76">
        <v>2016</v>
      </c>
      <c r="C107" s="252"/>
      <c r="D107" s="77">
        <v>1101</v>
      </c>
      <c r="E107" s="77">
        <v>351962</v>
      </c>
      <c r="F107" s="77">
        <v>122468</v>
      </c>
      <c r="G107" s="77">
        <v>32466</v>
      </c>
      <c r="H107" s="177">
        <v>18527</v>
      </c>
    </row>
    <row r="108" spans="2:8" s="11" customFormat="1" ht="15" customHeight="1" x14ac:dyDescent="0.2">
      <c r="B108" s="76">
        <v>2015</v>
      </c>
      <c r="C108" s="76" t="s">
        <v>50</v>
      </c>
      <c r="D108" s="77">
        <v>1137</v>
      </c>
      <c r="E108" s="77">
        <v>367305</v>
      </c>
      <c r="F108" s="77">
        <v>118597</v>
      </c>
      <c r="G108" s="77">
        <v>29127</v>
      </c>
      <c r="H108" s="177">
        <v>-4422</v>
      </c>
    </row>
    <row r="109" spans="2:8" s="11" customFormat="1" ht="15" customHeight="1" x14ac:dyDescent="0.2">
      <c r="B109" s="76">
        <v>2014</v>
      </c>
      <c r="C109" s="76" t="s">
        <v>50</v>
      </c>
      <c r="D109" s="77">
        <v>1197</v>
      </c>
      <c r="E109" s="77">
        <v>466556</v>
      </c>
      <c r="F109" s="77">
        <v>151581</v>
      </c>
      <c r="G109" s="77">
        <v>51811</v>
      </c>
      <c r="H109" s="177">
        <v>-9638</v>
      </c>
    </row>
    <row r="110" spans="2:8" s="11" customFormat="1" ht="15" customHeight="1" x14ac:dyDescent="0.2">
      <c r="B110" s="264" t="s">
        <v>23</v>
      </c>
      <c r="C110" s="265"/>
      <c r="D110" s="265"/>
      <c r="E110" s="265"/>
      <c r="F110" s="265"/>
      <c r="G110" s="265"/>
      <c r="H110" s="265"/>
    </row>
    <row r="111" spans="2:8" s="11" customFormat="1" ht="13.5" customHeight="1" x14ac:dyDescent="0.2">
      <c r="B111" s="76">
        <v>2019</v>
      </c>
      <c r="C111" s="232"/>
      <c r="D111" s="77">
        <v>3657</v>
      </c>
      <c r="E111" s="77">
        <v>608316</v>
      </c>
      <c r="F111" s="77">
        <v>293062</v>
      </c>
      <c r="G111" s="77">
        <v>118868</v>
      </c>
      <c r="H111" s="177">
        <v>135951</v>
      </c>
    </row>
    <row r="112" spans="2:8" s="11" customFormat="1" ht="13.5" customHeight="1" x14ac:dyDescent="0.2">
      <c r="B112" s="76">
        <v>2018</v>
      </c>
      <c r="C112" s="232"/>
      <c r="D112" s="77">
        <v>3650</v>
      </c>
      <c r="E112" s="77">
        <v>530120</v>
      </c>
      <c r="F112" s="77">
        <v>293066</v>
      </c>
      <c r="G112" s="77">
        <v>132625</v>
      </c>
      <c r="H112" s="177">
        <v>104163</v>
      </c>
    </row>
    <row r="113" spans="2:8" s="11" customFormat="1" ht="15" customHeight="1" x14ac:dyDescent="0.2">
      <c r="B113" s="76">
        <v>2017</v>
      </c>
      <c r="C113" s="232"/>
      <c r="D113" s="77">
        <v>3553</v>
      </c>
      <c r="E113" s="77">
        <v>479755</v>
      </c>
      <c r="F113" s="77">
        <v>250629</v>
      </c>
      <c r="G113" s="77">
        <v>101775</v>
      </c>
      <c r="H113" s="177">
        <v>76493</v>
      </c>
    </row>
    <row r="114" spans="2:8" s="11" customFormat="1" ht="15" customHeight="1" x14ac:dyDescent="0.2">
      <c r="B114" s="76">
        <v>2016</v>
      </c>
      <c r="C114" s="232"/>
      <c r="D114" s="77">
        <v>3542</v>
      </c>
      <c r="E114" s="77">
        <v>417328</v>
      </c>
      <c r="F114" s="77">
        <v>221104</v>
      </c>
      <c r="G114" s="77">
        <v>84111</v>
      </c>
      <c r="H114" s="177">
        <v>74717</v>
      </c>
    </row>
    <row r="115" spans="2:8" s="11" customFormat="1" ht="15" customHeight="1" x14ac:dyDescent="0.2">
      <c r="B115" s="76">
        <v>2015</v>
      </c>
      <c r="C115" s="76" t="s">
        <v>50</v>
      </c>
      <c r="D115" s="77">
        <v>3574</v>
      </c>
      <c r="E115" s="77">
        <v>380440</v>
      </c>
      <c r="F115" s="77">
        <v>201047</v>
      </c>
      <c r="G115" s="77">
        <v>67577</v>
      </c>
      <c r="H115" s="177">
        <v>42428</v>
      </c>
    </row>
    <row r="116" spans="2:8" s="11" customFormat="1" ht="15" customHeight="1" x14ac:dyDescent="0.2">
      <c r="B116" s="76">
        <v>2014</v>
      </c>
      <c r="C116" s="76" t="s">
        <v>50</v>
      </c>
      <c r="D116" s="77">
        <v>3584</v>
      </c>
      <c r="E116" s="77">
        <v>378584</v>
      </c>
      <c r="F116" s="77">
        <v>198225</v>
      </c>
      <c r="G116" s="77">
        <v>71033</v>
      </c>
      <c r="H116" s="177">
        <v>55099</v>
      </c>
    </row>
    <row r="117" spans="2:8" s="11" customFormat="1" ht="15" customHeight="1" x14ac:dyDescent="0.2">
      <c r="B117" s="264" t="s">
        <v>24</v>
      </c>
      <c r="C117" s="249"/>
      <c r="D117" s="249"/>
      <c r="E117" s="249"/>
      <c r="F117" s="249"/>
      <c r="G117" s="249"/>
      <c r="H117" s="249"/>
    </row>
    <row r="118" spans="2:8" s="11" customFormat="1" ht="15" customHeight="1" x14ac:dyDescent="0.2">
      <c r="B118" s="76">
        <v>2019</v>
      </c>
      <c r="C118" s="252"/>
      <c r="D118" s="77">
        <v>900</v>
      </c>
      <c r="E118" s="77">
        <v>445867</v>
      </c>
      <c r="F118" s="77">
        <v>184024</v>
      </c>
      <c r="G118" s="77">
        <v>138981</v>
      </c>
      <c r="H118" s="177">
        <v>44912</v>
      </c>
    </row>
    <row r="119" spans="2:8" s="11" customFormat="1" ht="15" customHeight="1" x14ac:dyDescent="0.2">
      <c r="B119" s="76">
        <v>2018</v>
      </c>
      <c r="C119" s="252"/>
      <c r="D119" s="77">
        <v>884</v>
      </c>
      <c r="E119" s="77">
        <v>385081</v>
      </c>
      <c r="F119" s="77">
        <v>159184</v>
      </c>
      <c r="G119" s="77">
        <v>117661</v>
      </c>
      <c r="H119" s="177">
        <v>33548</v>
      </c>
    </row>
    <row r="120" spans="2:8" s="11" customFormat="1" ht="15" customHeight="1" x14ac:dyDescent="0.2">
      <c r="B120" s="76">
        <v>2017</v>
      </c>
      <c r="C120" s="252"/>
      <c r="D120" s="77">
        <v>856</v>
      </c>
      <c r="E120" s="77">
        <v>354963</v>
      </c>
      <c r="F120" s="77">
        <v>156144</v>
      </c>
      <c r="G120" s="77">
        <v>111237</v>
      </c>
      <c r="H120" s="177">
        <v>22527</v>
      </c>
    </row>
    <row r="121" spans="2:8" s="11" customFormat="1" ht="15" customHeight="1" x14ac:dyDescent="0.2">
      <c r="B121" s="76">
        <v>2016</v>
      </c>
      <c r="C121" s="252"/>
      <c r="D121" s="77">
        <v>868</v>
      </c>
      <c r="E121" s="77">
        <v>304860</v>
      </c>
      <c r="F121" s="77">
        <v>146064</v>
      </c>
      <c r="G121" s="77">
        <v>104566</v>
      </c>
      <c r="H121" s="177">
        <v>44638</v>
      </c>
    </row>
    <row r="122" spans="2:8" s="11" customFormat="1" ht="15" customHeight="1" x14ac:dyDescent="0.2">
      <c r="B122" s="76">
        <v>2015</v>
      </c>
      <c r="C122" s="76" t="s">
        <v>50</v>
      </c>
      <c r="D122" s="77">
        <v>867</v>
      </c>
      <c r="E122" s="77">
        <v>283596</v>
      </c>
      <c r="F122" s="77">
        <v>127509</v>
      </c>
      <c r="G122" s="77">
        <v>88813</v>
      </c>
      <c r="H122" s="177">
        <v>37794</v>
      </c>
    </row>
    <row r="123" spans="2:8" s="11" customFormat="1" ht="15" customHeight="1" x14ac:dyDescent="0.2">
      <c r="B123" s="76">
        <v>2014</v>
      </c>
      <c r="C123" s="76" t="s">
        <v>50</v>
      </c>
      <c r="D123" s="77">
        <v>910</v>
      </c>
      <c r="E123" s="77">
        <v>330687</v>
      </c>
      <c r="F123" s="77">
        <v>165807</v>
      </c>
      <c r="G123" s="77">
        <v>119061</v>
      </c>
      <c r="H123" s="177">
        <v>47628</v>
      </c>
    </row>
    <row r="124" spans="2:8" s="11" customFormat="1" ht="15" customHeight="1" x14ac:dyDescent="0.2">
      <c r="B124" s="264" t="s">
        <v>25</v>
      </c>
      <c r="C124" s="249"/>
      <c r="D124" s="249"/>
      <c r="E124" s="249"/>
      <c r="F124" s="249"/>
      <c r="G124" s="249"/>
      <c r="H124" s="249"/>
    </row>
    <row r="125" spans="2:8" s="11" customFormat="1" ht="15" customHeight="1" x14ac:dyDescent="0.2">
      <c r="B125" s="76">
        <v>2019</v>
      </c>
      <c r="C125" s="252"/>
      <c r="D125" s="77">
        <v>3935</v>
      </c>
      <c r="E125" s="77">
        <v>762580</v>
      </c>
      <c r="F125" s="77">
        <v>383354</v>
      </c>
      <c r="G125" s="77">
        <v>160872</v>
      </c>
      <c r="H125" s="177">
        <v>82354</v>
      </c>
    </row>
    <row r="126" spans="2:8" s="11" customFormat="1" ht="15" customHeight="1" x14ac:dyDescent="0.2">
      <c r="B126" s="76">
        <v>2018</v>
      </c>
      <c r="C126" s="252"/>
      <c r="D126" s="77">
        <v>3747</v>
      </c>
      <c r="E126" s="77">
        <v>743067</v>
      </c>
      <c r="F126" s="77">
        <v>373909</v>
      </c>
      <c r="G126" s="77">
        <v>169862</v>
      </c>
      <c r="H126" s="177">
        <v>101984</v>
      </c>
    </row>
    <row r="127" spans="2:8" s="11" customFormat="1" ht="15" customHeight="1" x14ac:dyDescent="0.2">
      <c r="B127" s="76">
        <v>2017</v>
      </c>
      <c r="C127" s="252"/>
      <c r="D127" s="77">
        <v>3282</v>
      </c>
      <c r="E127" s="77">
        <v>702201</v>
      </c>
      <c r="F127" s="77">
        <v>353258</v>
      </c>
      <c r="G127" s="77">
        <v>165794</v>
      </c>
      <c r="H127" s="177">
        <v>92516</v>
      </c>
    </row>
    <row r="128" spans="2:8" s="11" customFormat="1" ht="15" customHeight="1" x14ac:dyDescent="0.2">
      <c r="B128" s="76">
        <v>2016</v>
      </c>
      <c r="C128" s="252"/>
      <c r="D128" s="77">
        <v>2809</v>
      </c>
      <c r="E128" s="77">
        <v>615654</v>
      </c>
      <c r="F128" s="77">
        <v>302187</v>
      </c>
      <c r="G128" s="77">
        <v>130969</v>
      </c>
      <c r="H128" s="177">
        <v>57842</v>
      </c>
    </row>
    <row r="129" spans="2:8" s="11" customFormat="1" ht="15" customHeight="1" x14ac:dyDescent="0.2">
      <c r="B129" s="76">
        <v>2015</v>
      </c>
      <c r="C129" s="76" t="s">
        <v>50</v>
      </c>
      <c r="D129" s="77">
        <v>2524</v>
      </c>
      <c r="E129" s="77">
        <v>526929</v>
      </c>
      <c r="F129" s="77">
        <v>248552</v>
      </c>
      <c r="G129" s="77">
        <v>90767</v>
      </c>
      <c r="H129" s="177">
        <v>25942</v>
      </c>
    </row>
    <row r="130" spans="2:8" s="11" customFormat="1" ht="15" customHeight="1" x14ac:dyDescent="0.2">
      <c r="B130" s="76">
        <v>2014</v>
      </c>
      <c r="C130" s="76" t="s">
        <v>50</v>
      </c>
      <c r="D130" s="77">
        <v>2292</v>
      </c>
      <c r="E130" s="77">
        <v>474989</v>
      </c>
      <c r="F130" s="77">
        <v>218528</v>
      </c>
      <c r="G130" s="77">
        <v>72401</v>
      </c>
      <c r="H130" s="177">
        <v>17469</v>
      </c>
    </row>
    <row r="131" spans="2:8" s="11" customFormat="1" ht="15" customHeight="1" x14ac:dyDescent="0.2">
      <c r="B131" s="264" t="s">
        <v>26</v>
      </c>
      <c r="C131" s="249"/>
      <c r="D131" s="249"/>
      <c r="E131" s="249"/>
      <c r="F131" s="249"/>
      <c r="G131" s="249"/>
      <c r="H131" s="249"/>
    </row>
    <row r="132" spans="2:8" s="11" customFormat="1" ht="15" customHeight="1" x14ac:dyDescent="0.2">
      <c r="B132" s="76">
        <v>2019</v>
      </c>
      <c r="C132" s="252"/>
      <c r="D132" s="77">
        <v>372</v>
      </c>
      <c r="E132" s="77">
        <v>160957</v>
      </c>
      <c r="F132" s="77">
        <v>71470</v>
      </c>
      <c r="G132" s="77">
        <v>31360</v>
      </c>
      <c r="H132" s="177">
        <v>20361</v>
      </c>
    </row>
    <row r="133" spans="2:8" s="11" customFormat="1" ht="15" customHeight="1" x14ac:dyDescent="0.2">
      <c r="B133" s="76">
        <v>2018</v>
      </c>
      <c r="C133" s="252"/>
      <c r="D133" s="77">
        <v>332</v>
      </c>
      <c r="E133" s="77">
        <v>118672</v>
      </c>
      <c r="F133" s="77">
        <v>53668</v>
      </c>
      <c r="G133" s="77">
        <v>19880</v>
      </c>
      <c r="H133" s="177">
        <v>9792</v>
      </c>
    </row>
    <row r="134" spans="2:8" s="11" customFormat="1" ht="15" customHeight="1" x14ac:dyDescent="0.2">
      <c r="B134" s="76">
        <v>2017</v>
      </c>
      <c r="C134" s="252"/>
      <c r="D134" s="77">
        <v>320</v>
      </c>
      <c r="E134" s="77">
        <v>112448</v>
      </c>
      <c r="F134" s="77">
        <v>52530</v>
      </c>
      <c r="G134" s="77">
        <v>23977</v>
      </c>
      <c r="H134" s="177">
        <v>16458</v>
      </c>
    </row>
    <row r="135" spans="2:8" s="11" customFormat="1" ht="15" customHeight="1" x14ac:dyDescent="0.2">
      <c r="B135" s="76">
        <v>2016</v>
      </c>
      <c r="C135" s="252"/>
      <c r="D135" s="77">
        <v>264</v>
      </c>
      <c r="E135" s="77">
        <v>90756</v>
      </c>
      <c r="F135" s="77">
        <v>38883</v>
      </c>
      <c r="G135" s="77">
        <v>14544</v>
      </c>
      <c r="H135" s="177">
        <v>8515</v>
      </c>
    </row>
    <row r="136" spans="2:8" s="11" customFormat="1" ht="15" customHeight="1" x14ac:dyDescent="0.2">
      <c r="B136" s="76">
        <v>2015</v>
      </c>
      <c r="C136" s="76" t="s">
        <v>50</v>
      </c>
      <c r="D136" s="77">
        <v>255</v>
      </c>
      <c r="E136" s="77">
        <v>92978</v>
      </c>
      <c r="F136" s="77">
        <v>43354</v>
      </c>
      <c r="G136" s="77">
        <v>19984</v>
      </c>
      <c r="H136" s="177">
        <v>7604</v>
      </c>
    </row>
    <row r="137" spans="2:8" s="11" customFormat="1" ht="15" customHeight="1" x14ac:dyDescent="0.2">
      <c r="B137" s="76">
        <v>2014</v>
      </c>
      <c r="C137" s="76" t="s">
        <v>50</v>
      </c>
      <c r="D137" s="77">
        <v>243</v>
      </c>
      <c r="E137" s="77">
        <v>87242</v>
      </c>
      <c r="F137" s="77">
        <v>38834</v>
      </c>
      <c r="G137" s="77">
        <v>16880</v>
      </c>
      <c r="H137" s="177">
        <v>8667</v>
      </c>
    </row>
    <row r="138" spans="2:8" s="11" customFormat="1" ht="15" customHeight="1" x14ac:dyDescent="0.2">
      <c r="B138" s="264" t="s">
        <v>27</v>
      </c>
      <c r="C138" s="249"/>
      <c r="D138" s="249"/>
      <c r="E138" s="249"/>
      <c r="F138" s="249"/>
      <c r="G138" s="249"/>
      <c r="H138" s="249"/>
    </row>
    <row r="139" spans="2:8" s="11" customFormat="1" ht="15" customHeight="1" x14ac:dyDescent="0.2">
      <c r="B139" s="76">
        <v>2019</v>
      </c>
      <c r="C139" s="252"/>
      <c r="D139" s="77">
        <v>980</v>
      </c>
      <c r="E139" s="77">
        <v>113030</v>
      </c>
      <c r="F139" s="77">
        <v>42857</v>
      </c>
      <c r="G139" s="77">
        <v>22654</v>
      </c>
      <c r="H139" s="177">
        <v>44654</v>
      </c>
    </row>
    <row r="140" spans="2:8" s="11" customFormat="1" ht="15" customHeight="1" x14ac:dyDescent="0.2">
      <c r="B140" s="76">
        <v>2018</v>
      </c>
      <c r="C140" s="252"/>
      <c r="D140" s="77">
        <v>913</v>
      </c>
      <c r="E140" s="77">
        <v>99559</v>
      </c>
      <c r="F140" s="77">
        <v>41143</v>
      </c>
      <c r="G140" s="77">
        <v>22368</v>
      </c>
      <c r="H140" s="177">
        <v>20478</v>
      </c>
    </row>
    <row r="141" spans="2:8" s="11" customFormat="1" ht="15" customHeight="1" x14ac:dyDescent="0.2">
      <c r="B141" s="76">
        <v>2017</v>
      </c>
      <c r="C141" s="252"/>
      <c r="D141" s="77">
        <v>809</v>
      </c>
      <c r="E141" s="77">
        <v>87828</v>
      </c>
      <c r="F141" s="77">
        <v>38695</v>
      </c>
      <c r="G141" s="77">
        <v>22252</v>
      </c>
      <c r="H141" s="177">
        <v>4053</v>
      </c>
    </row>
    <row r="142" spans="2:8" s="11" customFormat="1" ht="15" customHeight="1" x14ac:dyDescent="0.2">
      <c r="B142" s="76">
        <v>2016</v>
      </c>
      <c r="C142" s="252"/>
      <c r="D142" s="77">
        <v>726</v>
      </c>
      <c r="E142" s="77">
        <v>60041</v>
      </c>
      <c r="F142" s="77">
        <v>29235</v>
      </c>
      <c r="G142" s="77">
        <v>16947</v>
      </c>
      <c r="H142" s="177">
        <v>16454</v>
      </c>
    </row>
    <row r="143" spans="2:8" s="11" customFormat="1" ht="15" customHeight="1" x14ac:dyDescent="0.2">
      <c r="B143" s="76">
        <v>2015</v>
      </c>
      <c r="C143" s="76" t="s">
        <v>50</v>
      </c>
      <c r="D143" s="77">
        <v>677</v>
      </c>
      <c r="E143" s="77">
        <v>57564</v>
      </c>
      <c r="F143" s="77">
        <v>30602</v>
      </c>
      <c r="G143" s="77">
        <v>18818</v>
      </c>
      <c r="H143" s="177">
        <v>12289</v>
      </c>
    </row>
    <row r="144" spans="2:8" s="11" customFormat="1" ht="15" customHeight="1" x14ac:dyDescent="0.2">
      <c r="B144" s="76">
        <v>2014</v>
      </c>
      <c r="C144" s="76" t="s">
        <v>50</v>
      </c>
      <c r="D144" s="77">
        <v>639</v>
      </c>
      <c r="E144" s="77">
        <v>53225</v>
      </c>
      <c r="F144" s="77">
        <v>27745</v>
      </c>
      <c r="G144" s="77">
        <v>15787</v>
      </c>
      <c r="H144" s="177">
        <v>-6106</v>
      </c>
    </row>
    <row r="145" spans="2:8" s="11" customFormat="1" ht="15" customHeight="1" x14ac:dyDescent="0.2">
      <c r="B145" s="264" t="s">
        <v>28</v>
      </c>
      <c r="C145" s="249"/>
      <c r="D145" s="249"/>
      <c r="E145" s="249"/>
      <c r="F145" s="249"/>
      <c r="G145" s="249"/>
      <c r="H145" s="249"/>
    </row>
    <row r="146" spans="2:8" s="11" customFormat="1" ht="15" customHeight="1" x14ac:dyDescent="0.2">
      <c r="B146" s="76">
        <v>2019</v>
      </c>
      <c r="C146" s="252"/>
      <c r="D146" s="77">
        <v>2324</v>
      </c>
      <c r="E146" s="77">
        <v>184239</v>
      </c>
      <c r="F146" s="77">
        <v>82552</v>
      </c>
      <c r="G146" s="77">
        <v>22128</v>
      </c>
      <c r="H146" s="177">
        <v>129265</v>
      </c>
    </row>
    <row r="147" spans="2:8" s="11" customFormat="1" ht="15" customHeight="1" x14ac:dyDescent="0.2">
      <c r="B147" s="76">
        <v>2018</v>
      </c>
      <c r="C147" s="252"/>
      <c r="D147" s="77">
        <v>2229</v>
      </c>
      <c r="E147" s="77">
        <v>173009</v>
      </c>
      <c r="F147" s="77">
        <v>99885</v>
      </c>
      <c r="G147" s="77">
        <v>46127</v>
      </c>
      <c r="H147" s="177">
        <v>167790</v>
      </c>
    </row>
    <row r="148" spans="2:8" s="11" customFormat="1" ht="15" customHeight="1" x14ac:dyDescent="0.2">
      <c r="B148" s="76">
        <v>2017</v>
      </c>
      <c r="C148" s="252"/>
      <c r="D148" s="77">
        <v>2076</v>
      </c>
      <c r="E148" s="77">
        <v>134892</v>
      </c>
      <c r="F148" s="77">
        <v>84023</v>
      </c>
      <c r="G148" s="77">
        <v>40382</v>
      </c>
      <c r="H148" s="177">
        <v>202148</v>
      </c>
    </row>
    <row r="149" spans="2:8" s="11" customFormat="1" ht="15" customHeight="1" x14ac:dyDescent="0.2">
      <c r="B149" s="76">
        <v>2016</v>
      </c>
      <c r="C149" s="252"/>
      <c r="D149" s="77">
        <v>1925</v>
      </c>
      <c r="E149" s="77">
        <v>104386</v>
      </c>
      <c r="F149" s="77">
        <v>66560</v>
      </c>
      <c r="G149" s="77">
        <v>27796</v>
      </c>
      <c r="H149" s="177">
        <v>105545</v>
      </c>
    </row>
    <row r="150" spans="2:8" s="11" customFormat="1" ht="15" customHeight="1" x14ac:dyDescent="0.2">
      <c r="B150" s="76">
        <v>2015</v>
      </c>
      <c r="C150" s="76" t="s">
        <v>50</v>
      </c>
      <c r="D150" s="77">
        <v>1862</v>
      </c>
      <c r="E150" s="77">
        <v>91980</v>
      </c>
      <c r="F150" s="77">
        <v>54668</v>
      </c>
      <c r="G150" s="77">
        <v>21721</v>
      </c>
      <c r="H150" s="177">
        <v>66800</v>
      </c>
    </row>
    <row r="151" spans="2:8" s="11" customFormat="1" ht="15" customHeight="1" x14ac:dyDescent="0.2">
      <c r="B151" s="76">
        <v>2014</v>
      </c>
      <c r="C151" s="76" t="s">
        <v>50</v>
      </c>
      <c r="D151" s="77">
        <v>1805</v>
      </c>
      <c r="E151" s="77">
        <v>93882</v>
      </c>
      <c r="F151" s="77">
        <v>54534</v>
      </c>
      <c r="G151" s="77">
        <v>22065</v>
      </c>
      <c r="H151" s="177">
        <v>-9390</v>
      </c>
    </row>
    <row r="152" spans="2:8" s="11" customFormat="1" ht="15" customHeight="1" x14ac:dyDescent="0.2">
      <c r="B152" s="264" t="s">
        <v>29</v>
      </c>
      <c r="C152" s="249"/>
      <c r="D152" s="249"/>
      <c r="E152" s="249"/>
      <c r="F152" s="249"/>
      <c r="G152" s="249"/>
      <c r="H152" s="249"/>
    </row>
    <row r="153" spans="2:8" s="11" customFormat="1" ht="15" customHeight="1" x14ac:dyDescent="0.2">
      <c r="B153" s="76">
        <v>2019</v>
      </c>
      <c r="C153" s="252"/>
      <c r="D153" s="77">
        <v>4582</v>
      </c>
      <c r="E153" s="77">
        <v>264329</v>
      </c>
      <c r="F153" s="77">
        <v>117026</v>
      </c>
      <c r="G153" s="77">
        <v>48741</v>
      </c>
      <c r="H153" s="177">
        <v>36246</v>
      </c>
    </row>
    <row r="154" spans="2:8" s="11" customFormat="1" ht="15" customHeight="1" x14ac:dyDescent="0.2">
      <c r="B154" s="76">
        <v>2018</v>
      </c>
      <c r="C154" s="252"/>
      <c r="D154" s="77">
        <v>4485</v>
      </c>
      <c r="E154" s="77">
        <v>251718</v>
      </c>
      <c r="F154" s="77">
        <v>110087</v>
      </c>
      <c r="G154" s="77">
        <v>48171</v>
      </c>
      <c r="H154" s="177">
        <v>34389</v>
      </c>
    </row>
    <row r="155" spans="2:8" s="11" customFormat="1" ht="15" customHeight="1" x14ac:dyDescent="0.2">
      <c r="B155" s="76">
        <v>2017</v>
      </c>
      <c r="C155" s="252"/>
      <c r="D155" s="77">
        <v>4369</v>
      </c>
      <c r="E155" s="77">
        <v>218610</v>
      </c>
      <c r="F155" s="77">
        <v>87853</v>
      </c>
      <c r="G155" s="77">
        <v>47259</v>
      </c>
      <c r="H155" s="177">
        <v>39527</v>
      </c>
    </row>
    <row r="156" spans="2:8" s="11" customFormat="1" ht="15" customHeight="1" x14ac:dyDescent="0.2">
      <c r="B156" s="76">
        <v>2016</v>
      </c>
      <c r="C156" s="252"/>
      <c r="D156" s="77">
        <v>4063</v>
      </c>
      <c r="E156" s="77">
        <v>191799</v>
      </c>
      <c r="F156" s="77">
        <v>72673</v>
      </c>
      <c r="G156" s="77">
        <v>35055</v>
      </c>
      <c r="H156" s="177">
        <v>24213</v>
      </c>
    </row>
    <row r="157" spans="2:8" s="11" customFormat="1" ht="15" customHeight="1" x14ac:dyDescent="0.2">
      <c r="B157" s="76">
        <v>2015</v>
      </c>
      <c r="C157" s="76" t="s">
        <v>50</v>
      </c>
      <c r="D157" s="77">
        <v>3782</v>
      </c>
      <c r="E157" s="77">
        <v>183879</v>
      </c>
      <c r="F157" s="77">
        <v>67642</v>
      </c>
      <c r="G157" s="77">
        <v>32735</v>
      </c>
      <c r="H157" s="177">
        <v>21061</v>
      </c>
    </row>
    <row r="158" spans="2:8" s="11" customFormat="1" ht="15" customHeight="1" x14ac:dyDescent="0.2">
      <c r="B158" s="76">
        <v>2014</v>
      </c>
      <c r="C158" s="76" t="s">
        <v>50</v>
      </c>
      <c r="D158" s="77">
        <v>3408</v>
      </c>
      <c r="E158" s="77">
        <v>175704</v>
      </c>
      <c r="F158" s="77">
        <v>59479</v>
      </c>
      <c r="G158" s="77">
        <v>26263</v>
      </c>
      <c r="H158" s="177">
        <v>15224</v>
      </c>
    </row>
    <row r="159" spans="2:8" s="11" customFormat="1" ht="15" customHeight="1" x14ac:dyDescent="0.2">
      <c r="B159" s="264" t="s">
        <v>30</v>
      </c>
      <c r="C159" s="249"/>
      <c r="D159" s="249"/>
      <c r="E159" s="249"/>
      <c r="F159" s="249"/>
      <c r="G159" s="249"/>
      <c r="H159" s="249"/>
    </row>
    <row r="160" spans="2:8" s="11" customFormat="1" ht="15" customHeight="1" x14ac:dyDescent="0.2">
      <c r="B160" s="76">
        <v>2019</v>
      </c>
      <c r="C160" s="252"/>
      <c r="D160" s="77">
        <v>854</v>
      </c>
      <c r="E160" s="77">
        <v>15339</v>
      </c>
      <c r="F160" s="77">
        <v>6497</v>
      </c>
      <c r="G160" s="77">
        <v>5596</v>
      </c>
      <c r="H160" s="177">
        <v>4111</v>
      </c>
    </row>
    <row r="161" spans="2:8" s="11" customFormat="1" ht="15" customHeight="1" x14ac:dyDescent="0.2">
      <c r="B161" s="76">
        <v>2018</v>
      </c>
      <c r="C161" s="252"/>
      <c r="D161" s="77">
        <v>847</v>
      </c>
      <c r="E161" s="77">
        <v>16204</v>
      </c>
      <c r="F161" s="77">
        <v>6857</v>
      </c>
      <c r="G161" s="77">
        <v>4515</v>
      </c>
      <c r="H161" s="177">
        <v>2753</v>
      </c>
    </row>
    <row r="162" spans="2:8" s="11" customFormat="1" ht="15" customHeight="1" x14ac:dyDescent="0.2">
      <c r="B162" s="76">
        <v>2017</v>
      </c>
      <c r="C162" s="252"/>
      <c r="D162" s="77">
        <v>830</v>
      </c>
      <c r="E162" s="77">
        <v>16333</v>
      </c>
      <c r="F162" s="77">
        <v>5014</v>
      </c>
      <c r="G162" s="77">
        <v>4896</v>
      </c>
      <c r="H162" s="177">
        <v>2662</v>
      </c>
    </row>
    <row r="163" spans="2:8" s="11" customFormat="1" ht="15" customHeight="1" x14ac:dyDescent="0.2">
      <c r="B163" s="76">
        <v>2016</v>
      </c>
      <c r="C163" s="252"/>
      <c r="D163" s="77">
        <v>825</v>
      </c>
      <c r="E163" s="77">
        <v>17117</v>
      </c>
      <c r="F163" s="77">
        <v>4650</v>
      </c>
      <c r="G163" s="77">
        <v>4008</v>
      </c>
      <c r="H163" s="177">
        <v>1414</v>
      </c>
    </row>
    <row r="164" spans="2:8" s="11" customFormat="1" ht="15" customHeight="1" x14ac:dyDescent="0.2">
      <c r="B164" s="76">
        <v>2015</v>
      </c>
      <c r="C164" s="76" t="s">
        <v>50</v>
      </c>
      <c r="D164" s="77">
        <v>918</v>
      </c>
      <c r="E164" s="77">
        <v>17067</v>
      </c>
      <c r="F164" s="77">
        <v>3760</v>
      </c>
      <c r="G164" s="77">
        <v>4397</v>
      </c>
      <c r="H164" s="177">
        <v>1946</v>
      </c>
    </row>
    <row r="165" spans="2:8" s="11" customFormat="1" ht="15" customHeight="1" x14ac:dyDescent="0.2">
      <c r="B165" s="76">
        <v>2014</v>
      </c>
      <c r="C165" s="76" t="s">
        <v>50</v>
      </c>
      <c r="D165" s="77">
        <v>966</v>
      </c>
      <c r="E165" s="77">
        <v>17454</v>
      </c>
      <c r="F165" s="77">
        <v>3272</v>
      </c>
      <c r="G165" s="77">
        <v>4954</v>
      </c>
      <c r="H165" s="177">
        <v>2274</v>
      </c>
    </row>
    <row r="166" spans="2:8" s="11" customFormat="1" ht="15" customHeight="1" x14ac:dyDescent="0.2">
      <c r="B166" s="264" t="s">
        <v>31</v>
      </c>
      <c r="C166" s="249"/>
      <c r="D166" s="249"/>
      <c r="E166" s="249"/>
      <c r="F166" s="249"/>
      <c r="G166" s="249"/>
      <c r="H166" s="249"/>
    </row>
    <row r="167" spans="2:8" s="11" customFormat="1" ht="15" customHeight="1" x14ac:dyDescent="0.2">
      <c r="B167" s="76">
        <v>2019</v>
      </c>
      <c r="C167" s="252"/>
      <c r="D167" s="77">
        <v>2107</v>
      </c>
      <c r="E167" s="77">
        <v>127054</v>
      </c>
      <c r="F167" s="77">
        <v>59781</v>
      </c>
      <c r="G167" s="77">
        <v>35183</v>
      </c>
      <c r="H167" s="177">
        <v>24606</v>
      </c>
    </row>
    <row r="168" spans="2:8" s="11" customFormat="1" ht="15" customHeight="1" x14ac:dyDescent="0.2">
      <c r="B168" s="76">
        <v>2018</v>
      </c>
      <c r="C168" s="252"/>
      <c r="D168" s="77">
        <v>1937</v>
      </c>
      <c r="E168" s="77">
        <v>111204</v>
      </c>
      <c r="F168" s="77">
        <v>53717</v>
      </c>
      <c r="G168" s="77">
        <v>34902</v>
      </c>
      <c r="H168" s="177">
        <v>26360</v>
      </c>
    </row>
    <row r="169" spans="2:8" s="11" customFormat="1" ht="15" customHeight="1" x14ac:dyDescent="0.2">
      <c r="B169" s="76">
        <v>2017</v>
      </c>
      <c r="C169" s="252"/>
      <c r="D169" s="77">
        <v>1789</v>
      </c>
      <c r="E169" s="77">
        <v>105465</v>
      </c>
      <c r="F169" s="77">
        <v>49122</v>
      </c>
      <c r="G169" s="77">
        <v>32419</v>
      </c>
      <c r="H169" s="177">
        <v>24858</v>
      </c>
    </row>
    <row r="170" spans="2:8" s="11" customFormat="1" ht="15" customHeight="1" x14ac:dyDescent="0.2">
      <c r="B170" s="76">
        <v>2016</v>
      </c>
      <c r="C170" s="252"/>
      <c r="D170" s="77">
        <v>1750</v>
      </c>
      <c r="E170" s="77">
        <v>93957</v>
      </c>
      <c r="F170" s="77">
        <v>44752</v>
      </c>
      <c r="G170" s="77">
        <v>30152</v>
      </c>
      <c r="H170" s="177">
        <v>22420</v>
      </c>
    </row>
    <row r="171" spans="2:8" s="11" customFormat="1" ht="15" customHeight="1" x14ac:dyDescent="0.2">
      <c r="B171" s="76">
        <v>2015</v>
      </c>
      <c r="C171" s="76" t="s">
        <v>50</v>
      </c>
      <c r="D171" s="77">
        <v>1672</v>
      </c>
      <c r="E171" s="77">
        <v>81613</v>
      </c>
      <c r="F171" s="77">
        <v>39358</v>
      </c>
      <c r="G171" s="77">
        <v>26327</v>
      </c>
      <c r="H171" s="177">
        <v>18669</v>
      </c>
    </row>
    <row r="172" spans="2:8" s="11" customFormat="1" ht="15" customHeight="1" x14ac:dyDescent="0.2">
      <c r="B172" s="76">
        <v>2014</v>
      </c>
      <c r="C172" s="76" t="s">
        <v>50</v>
      </c>
      <c r="D172" s="77">
        <v>1623</v>
      </c>
      <c r="E172" s="77">
        <v>81801</v>
      </c>
      <c r="F172" s="77">
        <v>40311</v>
      </c>
      <c r="G172" s="77">
        <v>27190</v>
      </c>
      <c r="H172" s="177">
        <v>18713</v>
      </c>
    </row>
    <row r="173" spans="2:8" s="11" customFormat="1" ht="15" customHeight="1" x14ac:dyDescent="0.2">
      <c r="B173" s="264" t="s">
        <v>32</v>
      </c>
      <c r="C173" s="249"/>
      <c r="D173" s="249"/>
      <c r="E173" s="249"/>
      <c r="F173" s="249"/>
      <c r="G173" s="249"/>
      <c r="H173" s="249"/>
    </row>
    <row r="174" spans="2:8" s="11" customFormat="1" ht="15" customHeight="1" x14ac:dyDescent="0.2">
      <c r="B174" s="76">
        <v>2019</v>
      </c>
      <c r="C174" s="252"/>
      <c r="D174" s="77">
        <v>978</v>
      </c>
      <c r="E174" s="77">
        <v>78748</v>
      </c>
      <c r="F174" s="77">
        <v>39597</v>
      </c>
      <c r="G174" s="77">
        <v>20191</v>
      </c>
      <c r="H174" s="177">
        <v>15429</v>
      </c>
    </row>
    <row r="175" spans="2:8" s="11" customFormat="1" ht="15" customHeight="1" x14ac:dyDescent="0.2">
      <c r="B175" s="76">
        <v>2018</v>
      </c>
      <c r="C175" s="252"/>
      <c r="D175" s="77">
        <v>936</v>
      </c>
      <c r="E175" s="77">
        <v>73288</v>
      </c>
      <c r="F175" s="77">
        <v>35224</v>
      </c>
      <c r="G175" s="77">
        <v>17714</v>
      </c>
      <c r="H175" s="177">
        <v>14627</v>
      </c>
    </row>
    <row r="176" spans="2:8" s="11" customFormat="1" ht="15" customHeight="1" x14ac:dyDescent="0.2">
      <c r="B176" s="76">
        <v>2017</v>
      </c>
      <c r="C176" s="252"/>
      <c r="D176" s="77">
        <v>924</v>
      </c>
      <c r="E176" s="77">
        <v>79324</v>
      </c>
      <c r="F176" s="77">
        <v>39978</v>
      </c>
      <c r="G176" s="77">
        <v>21185</v>
      </c>
      <c r="H176" s="177">
        <v>15839</v>
      </c>
    </row>
    <row r="177" spans="2:8" s="11" customFormat="1" ht="15" customHeight="1" x14ac:dyDescent="0.2">
      <c r="B177" s="76">
        <v>2016</v>
      </c>
      <c r="C177" s="252"/>
      <c r="D177" s="77">
        <v>884</v>
      </c>
      <c r="E177" s="77">
        <v>65479</v>
      </c>
      <c r="F177" s="77">
        <v>31116</v>
      </c>
      <c r="G177" s="77">
        <v>15173</v>
      </c>
      <c r="H177" s="177">
        <v>16684</v>
      </c>
    </row>
    <row r="178" spans="2:8" s="11" customFormat="1" ht="15" customHeight="1" x14ac:dyDescent="0.2">
      <c r="B178" s="76">
        <v>2015</v>
      </c>
      <c r="C178" s="76" t="s">
        <v>50</v>
      </c>
      <c r="D178" s="77">
        <v>838</v>
      </c>
      <c r="E178" s="77">
        <v>67085</v>
      </c>
      <c r="F178" s="77">
        <v>27817</v>
      </c>
      <c r="G178" s="77">
        <v>12687</v>
      </c>
      <c r="H178" s="177">
        <v>12807</v>
      </c>
    </row>
    <row r="179" spans="2:8" s="11" customFormat="1" ht="15" customHeight="1" x14ac:dyDescent="0.2">
      <c r="B179" s="76">
        <v>2014</v>
      </c>
      <c r="C179" s="76" t="s">
        <v>50</v>
      </c>
      <c r="D179" s="77">
        <v>780</v>
      </c>
      <c r="E179" s="77">
        <v>58772</v>
      </c>
      <c r="F179" s="77">
        <v>27967</v>
      </c>
      <c r="G179" s="77">
        <v>14787</v>
      </c>
      <c r="H179" s="177">
        <v>7993</v>
      </c>
    </row>
    <row r="180" spans="2:8" s="11" customFormat="1" ht="15" customHeight="1" x14ac:dyDescent="0.2">
      <c r="B180" s="264" t="s">
        <v>33</v>
      </c>
      <c r="C180" s="249"/>
      <c r="D180" s="249"/>
      <c r="E180" s="249"/>
      <c r="F180" s="249"/>
      <c r="G180" s="249"/>
      <c r="H180" s="249"/>
    </row>
    <row r="181" spans="2:8" s="11" customFormat="1" ht="15" customHeight="1" x14ac:dyDescent="0.2">
      <c r="B181" s="76">
        <v>2019</v>
      </c>
      <c r="C181" s="252"/>
      <c r="D181" s="77">
        <v>1089</v>
      </c>
      <c r="E181" s="77">
        <v>38039</v>
      </c>
      <c r="F181" s="77">
        <v>20389</v>
      </c>
      <c r="G181" s="77">
        <v>6655</v>
      </c>
      <c r="H181" s="177">
        <v>2782</v>
      </c>
    </row>
    <row r="182" spans="2:8" s="11" customFormat="1" ht="15" customHeight="1" x14ac:dyDescent="0.2">
      <c r="B182" s="76">
        <v>2018</v>
      </c>
      <c r="C182" s="252"/>
      <c r="D182" s="77">
        <v>1049</v>
      </c>
      <c r="E182" s="77">
        <v>36373</v>
      </c>
      <c r="F182" s="77">
        <v>18750</v>
      </c>
      <c r="G182" s="77">
        <v>6131</v>
      </c>
      <c r="H182" s="177">
        <v>3086</v>
      </c>
    </row>
    <row r="183" spans="2:8" s="11" customFormat="1" ht="15" customHeight="1" x14ac:dyDescent="0.2">
      <c r="B183" s="76">
        <v>2017</v>
      </c>
      <c r="C183" s="252"/>
      <c r="D183" s="77">
        <v>986</v>
      </c>
      <c r="E183" s="77">
        <v>34560</v>
      </c>
      <c r="F183" s="77">
        <v>17703</v>
      </c>
      <c r="G183" s="77">
        <v>5390</v>
      </c>
      <c r="H183" s="177">
        <v>2230</v>
      </c>
    </row>
    <row r="184" spans="2:8" s="11" customFormat="1" ht="15" customHeight="1" x14ac:dyDescent="0.2">
      <c r="B184" s="76">
        <v>2016</v>
      </c>
      <c r="C184" s="252"/>
      <c r="D184" s="77">
        <v>933</v>
      </c>
      <c r="E184" s="77">
        <v>31501</v>
      </c>
      <c r="F184" s="77">
        <v>15633</v>
      </c>
      <c r="G184" s="77">
        <v>4123</v>
      </c>
      <c r="H184" s="177">
        <v>1535</v>
      </c>
    </row>
    <row r="185" spans="2:8" s="11" customFormat="1" ht="15" customHeight="1" x14ac:dyDescent="0.2">
      <c r="B185" s="76">
        <v>2015</v>
      </c>
      <c r="C185" s="76" t="s">
        <v>50</v>
      </c>
      <c r="D185" s="77">
        <v>943</v>
      </c>
      <c r="E185" s="77">
        <v>30760</v>
      </c>
      <c r="F185" s="77">
        <v>15202</v>
      </c>
      <c r="G185" s="77">
        <v>4100</v>
      </c>
      <c r="H185" s="177">
        <v>331</v>
      </c>
    </row>
    <row r="186" spans="2:8" s="11" customFormat="1" ht="15" customHeight="1" x14ac:dyDescent="0.2">
      <c r="B186" s="76">
        <v>2014</v>
      </c>
      <c r="C186" s="76" t="s">
        <v>50</v>
      </c>
      <c r="D186" s="77">
        <v>931</v>
      </c>
      <c r="E186" s="77">
        <v>30798</v>
      </c>
      <c r="F186" s="77">
        <v>15057</v>
      </c>
      <c r="G186" s="77">
        <v>4646</v>
      </c>
      <c r="H186" s="177">
        <v>1732</v>
      </c>
    </row>
    <row r="187" spans="2:8" ht="9.75" customHeight="1" x14ac:dyDescent="0.2">
      <c r="B187" s="49"/>
      <c r="C187" s="49"/>
      <c r="D187" s="49"/>
    </row>
    <row r="188" spans="2:8" ht="3" customHeight="1" x14ac:dyDescent="0.2">
      <c r="B188" s="136"/>
      <c r="C188" s="136"/>
      <c r="D188" s="136"/>
      <c r="E188" s="136"/>
      <c r="F188" s="136"/>
      <c r="G188" s="136"/>
      <c r="H188" s="136"/>
    </row>
    <row r="189" spans="2:8" ht="9" customHeight="1" x14ac:dyDescent="0.2"/>
    <row r="190" spans="2:8" x14ac:dyDescent="0.2">
      <c r="B190" s="288" t="s">
        <v>289</v>
      </c>
      <c r="C190" s="288"/>
      <c r="D190" s="288"/>
      <c r="E190" s="288"/>
      <c r="F190" s="288"/>
      <c r="G190" s="288"/>
      <c r="H190" s="288"/>
    </row>
    <row r="192" spans="2:8" ht="12" x14ac:dyDescent="0.2">
      <c r="B192" s="133" t="s">
        <v>0</v>
      </c>
      <c r="C192" s="26"/>
    </row>
    <row r="193" spans="7:7" x14ac:dyDescent="0.2">
      <c r="G193" s="49" t="s">
        <v>264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pageSetUpPr fitToPage="1"/>
  </sheetPr>
  <dimension ref="B1:Q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6.28515625" style="1" customWidth="1"/>
    <col min="5" max="9" width="16.28515625" style="49" customWidth="1"/>
    <col min="10" max="10" width="6.7109375" style="49" customWidth="1"/>
    <col min="11" max="16384" width="12.5703125" style="1"/>
  </cols>
  <sheetData>
    <row r="1" spans="2:10" s="119" customFormat="1" ht="27" customHeight="1" x14ac:dyDescent="0.2">
      <c r="B1" s="289" t="s">
        <v>304</v>
      </c>
      <c r="C1" s="289"/>
      <c r="D1" s="289"/>
      <c r="E1" s="289"/>
      <c r="F1" s="289"/>
      <c r="G1" s="289"/>
      <c r="H1" s="289"/>
      <c r="I1" s="289"/>
      <c r="J1" s="123"/>
    </row>
    <row r="2" spans="2:10" ht="18" customHeight="1" x14ac:dyDescent="0.2">
      <c r="B2" s="20"/>
      <c r="C2" s="20"/>
      <c r="D2" s="20"/>
      <c r="H2" s="46"/>
    </row>
    <row r="3" spans="2:10" ht="12.75" customHeight="1" x14ac:dyDescent="0.2">
      <c r="B3" s="125" t="s">
        <v>218</v>
      </c>
      <c r="C3" s="27"/>
      <c r="D3" s="20"/>
    </row>
    <row r="4" spans="2:10" s="6" customFormat="1" ht="18" customHeight="1" x14ac:dyDescent="0.2">
      <c r="B4" s="284" t="s">
        <v>4</v>
      </c>
      <c r="C4" s="285"/>
      <c r="D4" s="297" t="s">
        <v>6</v>
      </c>
      <c r="E4" s="300" t="s">
        <v>80</v>
      </c>
      <c r="F4" s="300" t="s">
        <v>81</v>
      </c>
      <c r="G4" s="300" t="s">
        <v>335</v>
      </c>
      <c r="H4" s="300" t="s">
        <v>82</v>
      </c>
      <c r="I4" s="301" t="s">
        <v>83</v>
      </c>
      <c r="J4" s="50"/>
    </row>
    <row r="5" spans="2:10" s="6" customFormat="1" ht="18" customHeight="1" x14ac:dyDescent="0.2">
      <c r="B5" s="284"/>
      <c r="C5" s="285"/>
      <c r="D5" s="297"/>
      <c r="E5" s="300"/>
      <c r="F5" s="300"/>
      <c r="G5" s="300"/>
      <c r="H5" s="300"/>
      <c r="I5" s="301"/>
      <c r="J5" s="50"/>
    </row>
    <row r="6" spans="2:10" s="6" customFormat="1" ht="24" customHeight="1" x14ac:dyDescent="0.2">
      <c r="B6" s="284"/>
      <c r="C6" s="285"/>
      <c r="D6" s="297"/>
      <c r="E6" s="300"/>
      <c r="F6" s="300"/>
      <c r="G6" s="300"/>
      <c r="H6" s="300"/>
      <c r="I6" s="301"/>
      <c r="J6" s="50"/>
    </row>
    <row r="7" spans="2:10" ht="18" customHeight="1" x14ac:dyDescent="0.2">
      <c r="B7" s="284"/>
      <c r="C7" s="285"/>
      <c r="D7" s="135" t="s">
        <v>15</v>
      </c>
      <c r="E7" s="163" t="s">
        <v>346</v>
      </c>
      <c r="F7" s="146" t="s">
        <v>16</v>
      </c>
      <c r="G7" s="146" t="s">
        <v>16</v>
      </c>
      <c r="H7" s="146" t="s">
        <v>16</v>
      </c>
      <c r="I7" s="147" t="s">
        <v>16</v>
      </c>
    </row>
    <row r="8" spans="2:10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</row>
    <row r="9" spans="2:10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  <c r="I9" s="48"/>
      <c r="J9" s="48"/>
    </row>
    <row r="10" spans="2:10" s="11" customFormat="1" ht="15" customHeight="1" x14ac:dyDescent="0.2">
      <c r="B10" s="76">
        <v>2019</v>
      </c>
      <c r="C10" s="74"/>
      <c r="D10" s="77">
        <v>28661</v>
      </c>
      <c r="E10" s="14">
        <v>72.58</v>
      </c>
      <c r="F10" s="14">
        <v>43.84</v>
      </c>
      <c r="G10" s="14">
        <v>45.93</v>
      </c>
      <c r="H10" s="14">
        <v>14.12</v>
      </c>
      <c r="I10" s="14">
        <v>14.04</v>
      </c>
      <c r="J10" s="48"/>
    </row>
    <row r="11" spans="2:10" s="11" customFormat="1" ht="15" customHeight="1" x14ac:dyDescent="0.2">
      <c r="B11" s="76">
        <v>2018</v>
      </c>
      <c r="C11" s="74"/>
      <c r="D11" s="77">
        <v>27875</v>
      </c>
      <c r="E11" s="14">
        <v>68.69</v>
      </c>
      <c r="F11" s="14">
        <v>45.64</v>
      </c>
      <c r="G11" s="14">
        <v>47.46</v>
      </c>
      <c r="H11" s="14">
        <v>15.16</v>
      </c>
      <c r="I11" s="14">
        <v>14.14</v>
      </c>
      <c r="J11" s="48"/>
    </row>
    <row r="12" spans="2:10" s="11" customFormat="1" ht="15" customHeight="1" x14ac:dyDescent="0.2">
      <c r="B12" s="76">
        <v>2017</v>
      </c>
      <c r="C12" s="74"/>
      <c r="D12" s="77">
        <v>26400</v>
      </c>
      <c r="E12" s="14">
        <v>67.58</v>
      </c>
      <c r="F12" s="14">
        <v>45.69</v>
      </c>
      <c r="G12" s="14">
        <v>49.03</v>
      </c>
      <c r="H12" s="14">
        <v>15.69</v>
      </c>
      <c r="I12" s="14">
        <v>14.88</v>
      </c>
      <c r="J12" s="48"/>
    </row>
    <row r="13" spans="2:10" s="11" customFormat="1" ht="15" customHeight="1" x14ac:dyDescent="0.2">
      <c r="B13" s="76">
        <v>2016</v>
      </c>
      <c r="C13" s="74"/>
      <c r="D13" s="77">
        <v>25108</v>
      </c>
      <c r="E13" s="14">
        <v>63.03</v>
      </c>
      <c r="F13" s="14">
        <v>45.59</v>
      </c>
      <c r="G13" s="14">
        <v>46.25</v>
      </c>
      <c r="H13" s="14">
        <v>14.56</v>
      </c>
      <c r="I13" s="14">
        <v>13.03</v>
      </c>
      <c r="J13" s="48"/>
    </row>
    <row r="14" spans="2:10" s="11" customFormat="1" ht="15" customHeight="1" x14ac:dyDescent="0.2">
      <c r="B14" s="76">
        <v>2015</v>
      </c>
      <c r="C14" s="76" t="s">
        <v>50</v>
      </c>
      <c r="D14" s="77">
        <v>24361</v>
      </c>
      <c r="E14" s="14">
        <v>62.57</v>
      </c>
      <c r="F14" s="14">
        <v>43.87</v>
      </c>
      <c r="G14" s="14">
        <v>43.26</v>
      </c>
      <c r="H14" s="14">
        <v>12.96</v>
      </c>
      <c r="I14" s="14">
        <v>9.7100000000000009</v>
      </c>
      <c r="J14" s="48"/>
    </row>
    <row r="15" spans="2:10" s="11" customFormat="1" ht="15" customHeight="1" x14ac:dyDescent="0.2">
      <c r="B15" s="76">
        <v>2014</v>
      </c>
      <c r="C15" s="76" t="s">
        <v>50</v>
      </c>
      <c r="D15" s="77">
        <v>23662</v>
      </c>
      <c r="E15" s="14">
        <v>66.06</v>
      </c>
      <c r="F15" s="14">
        <v>43.15</v>
      </c>
      <c r="G15" s="14">
        <v>45.26</v>
      </c>
      <c r="H15" s="14">
        <v>13.26</v>
      </c>
      <c r="I15" s="14">
        <v>7.74</v>
      </c>
      <c r="J15" s="48"/>
    </row>
    <row r="16" spans="2:10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48"/>
    </row>
    <row r="17" spans="2:10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48"/>
    </row>
    <row r="18" spans="2:10" s="11" customFormat="1" ht="15" customHeight="1" x14ac:dyDescent="0.2">
      <c r="B18" s="76">
        <v>2019</v>
      </c>
      <c r="C18" s="252"/>
      <c r="D18" s="77">
        <v>19148</v>
      </c>
      <c r="E18" s="14">
        <v>11.79</v>
      </c>
      <c r="F18" s="14">
        <v>65.63</v>
      </c>
      <c r="G18" s="14">
        <v>86.89</v>
      </c>
      <c r="H18" s="14">
        <v>46.18</v>
      </c>
      <c r="I18" s="14">
        <v>44.42</v>
      </c>
      <c r="J18" s="48"/>
    </row>
    <row r="19" spans="2:10" s="11" customFormat="1" ht="15" customHeight="1" x14ac:dyDescent="0.2">
      <c r="B19" s="76">
        <v>2018</v>
      </c>
      <c r="C19" s="252"/>
      <c r="D19" s="77">
        <v>18804</v>
      </c>
      <c r="E19" s="14">
        <v>11.95</v>
      </c>
      <c r="F19" s="14">
        <v>64.42</v>
      </c>
      <c r="G19" s="14">
        <v>86.62</v>
      </c>
      <c r="H19" s="14">
        <v>44.77</v>
      </c>
      <c r="I19" s="14">
        <v>42.92</v>
      </c>
      <c r="J19" s="48"/>
    </row>
    <row r="20" spans="2:10" s="11" customFormat="1" ht="15" customHeight="1" x14ac:dyDescent="0.2">
      <c r="B20" s="76">
        <v>2017</v>
      </c>
      <c r="C20" s="252"/>
      <c r="D20" s="77">
        <v>17885</v>
      </c>
      <c r="E20" s="14">
        <v>11.73</v>
      </c>
      <c r="F20" s="14">
        <v>63.31</v>
      </c>
      <c r="G20" s="14">
        <v>86.26</v>
      </c>
      <c r="H20" s="14">
        <v>43.54</v>
      </c>
      <c r="I20" s="14">
        <v>41.81</v>
      </c>
      <c r="J20" s="48"/>
    </row>
    <row r="21" spans="2:10" s="11" customFormat="1" ht="15" customHeight="1" x14ac:dyDescent="0.2">
      <c r="B21" s="76">
        <v>2016</v>
      </c>
      <c r="C21" s="252"/>
      <c r="D21" s="77">
        <v>16948</v>
      </c>
      <c r="E21" s="14">
        <v>11.29</v>
      </c>
      <c r="F21" s="14">
        <v>63.69</v>
      </c>
      <c r="G21" s="14">
        <v>86.71</v>
      </c>
      <c r="H21" s="14">
        <v>42.65</v>
      </c>
      <c r="I21" s="14">
        <v>40.57</v>
      </c>
      <c r="J21" s="48"/>
    </row>
    <row r="22" spans="2:10" s="11" customFormat="1" ht="15" customHeight="1" x14ac:dyDescent="0.2">
      <c r="B22" s="76">
        <v>2015</v>
      </c>
      <c r="C22" s="76" t="s">
        <v>50</v>
      </c>
      <c r="D22" s="77">
        <v>16251</v>
      </c>
      <c r="E22" s="14">
        <v>11.06</v>
      </c>
      <c r="F22" s="14">
        <v>61.8</v>
      </c>
      <c r="G22" s="14">
        <v>85.47</v>
      </c>
      <c r="H22" s="14">
        <v>40.5</v>
      </c>
      <c r="I22" s="14">
        <v>38.57</v>
      </c>
      <c r="J22" s="48"/>
    </row>
    <row r="23" spans="2:10" s="11" customFormat="1" ht="15" customHeight="1" x14ac:dyDescent="0.2">
      <c r="B23" s="76">
        <v>2014</v>
      </c>
      <c r="C23" s="76" t="s">
        <v>50</v>
      </c>
      <c r="D23" s="77">
        <v>15546</v>
      </c>
      <c r="E23" s="14">
        <v>11.05</v>
      </c>
      <c r="F23" s="14">
        <v>62.03</v>
      </c>
      <c r="G23" s="14">
        <v>85.49</v>
      </c>
      <c r="H23" s="14">
        <v>40.01</v>
      </c>
      <c r="I23" s="14">
        <v>37.67</v>
      </c>
      <c r="J23" s="48"/>
    </row>
    <row r="24" spans="2:10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203"/>
      <c r="J24" s="48"/>
    </row>
    <row r="25" spans="2:10" s="11" customFormat="1" ht="15" customHeight="1" x14ac:dyDescent="0.2">
      <c r="B25" s="76">
        <v>2019</v>
      </c>
      <c r="C25" s="252"/>
      <c r="D25" s="77">
        <v>9513</v>
      </c>
      <c r="E25" s="14">
        <v>93.34</v>
      </c>
      <c r="F25" s="14">
        <v>42.75</v>
      </c>
      <c r="G25" s="14">
        <v>42.78</v>
      </c>
      <c r="H25" s="14">
        <v>12.73</v>
      </c>
      <c r="I25" s="14">
        <v>12.72</v>
      </c>
      <c r="J25" s="48"/>
    </row>
    <row r="26" spans="2:10" s="11" customFormat="1" ht="15" customHeight="1" x14ac:dyDescent="0.2">
      <c r="B26" s="76">
        <v>2018</v>
      </c>
      <c r="C26" s="252"/>
      <c r="D26" s="77">
        <v>9071</v>
      </c>
      <c r="E26" s="14">
        <v>89.37</v>
      </c>
      <c r="F26" s="14">
        <v>44.58</v>
      </c>
      <c r="G26" s="14">
        <v>44.27</v>
      </c>
      <c r="H26" s="14">
        <v>13.72</v>
      </c>
      <c r="I26" s="14">
        <v>12.74</v>
      </c>
      <c r="J26" s="48"/>
    </row>
    <row r="27" spans="2:10" s="11" customFormat="1" ht="15" customHeight="1" x14ac:dyDescent="0.2">
      <c r="B27" s="76">
        <v>2017</v>
      </c>
      <c r="C27" s="252"/>
      <c r="D27" s="77">
        <v>8515</v>
      </c>
      <c r="E27" s="14">
        <v>88.54</v>
      </c>
      <c r="F27" s="14">
        <v>44.68</v>
      </c>
      <c r="G27" s="14">
        <v>46.02</v>
      </c>
      <c r="H27" s="14">
        <v>14.3</v>
      </c>
      <c r="I27" s="14">
        <v>13.54</v>
      </c>
      <c r="J27" s="48"/>
    </row>
    <row r="28" spans="2:10" s="11" customFormat="1" ht="15" customHeight="1" x14ac:dyDescent="0.2">
      <c r="B28" s="76">
        <v>2016</v>
      </c>
      <c r="C28" s="252"/>
      <c r="D28" s="77">
        <v>8160</v>
      </c>
      <c r="E28" s="14">
        <v>82.67</v>
      </c>
      <c r="F28" s="14">
        <v>44.53</v>
      </c>
      <c r="G28" s="14">
        <v>42.86</v>
      </c>
      <c r="H28" s="14">
        <v>13.1</v>
      </c>
      <c r="I28" s="14">
        <v>11.6</v>
      </c>
      <c r="J28" s="48"/>
    </row>
    <row r="29" spans="2:10" s="11" customFormat="1" ht="15" customHeight="1" x14ac:dyDescent="0.2">
      <c r="B29" s="76">
        <v>2015</v>
      </c>
      <c r="C29" s="76" t="s">
        <v>50</v>
      </c>
      <c r="D29" s="77">
        <v>8110</v>
      </c>
      <c r="E29" s="14">
        <v>82.2</v>
      </c>
      <c r="F29" s="14">
        <v>42.83</v>
      </c>
      <c r="G29" s="14">
        <v>39.71</v>
      </c>
      <c r="H29" s="14">
        <v>11.54</v>
      </c>
      <c r="I29" s="14">
        <v>8.23</v>
      </c>
      <c r="J29" s="48"/>
    </row>
    <row r="30" spans="2:10" s="11" customFormat="1" ht="15" customHeight="1" x14ac:dyDescent="0.2">
      <c r="B30" s="76">
        <v>2014</v>
      </c>
      <c r="C30" s="76" t="s">
        <v>50</v>
      </c>
      <c r="D30" s="77">
        <v>8116</v>
      </c>
      <c r="E30" s="14">
        <v>86.32</v>
      </c>
      <c r="F30" s="14">
        <v>42.15</v>
      </c>
      <c r="G30" s="14">
        <v>42.13</v>
      </c>
      <c r="H30" s="14">
        <v>12</v>
      </c>
      <c r="I30" s="14">
        <v>6.33</v>
      </c>
      <c r="J30" s="48"/>
    </row>
    <row r="31" spans="2:10" s="11" customFormat="1" ht="15" customHeight="1" x14ac:dyDescent="0.2">
      <c r="B31" s="251" t="s">
        <v>55</v>
      </c>
      <c r="C31" s="74"/>
      <c r="D31" s="74"/>
      <c r="E31" s="14"/>
      <c r="F31" s="14"/>
      <c r="G31" s="14"/>
      <c r="H31" s="14"/>
      <c r="I31" s="14"/>
      <c r="J31" s="48"/>
    </row>
    <row r="32" spans="2:10" s="11" customFormat="1" ht="15" customHeight="1" x14ac:dyDescent="0.2">
      <c r="B32" s="252" t="s">
        <v>56</v>
      </c>
      <c r="C32" s="203" t="s">
        <v>50</v>
      </c>
      <c r="D32" s="203"/>
      <c r="E32" s="203"/>
      <c r="F32" s="203"/>
      <c r="G32" s="203"/>
      <c r="H32" s="203"/>
      <c r="I32" s="203"/>
      <c r="J32" s="48"/>
    </row>
    <row r="33" spans="2:10" s="11" customFormat="1" ht="15" customHeight="1" x14ac:dyDescent="0.2">
      <c r="B33" s="76">
        <v>2019</v>
      </c>
      <c r="C33" s="76"/>
      <c r="D33" s="77">
        <v>28640</v>
      </c>
      <c r="E33" s="14">
        <v>65.040000000000006</v>
      </c>
      <c r="F33" s="14">
        <v>43.38</v>
      </c>
      <c r="G33" s="14">
        <v>43.39</v>
      </c>
      <c r="H33" s="14">
        <v>12.49</v>
      </c>
      <c r="I33" s="14">
        <v>14.52</v>
      </c>
      <c r="J33" s="48"/>
    </row>
    <row r="34" spans="2:10" s="11" customFormat="1" ht="15" customHeight="1" x14ac:dyDescent="0.2">
      <c r="B34" s="76">
        <v>2018</v>
      </c>
      <c r="C34" s="76"/>
      <c r="D34" s="77">
        <v>27858</v>
      </c>
      <c r="E34" s="14">
        <v>61.72</v>
      </c>
      <c r="F34" s="14">
        <v>44.75</v>
      </c>
      <c r="G34" s="14">
        <v>45.53</v>
      </c>
      <c r="H34" s="14">
        <v>13.69</v>
      </c>
      <c r="I34" s="14">
        <v>14.42</v>
      </c>
      <c r="J34" s="48"/>
    </row>
    <row r="35" spans="2:10" s="11" customFormat="1" ht="15" customHeight="1" x14ac:dyDescent="0.2">
      <c r="B35" s="76">
        <v>2017</v>
      </c>
      <c r="C35" s="76"/>
      <c r="D35" s="77">
        <v>26384</v>
      </c>
      <c r="E35" s="14">
        <v>62.17</v>
      </c>
      <c r="F35" s="14">
        <v>44.23</v>
      </c>
      <c r="G35" s="14">
        <v>48.14</v>
      </c>
      <c r="H35" s="14">
        <v>14.18</v>
      </c>
      <c r="I35" s="14">
        <v>15.51</v>
      </c>
      <c r="J35" s="48"/>
    </row>
    <row r="36" spans="2:10" s="11" customFormat="1" ht="15" customHeight="1" x14ac:dyDescent="0.2">
      <c r="B36" s="76">
        <v>2016</v>
      </c>
      <c r="C36" s="76"/>
      <c r="D36" s="77">
        <v>25093</v>
      </c>
      <c r="E36" s="14">
        <v>57.46</v>
      </c>
      <c r="F36" s="14">
        <v>43.69</v>
      </c>
      <c r="G36" s="14">
        <v>44.34</v>
      </c>
      <c r="H36" s="14">
        <v>12.63</v>
      </c>
      <c r="I36" s="14">
        <v>12.15</v>
      </c>
      <c r="J36" s="48"/>
    </row>
    <row r="37" spans="2:10" s="11" customFormat="1" ht="15" customHeight="1" x14ac:dyDescent="0.2">
      <c r="B37" s="76">
        <v>2015</v>
      </c>
      <c r="C37" s="76" t="s">
        <v>50</v>
      </c>
      <c r="D37" s="77">
        <v>24349</v>
      </c>
      <c r="E37" s="14">
        <v>57.23</v>
      </c>
      <c r="F37" s="14">
        <v>43.81</v>
      </c>
      <c r="G37" s="14">
        <v>43.7</v>
      </c>
      <c r="H37" s="14">
        <v>12.4</v>
      </c>
      <c r="I37" s="14">
        <v>9.5299999999999994</v>
      </c>
      <c r="J37" s="48"/>
    </row>
    <row r="38" spans="2:10" s="11" customFormat="1" ht="15" customHeight="1" x14ac:dyDescent="0.2">
      <c r="B38" s="76">
        <v>2014</v>
      </c>
      <c r="C38" s="76" t="s">
        <v>50</v>
      </c>
      <c r="D38" s="77">
        <v>23648</v>
      </c>
      <c r="E38" s="14">
        <v>58.37</v>
      </c>
      <c r="F38" s="14">
        <v>42.31</v>
      </c>
      <c r="G38" s="14">
        <v>42.5</v>
      </c>
      <c r="H38" s="14">
        <v>11.24</v>
      </c>
      <c r="I38" s="14">
        <v>6.2</v>
      </c>
      <c r="J38" s="48"/>
    </row>
    <row r="39" spans="2:10" s="11" customFormat="1" ht="15" customHeight="1" x14ac:dyDescent="0.2">
      <c r="B39" s="252" t="s">
        <v>57</v>
      </c>
      <c r="C39" s="203" t="s">
        <v>50</v>
      </c>
      <c r="D39" s="203"/>
      <c r="E39" s="203"/>
      <c r="F39" s="203"/>
      <c r="G39" s="203"/>
      <c r="H39" s="203"/>
      <c r="I39" s="203"/>
      <c r="J39" s="48"/>
    </row>
    <row r="40" spans="2:10" s="11" customFormat="1" ht="15" customHeight="1" x14ac:dyDescent="0.2">
      <c r="B40" s="76">
        <v>2019</v>
      </c>
      <c r="C40" s="76"/>
      <c r="D40" s="77">
        <v>27514</v>
      </c>
      <c r="E40" s="14">
        <v>35.99</v>
      </c>
      <c r="F40" s="14">
        <v>43.73</v>
      </c>
      <c r="G40" s="14">
        <v>47.48</v>
      </c>
      <c r="H40" s="14">
        <v>13.93</v>
      </c>
      <c r="I40" s="14">
        <v>20.7</v>
      </c>
      <c r="J40" s="48"/>
    </row>
    <row r="41" spans="2:10" s="11" customFormat="1" ht="15" customHeight="1" x14ac:dyDescent="0.2">
      <c r="B41" s="76">
        <v>2018</v>
      </c>
      <c r="C41" s="76"/>
      <c r="D41" s="77">
        <v>26803</v>
      </c>
      <c r="E41" s="14">
        <v>33.29</v>
      </c>
      <c r="F41" s="14">
        <v>43.71</v>
      </c>
      <c r="G41" s="14">
        <v>48.07</v>
      </c>
      <c r="H41" s="14">
        <v>14.54</v>
      </c>
      <c r="I41" s="14">
        <v>17.690000000000001</v>
      </c>
      <c r="J41" s="48"/>
    </row>
    <row r="42" spans="2:10" s="11" customFormat="1" ht="15" customHeight="1" x14ac:dyDescent="0.2">
      <c r="B42" s="76">
        <v>2017</v>
      </c>
      <c r="C42" s="76"/>
      <c r="D42" s="77">
        <v>25420</v>
      </c>
      <c r="E42" s="14">
        <v>33</v>
      </c>
      <c r="F42" s="14">
        <v>44.62</v>
      </c>
      <c r="G42" s="14">
        <v>48.02</v>
      </c>
      <c r="H42" s="14">
        <v>14.38</v>
      </c>
      <c r="I42" s="14">
        <v>20.99</v>
      </c>
      <c r="J42" s="48"/>
    </row>
    <row r="43" spans="2:10" s="11" customFormat="1" ht="15" customHeight="1" x14ac:dyDescent="0.2">
      <c r="B43" s="76">
        <v>2016</v>
      </c>
      <c r="C43" s="76"/>
      <c r="D43" s="77">
        <v>24190</v>
      </c>
      <c r="E43" s="14">
        <v>31.18</v>
      </c>
      <c r="F43" s="14">
        <v>43.94</v>
      </c>
      <c r="G43" s="14">
        <v>43.76</v>
      </c>
      <c r="H43" s="14">
        <v>12.44</v>
      </c>
      <c r="I43" s="14">
        <v>17.399999999999999</v>
      </c>
      <c r="J43" s="48"/>
    </row>
    <row r="44" spans="2:10" s="11" customFormat="1" ht="15" customHeight="1" x14ac:dyDescent="0.2">
      <c r="B44" s="76">
        <v>2015</v>
      </c>
      <c r="C44" s="76" t="s">
        <v>50</v>
      </c>
      <c r="D44" s="77">
        <v>23483</v>
      </c>
      <c r="E44" s="14">
        <v>30.36</v>
      </c>
      <c r="F44" s="14">
        <v>42.89</v>
      </c>
      <c r="G44" s="14">
        <v>40.450000000000003</v>
      </c>
      <c r="H44" s="14">
        <v>11.33</v>
      </c>
      <c r="I44" s="14">
        <v>12.44</v>
      </c>
      <c r="J44" s="48"/>
    </row>
    <row r="45" spans="2:10" s="11" customFormat="1" ht="15" customHeight="1" x14ac:dyDescent="0.2">
      <c r="B45" s="76">
        <v>2014</v>
      </c>
      <c r="C45" s="76" t="s">
        <v>50</v>
      </c>
      <c r="D45" s="77">
        <v>22799</v>
      </c>
      <c r="E45" s="14">
        <v>31.91</v>
      </c>
      <c r="F45" s="14">
        <v>40.99</v>
      </c>
      <c r="G45" s="14">
        <v>37.68</v>
      </c>
      <c r="H45" s="14">
        <v>9.64</v>
      </c>
      <c r="I45" s="14">
        <v>6.85</v>
      </c>
      <c r="J45" s="48"/>
    </row>
    <row r="46" spans="2:10" s="11" customFormat="1" ht="15" customHeight="1" x14ac:dyDescent="0.2">
      <c r="B46" s="252" t="s">
        <v>58</v>
      </c>
      <c r="C46" s="203"/>
      <c r="D46" s="203"/>
      <c r="E46" s="203"/>
      <c r="F46" s="203"/>
      <c r="G46" s="203"/>
      <c r="H46" s="203"/>
      <c r="I46" s="203"/>
      <c r="J46" s="48"/>
    </row>
    <row r="47" spans="2:10" s="11" customFormat="1" ht="15" customHeight="1" x14ac:dyDescent="0.2">
      <c r="B47" s="76">
        <v>2019</v>
      </c>
      <c r="C47" s="231"/>
      <c r="D47" s="77">
        <v>964</v>
      </c>
      <c r="E47" s="14">
        <v>98.17</v>
      </c>
      <c r="F47" s="14">
        <v>41.42</v>
      </c>
      <c r="G47" s="14">
        <v>40.130000000000003</v>
      </c>
      <c r="H47" s="14">
        <v>10.32</v>
      </c>
      <c r="I47" s="14">
        <v>11.22</v>
      </c>
      <c r="J47" s="48"/>
    </row>
    <row r="48" spans="2:10" s="11" customFormat="1" ht="15" customHeight="1" x14ac:dyDescent="0.2">
      <c r="B48" s="76">
        <v>2018</v>
      </c>
      <c r="C48" s="231"/>
      <c r="D48" s="77">
        <v>905</v>
      </c>
      <c r="E48" s="14">
        <v>91.4</v>
      </c>
      <c r="F48" s="14">
        <v>43.87</v>
      </c>
      <c r="G48" s="14">
        <v>41.27</v>
      </c>
      <c r="H48" s="14">
        <v>11.2</v>
      </c>
      <c r="I48" s="14">
        <v>14.04</v>
      </c>
      <c r="J48" s="48"/>
    </row>
    <row r="49" spans="2:10" s="11" customFormat="1" ht="15" customHeight="1" x14ac:dyDescent="0.2">
      <c r="B49" s="76">
        <v>2017</v>
      </c>
      <c r="C49" s="231"/>
      <c r="D49" s="77">
        <v>829</v>
      </c>
      <c r="E49" s="14">
        <v>92.05</v>
      </c>
      <c r="F49" s="14">
        <v>41.84</v>
      </c>
      <c r="G49" s="14">
        <v>44.05</v>
      </c>
      <c r="H49" s="14">
        <v>11.73</v>
      </c>
      <c r="I49" s="14">
        <v>13</v>
      </c>
      <c r="J49" s="48"/>
    </row>
    <row r="50" spans="2:10" s="11" customFormat="1" ht="15" customHeight="1" x14ac:dyDescent="0.2">
      <c r="B50" s="76">
        <v>2016</v>
      </c>
      <c r="C50" s="231"/>
      <c r="D50" s="77">
        <v>791</v>
      </c>
      <c r="E50" s="14">
        <v>87.96</v>
      </c>
      <c r="F50" s="14">
        <v>41.77</v>
      </c>
      <c r="G50" s="14">
        <v>41.33</v>
      </c>
      <c r="H50" s="14">
        <v>10.93</v>
      </c>
      <c r="I50" s="14">
        <v>9.2899999999999991</v>
      </c>
      <c r="J50" s="48"/>
    </row>
    <row r="51" spans="2:10" s="11" customFormat="1" ht="15" customHeight="1" x14ac:dyDescent="0.2">
      <c r="B51" s="76">
        <v>2015</v>
      </c>
      <c r="C51" s="76" t="s">
        <v>50</v>
      </c>
      <c r="D51" s="77">
        <v>754</v>
      </c>
      <c r="E51" s="14">
        <v>82.08</v>
      </c>
      <c r="F51" s="14">
        <v>40.53</v>
      </c>
      <c r="G51" s="14">
        <v>36.01</v>
      </c>
      <c r="H51" s="14">
        <v>9.1999999999999993</v>
      </c>
      <c r="I51" s="14">
        <v>4.8099999999999996</v>
      </c>
      <c r="J51" s="48"/>
    </row>
    <row r="52" spans="2:10" s="11" customFormat="1" ht="15" customHeight="1" x14ac:dyDescent="0.2">
      <c r="B52" s="76">
        <v>2014</v>
      </c>
      <c r="C52" s="76" t="s">
        <v>50</v>
      </c>
      <c r="D52" s="77">
        <v>744</v>
      </c>
      <c r="E52" s="14">
        <v>86.35</v>
      </c>
      <c r="F52" s="14">
        <v>39.31</v>
      </c>
      <c r="G52" s="14">
        <v>36.909999999999997</v>
      </c>
      <c r="H52" s="14">
        <v>8.89</v>
      </c>
      <c r="I52" s="14">
        <v>2.37</v>
      </c>
      <c r="J52" s="48"/>
    </row>
    <row r="53" spans="2:10" s="11" customFormat="1" ht="15" customHeight="1" x14ac:dyDescent="0.2">
      <c r="B53" s="252" t="s">
        <v>59</v>
      </c>
      <c r="C53" s="203" t="s">
        <v>50</v>
      </c>
      <c r="D53" s="203"/>
      <c r="E53" s="203"/>
      <c r="F53" s="203"/>
      <c r="G53" s="203"/>
      <c r="H53" s="203"/>
      <c r="I53" s="203"/>
      <c r="J53" s="48"/>
    </row>
    <row r="54" spans="2:10" s="11" customFormat="1" ht="15" customHeight="1" x14ac:dyDescent="0.2">
      <c r="B54" s="76">
        <v>2019</v>
      </c>
      <c r="C54" s="76"/>
      <c r="D54" s="77">
        <v>162</v>
      </c>
      <c r="E54" s="14">
        <v>108.2</v>
      </c>
      <c r="F54" s="14">
        <v>45.11</v>
      </c>
      <c r="G54" s="14">
        <v>42.8</v>
      </c>
      <c r="H54" s="14">
        <v>13.65</v>
      </c>
      <c r="I54" s="14">
        <v>12.32</v>
      </c>
      <c r="J54" s="48"/>
    </row>
    <row r="55" spans="2:10" s="11" customFormat="1" ht="15" customHeight="1" x14ac:dyDescent="0.2">
      <c r="B55" s="76">
        <v>2018</v>
      </c>
      <c r="C55" s="76"/>
      <c r="D55" s="77">
        <v>150</v>
      </c>
      <c r="E55" s="14">
        <v>110.82</v>
      </c>
      <c r="F55" s="14">
        <v>46.57</v>
      </c>
      <c r="G55" s="14">
        <v>47.29</v>
      </c>
      <c r="H55" s="14">
        <v>15.73</v>
      </c>
      <c r="I55" s="14">
        <v>11.73</v>
      </c>
      <c r="J55" s="48"/>
    </row>
    <row r="56" spans="2:10" s="11" customFormat="1" ht="15" customHeight="1" x14ac:dyDescent="0.2">
      <c r="B56" s="76">
        <v>2017</v>
      </c>
      <c r="C56" s="76"/>
      <c r="D56" s="77">
        <v>135</v>
      </c>
      <c r="E56" s="14">
        <v>119.37</v>
      </c>
      <c r="F56" s="14">
        <v>46.28</v>
      </c>
      <c r="G56" s="14">
        <v>51.98</v>
      </c>
      <c r="H56" s="14">
        <v>16.690000000000001</v>
      </c>
      <c r="I56" s="14">
        <v>13.08</v>
      </c>
      <c r="J56" s="48"/>
    </row>
    <row r="57" spans="2:10" s="11" customFormat="1" ht="15" customHeight="1" x14ac:dyDescent="0.2">
      <c r="B57" s="76">
        <v>2016</v>
      </c>
      <c r="C57" s="76"/>
      <c r="D57" s="77">
        <v>112</v>
      </c>
      <c r="E57" s="14">
        <v>107.6</v>
      </c>
      <c r="F57" s="14">
        <v>45.71</v>
      </c>
      <c r="G57" s="14">
        <v>48.18</v>
      </c>
      <c r="H57" s="14">
        <v>15.01</v>
      </c>
      <c r="I57" s="14">
        <v>10.16</v>
      </c>
      <c r="J57" s="48"/>
    </row>
    <row r="58" spans="2:10" s="11" customFormat="1" ht="15" customHeight="1" x14ac:dyDescent="0.2">
      <c r="B58" s="76">
        <v>2015</v>
      </c>
      <c r="C58" s="76" t="s">
        <v>50</v>
      </c>
      <c r="D58" s="77">
        <v>112</v>
      </c>
      <c r="E58" s="14">
        <v>118.72</v>
      </c>
      <c r="F58" s="14">
        <v>48.05</v>
      </c>
      <c r="G58" s="14">
        <v>53.12</v>
      </c>
      <c r="H58" s="14">
        <v>16.87</v>
      </c>
      <c r="I58" s="14">
        <v>11.83</v>
      </c>
      <c r="J58" s="48"/>
    </row>
    <row r="59" spans="2:10" s="11" customFormat="1" ht="15" customHeight="1" x14ac:dyDescent="0.2">
      <c r="B59" s="76">
        <v>2014</v>
      </c>
      <c r="C59" s="76" t="s">
        <v>50</v>
      </c>
      <c r="D59" s="77">
        <v>105</v>
      </c>
      <c r="E59" s="14">
        <v>114.27</v>
      </c>
      <c r="F59" s="14">
        <v>47.04</v>
      </c>
      <c r="G59" s="14">
        <v>52.05</v>
      </c>
      <c r="H59" s="14">
        <v>15.68</v>
      </c>
      <c r="I59" s="14">
        <v>10.02</v>
      </c>
      <c r="J59" s="48"/>
    </row>
    <row r="60" spans="2:10" s="11" customFormat="1" ht="15" customHeight="1" x14ac:dyDescent="0.2">
      <c r="B60" s="252" t="s">
        <v>60</v>
      </c>
      <c r="C60" s="203" t="s">
        <v>50</v>
      </c>
      <c r="D60" s="203"/>
      <c r="E60" s="203"/>
      <c r="F60" s="203"/>
      <c r="G60" s="203"/>
      <c r="H60" s="203"/>
      <c r="I60" s="203"/>
      <c r="J60" s="48"/>
    </row>
    <row r="61" spans="2:10" s="11" customFormat="1" ht="15" customHeight="1" x14ac:dyDescent="0.2">
      <c r="B61" s="76">
        <v>2019</v>
      </c>
      <c r="C61" s="231"/>
      <c r="D61" s="77">
        <v>21</v>
      </c>
      <c r="E61" s="14">
        <v>127.41</v>
      </c>
      <c r="F61" s="14">
        <v>45.2</v>
      </c>
      <c r="G61" s="14">
        <v>53.17</v>
      </c>
      <c r="H61" s="14">
        <v>20.21</v>
      </c>
      <c r="I61" s="14">
        <v>12.23</v>
      </c>
      <c r="J61" s="48"/>
    </row>
    <row r="62" spans="2:10" s="11" customFormat="1" ht="15" customHeight="1" x14ac:dyDescent="0.2">
      <c r="B62" s="76">
        <v>2018</v>
      </c>
      <c r="C62" s="76"/>
      <c r="D62" s="77">
        <v>17</v>
      </c>
      <c r="E62" s="14">
        <v>128.01</v>
      </c>
      <c r="F62" s="14">
        <v>48.69</v>
      </c>
      <c r="G62" s="14">
        <v>53.57</v>
      </c>
      <c r="H62" s="14">
        <v>21.28</v>
      </c>
      <c r="I62" s="14">
        <v>13.02</v>
      </c>
      <c r="J62" s="48"/>
    </row>
    <row r="63" spans="2:10" s="11" customFormat="1" ht="15" customHeight="1" x14ac:dyDescent="0.2">
      <c r="B63" s="76">
        <v>2017</v>
      </c>
      <c r="C63" s="76"/>
      <c r="D63" s="77">
        <v>16</v>
      </c>
      <c r="E63" s="14">
        <v>112.39</v>
      </c>
      <c r="F63" s="14">
        <v>50.96</v>
      </c>
      <c r="G63" s="14">
        <v>51.85</v>
      </c>
      <c r="H63" s="14">
        <v>22.75</v>
      </c>
      <c r="I63" s="14">
        <v>11.99</v>
      </c>
      <c r="J63" s="48"/>
    </row>
    <row r="64" spans="2:10" s="11" customFormat="1" ht="15" customHeight="1" x14ac:dyDescent="0.2">
      <c r="B64" s="76">
        <v>2016</v>
      </c>
      <c r="C64" s="76"/>
      <c r="D64" s="77">
        <v>15</v>
      </c>
      <c r="E64" s="14">
        <v>110.09</v>
      </c>
      <c r="F64" s="14">
        <v>52.06</v>
      </c>
      <c r="G64" s="14">
        <v>51.69</v>
      </c>
      <c r="H64" s="14">
        <v>23.24</v>
      </c>
      <c r="I64" s="14">
        <v>16.899999999999999</v>
      </c>
      <c r="J64" s="48"/>
    </row>
    <row r="65" spans="2:17" s="11" customFormat="1" ht="15" customHeight="1" x14ac:dyDescent="0.2">
      <c r="B65" s="76">
        <v>2015</v>
      </c>
      <c r="C65" s="76" t="s">
        <v>50</v>
      </c>
      <c r="D65" s="77">
        <v>12</v>
      </c>
      <c r="E65" s="14">
        <v>111.37</v>
      </c>
      <c r="F65" s="14">
        <v>44.09</v>
      </c>
      <c r="G65" s="14">
        <v>41.64</v>
      </c>
      <c r="H65" s="14">
        <v>15.62</v>
      </c>
      <c r="I65" s="14">
        <v>10.6</v>
      </c>
      <c r="J65" s="48"/>
    </row>
    <row r="66" spans="2:17" s="11" customFormat="1" ht="15" customHeight="1" x14ac:dyDescent="0.2">
      <c r="B66" s="76">
        <v>2014</v>
      </c>
      <c r="C66" s="76" t="s">
        <v>50</v>
      </c>
      <c r="D66" s="77">
        <v>14</v>
      </c>
      <c r="E66" s="14">
        <v>128.22999999999999</v>
      </c>
      <c r="F66" s="14">
        <v>45.37</v>
      </c>
      <c r="G66" s="14">
        <v>52.08</v>
      </c>
      <c r="H66" s="14">
        <v>20.87</v>
      </c>
      <c r="I66" s="14">
        <v>13.43</v>
      </c>
      <c r="J66" s="48"/>
    </row>
    <row r="67" spans="2:17" s="11" customFormat="1" ht="15" customHeight="1" x14ac:dyDescent="0.2">
      <c r="B67" s="251" t="s">
        <v>36</v>
      </c>
      <c r="C67" s="74"/>
      <c r="D67" s="74"/>
      <c r="E67" s="74"/>
      <c r="F67" s="74"/>
      <c r="G67" s="74"/>
      <c r="H67" s="74"/>
      <c r="I67" s="74"/>
      <c r="J67" s="48"/>
    </row>
    <row r="68" spans="2:17" s="11" customFormat="1" ht="15" customHeight="1" x14ac:dyDescent="0.2">
      <c r="B68" s="264" t="s">
        <v>17</v>
      </c>
      <c r="C68" s="249"/>
      <c r="D68" s="249"/>
      <c r="E68" s="249"/>
      <c r="F68" s="249"/>
      <c r="G68" s="249"/>
      <c r="H68" s="249"/>
      <c r="I68" s="249"/>
      <c r="J68" s="48"/>
    </row>
    <row r="69" spans="2:17" s="11" customFormat="1" ht="15" customHeight="1" x14ac:dyDescent="0.2">
      <c r="B69" s="76">
        <v>2019</v>
      </c>
      <c r="C69" s="252"/>
      <c r="D69" s="77">
        <v>4752</v>
      </c>
      <c r="E69" s="14">
        <v>15.76</v>
      </c>
      <c r="F69" s="14">
        <v>32.36</v>
      </c>
      <c r="G69" s="14">
        <v>60.77</v>
      </c>
      <c r="H69" s="14">
        <v>17.440000000000001</v>
      </c>
      <c r="I69" s="14">
        <v>13.77</v>
      </c>
      <c r="J69" s="48"/>
      <c r="K69" s="14"/>
      <c r="L69" s="14"/>
      <c r="M69" s="14"/>
      <c r="N69" s="14"/>
      <c r="O69" s="14"/>
      <c r="P69" s="14"/>
      <c r="Q69" s="14"/>
    </row>
    <row r="70" spans="2:17" s="11" customFormat="1" ht="15" customHeight="1" x14ac:dyDescent="0.2">
      <c r="B70" s="76">
        <v>2018</v>
      </c>
      <c r="C70" s="252"/>
      <c r="D70" s="77">
        <v>4828</v>
      </c>
      <c r="E70" s="14">
        <v>14.82</v>
      </c>
      <c r="F70" s="14">
        <v>31.23</v>
      </c>
      <c r="G70" s="14">
        <v>59.3</v>
      </c>
      <c r="H70" s="14">
        <v>16.760000000000002</v>
      </c>
      <c r="I70" s="14">
        <v>13.33</v>
      </c>
      <c r="J70" s="48"/>
      <c r="K70" s="14"/>
      <c r="L70" s="14"/>
      <c r="M70" s="14"/>
      <c r="N70" s="14"/>
      <c r="O70" s="14"/>
      <c r="P70" s="14"/>
    </row>
    <row r="71" spans="2:17" s="11" customFormat="1" ht="15" customHeight="1" x14ac:dyDescent="0.2">
      <c r="B71" s="76">
        <v>2017</v>
      </c>
      <c r="C71" s="252"/>
      <c r="D71" s="77">
        <v>4679</v>
      </c>
      <c r="E71" s="14">
        <v>13.93</v>
      </c>
      <c r="F71" s="14">
        <v>29.12</v>
      </c>
      <c r="G71" s="14">
        <v>63.68</v>
      </c>
      <c r="H71" s="14">
        <v>16.850000000000001</v>
      </c>
      <c r="I71" s="14">
        <v>14.66</v>
      </c>
      <c r="J71" s="48"/>
      <c r="K71" s="14"/>
      <c r="L71" s="14"/>
      <c r="M71" s="14"/>
      <c r="N71" s="14"/>
      <c r="O71" s="14"/>
      <c r="P71" s="14"/>
    </row>
    <row r="72" spans="2:17" s="11" customFormat="1" ht="15" customHeight="1" x14ac:dyDescent="0.2">
      <c r="B72" s="76">
        <v>2016</v>
      </c>
      <c r="C72" s="252"/>
      <c r="D72" s="77">
        <v>4645</v>
      </c>
      <c r="E72" s="14">
        <v>12.49</v>
      </c>
      <c r="F72" s="14">
        <v>27.44</v>
      </c>
      <c r="G72" s="14">
        <v>66.64</v>
      </c>
      <c r="H72" s="14">
        <v>16.13</v>
      </c>
      <c r="I72" s="14">
        <v>12.15</v>
      </c>
      <c r="J72" s="48"/>
      <c r="K72" s="14"/>
      <c r="L72" s="14"/>
      <c r="M72" s="14"/>
      <c r="N72" s="14"/>
      <c r="O72" s="14"/>
      <c r="P72" s="14"/>
    </row>
    <row r="73" spans="2:17" s="11" customFormat="1" ht="15" customHeight="1" x14ac:dyDescent="0.2">
      <c r="B73" s="76">
        <v>2015</v>
      </c>
      <c r="C73" s="76" t="s">
        <v>50</v>
      </c>
      <c r="D73" s="77">
        <v>4574</v>
      </c>
      <c r="E73" s="14">
        <v>12.59</v>
      </c>
      <c r="F73" s="14">
        <v>32.4</v>
      </c>
      <c r="G73" s="14">
        <v>65.56</v>
      </c>
      <c r="H73" s="14">
        <v>16.059999999999999</v>
      </c>
      <c r="I73" s="14">
        <v>10.51</v>
      </c>
      <c r="J73" s="48"/>
      <c r="K73" s="14"/>
      <c r="L73" s="14"/>
      <c r="M73" s="14"/>
      <c r="N73" s="14"/>
      <c r="O73" s="14"/>
      <c r="P73" s="14"/>
    </row>
    <row r="74" spans="2:17" s="11" customFormat="1" ht="15" customHeight="1" x14ac:dyDescent="0.2">
      <c r="B74" s="76">
        <v>2014</v>
      </c>
      <c r="C74" s="76" t="s">
        <v>50</v>
      </c>
      <c r="D74" s="77">
        <v>4528</v>
      </c>
      <c r="E74" s="14">
        <v>12.08</v>
      </c>
      <c r="F74" s="14">
        <v>33.29</v>
      </c>
      <c r="G74" s="14">
        <v>69.81</v>
      </c>
      <c r="H74" s="14">
        <v>17.920000000000002</v>
      </c>
      <c r="I74" s="14">
        <v>11.81</v>
      </c>
      <c r="J74" s="48"/>
      <c r="K74" s="14"/>
      <c r="L74" s="14"/>
      <c r="M74" s="14"/>
      <c r="N74" s="14"/>
      <c r="O74" s="14"/>
      <c r="P74" s="14"/>
    </row>
    <row r="75" spans="2:17" s="11" customFormat="1" ht="15" customHeight="1" x14ac:dyDescent="0.2">
      <c r="B75" s="264" t="s">
        <v>18</v>
      </c>
      <c r="C75" s="249"/>
      <c r="D75" s="249"/>
      <c r="E75" s="249"/>
      <c r="F75" s="249"/>
      <c r="G75" s="249"/>
      <c r="H75" s="249"/>
      <c r="I75" s="249"/>
      <c r="J75" s="48"/>
      <c r="K75" s="14"/>
      <c r="L75" s="14"/>
      <c r="M75" s="14"/>
      <c r="N75" s="14"/>
      <c r="O75" s="14"/>
      <c r="P75" s="14"/>
    </row>
    <row r="76" spans="2:17" s="11" customFormat="1" ht="15" customHeight="1" x14ac:dyDescent="0.2">
      <c r="B76" s="76">
        <v>2019</v>
      </c>
      <c r="C76" s="252"/>
      <c r="D76" s="77">
        <v>14</v>
      </c>
      <c r="E76" s="14">
        <v>152.41999999999999</v>
      </c>
      <c r="F76" s="14">
        <v>23.43</v>
      </c>
      <c r="G76" s="14">
        <v>25.34</v>
      </c>
      <c r="H76" s="14">
        <v>4.6900000000000004</v>
      </c>
      <c r="I76" s="14">
        <v>30.64</v>
      </c>
      <c r="J76" s="48"/>
      <c r="K76" s="14"/>
      <c r="L76" s="14"/>
      <c r="M76" s="14"/>
      <c r="N76" s="14"/>
      <c r="O76" s="14"/>
      <c r="P76" s="14"/>
    </row>
    <row r="77" spans="2:17" s="11" customFormat="1" ht="15" customHeight="1" x14ac:dyDescent="0.2">
      <c r="B77" s="76">
        <v>2018</v>
      </c>
      <c r="C77" s="252"/>
      <c r="D77" s="77">
        <v>15</v>
      </c>
      <c r="E77" s="14">
        <v>116.3</v>
      </c>
      <c r="F77" s="14">
        <v>29.25</v>
      </c>
      <c r="G77" s="14">
        <v>27.51</v>
      </c>
      <c r="H77" s="14">
        <v>6.98</v>
      </c>
      <c r="I77" s="14">
        <v>22.3</v>
      </c>
      <c r="J77" s="48"/>
      <c r="K77" s="14"/>
      <c r="L77" s="14"/>
      <c r="M77" s="14"/>
      <c r="N77" s="14"/>
      <c r="O77" s="14"/>
      <c r="P77" s="14"/>
    </row>
    <row r="78" spans="2:17" s="11" customFormat="1" ht="15" customHeight="1" x14ac:dyDescent="0.2">
      <c r="B78" s="76">
        <v>2017</v>
      </c>
      <c r="C78" s="252"/>
      <c r="D78" s="77">
        <v>15</v>
      </c>
      <c r="E78" s="14">
        <v>95.85</v>
      </c>
      <c r="F78" s="14">
        <v>34.19</v>
      </c>
      <c r="G78" s="14">
        <v>30.17</v>
      </c>
      <c r="H78" s="14">
        <v>9.39</v>
      </c>
      <c r="I78" s="14">
        <v>-64.88</v>
      </c>
      <c r="J78" s="48"/>
      <c r="K78" s="14"/>
      <c r="L78" s="14"/>
      <c r="M78" s="14"/>
      <c r="N78" s="14"/>
      <c r="O78" s="14"/>
      <c r="P78" s="14"/>
    </row>
    <row r="79" spans="2:17" s="11" customFormat="1" ht="15" customHeight="1" x14ac:dyDescent="0.2">
      <c r="B79" s="76">
        <v>2016</v>
      </c>
      <c r="C79" s="252"/>
      <c r="D79" s="77">
        <v>17</v>
      </c>
      <c r="E79" s="14">
        <v>88.16</v>
      </c>
      <c r="F79" s="14">
        <v>33.200000000000003</v>
      </c>
      <c r="G79" s="14">
        <v>44.71</v>
      </c>
      <c r="H79" s="14">
        <v>20.8</v>
      </c>
      <c r="I79" s="14">
        <v>26.87</v>
      </c>
      <c r="J79" s="48"/>
      <c r="K79" s="14"/>
      <c r="L79" s="14"/>
      <c r="M79" s="14"/>
      <c r="N79" s="14"/>
      <c r="O79" s="14"/>
      <c r="P79" s="14"/>
    </row>
    <row r="80" spans="2:17" s="11" customFormat="1" ht="15" customHeight="1" x14ac:dyDescent="0.2">
      <c r="B80" s="76">
        <v>2015</v>
      </c>
      <c r="C80" s="76" t="s">
        <v>50</v>
      </c>
      <c r="D80" s="77">
        <v>17</v>
      </c>
      <c r="E80" s="14">
        <v>63.19</v>
      </c>
      <c r="F80" s="14">
        <v>24.89</v>
      </c>
      <c r="G80" s="14">
        <v>-8.09</v>
      </c>
      <c r="H80" s="14">
        <v>-2.09</v>
      </c>
      <c r="I80" s="14">
        <v>-25.87</v>
      </c>
      <c r="J80" s="48"/>
      <c r="K80" s="14"/>
      <c r="L80" s="14"/>
      <c r="M80" s="14"/>
      <c r="N80" s="14"/>
      <c r="O80" s="14"/>
      <c r="P80" s="14"/>
    </row>
    <row r="81" spans="2:16" s="11" customFormat="1" ht="15" customHeight="1" x14ac:dyDescent="0.2">
      <c r="B81" s="76">
        <v>2014</v>
      </c>
      <c r="C81" s="76" t="s">
        <v>50</v>
      </c>
      <c r="D81" s="77">
        <v>19</v>
      </c>
      <c r="E81" s="14">
        <v>56.01</v>
      </c>
      <c r="F81" s="14">
        <v>36.47</v>
      </c>
      <c r="G81" s="14">
        <v>18.71</v>
      </c>
      <c r="H81" s="14">
        <v>7</v>
      </c>
      <c r="I81" s="14">
        <v>-32.44</v>
      </c>
      <c r="J81" s="48"/>
      <c r="K81" s="14"/>
      <c r="L81" s="14"/>
      <c r="M81" s="14"/>
      <c r="N81" s="14"/>
      <c r="O81" s="14"/>
      <c r="P81" s="14"/>
    </row>
    <row r="82" spans="2:16" s="11" customFormat="1" ht="15" customHeight="1" x14ac:dyDescent="0.2">
      <c r="B82" s="264" t="s">
        <v>19</v>
      </c>
      <c r="C82" s="249"/>
      <c r="D82" s="249"/>
      <c r="E82" s="249"/>
      <c r="F82" s="249"/>
      <c r="G82" s="249"/>
      <c r="H82" s="249"/>
      <c r="I82" s="249"/>
      <c r="J82" s="48"/>
      <c r="K82" s="14"/>
      <c r="L82" s="14"/>
      <c r="M82" s="14"/>
      <c r="N82" s="14"/>
      <c r="O82" s="14"/>
      <c r="P82" s="14"/>
    </row>
    <row r="83" spans="2:16" s="11" customFormat="1" ht="15" customHeight="1" x14ac:dyDescent="0.2">
      <c r="B83" s="76">
        <v>2019</v>
      </c>
      <c r="C83" s="252"/>
      <c r="D83" s="77">
        <v>717</v>
      </c>
      <c r="E83" s="14">
        <v>84.14</v>
      </c>
      <c r="F83" s="14">
        <v>36.86</v>
      </c>
      <c r="G83" s="14">
        <v>36.86</v>
      </c>
      <c r="H83" s="14">
        <v>9.67</v>
      </c>
      <c r="I83" s="14">
        <v>6.46</v>
      </c>
      <c r="J83" s="48"/>
      <c r="K83" s="14"/>
      <c r="L83" s="14"/>
      <c r="M83" s="14"/>
      <c r="N83" s="14"/>
      <c r="O83" s="14"/>
      <c r="P83" s="14"/>
    </row>
    <row r="84" spans="2:16" s="11" customFormat="1" ht="15" customHeight="1" x14ac:dyDescent="0.2">
      <c r="B84" s="76">
        <v>2018</v>
      </c>
      <c r="C84" s="252"/>
      <c r="D84" s="77">
        <v>715</v>
      </c>
      <c r="E84" s="14">
        <v>69.17</v>
      </c>
      <c r="F84" s="14">
        <v>36.01</v>
      </c>
      <c r="G84" s="14">
        <v>35.74</v>
      </c>
      <c r="H84" s="14">
        <v>10.94</v>
      </c>
      <c r="I84" s="14">
        <v>7.83</v>
      </c>
      <c r="J84" s="48"/>
      <c r="K84" s="14"/>
      <c r="L84" s="14"/>
      <c r="M84" s="14"/>
      <c r="N84" s="14"/>
      <c r="O84" s="14"/>
      <c r="P84" s="14"/>
    </row>
    <row r="85" spans="2:16" s="11" customFormat="1" ht="15" customHeight="1" x14ac:dyDescent="0.2">
      <c r="B85" s="76">
        <v>2017</v>
      </c>
      <c r="C85" s="252"/>
      <c r="D85" s="77">
        <v>687</v>
      </c>
      <c r="E85" s="14">
        <v>69.2</v>
      </c>
      <c r="F85" s="14">
        <v>35.35</v>
      </c>
      <c r="G85" s="14">
        <v>39.57</v>
      </c>
      <c r="H85" s="14">
        <v>12.26</v>
      </c>
      <c r="I85" s="14">
        <v>7.19</v>
      </c>
      <c r="J85" s="48"/>
      <c r="K85" s="14"/>
      <c r="L85" s="14"/>
      <c r="M85" s="14"/>
      <c r="N85" s="14"/>
      <c r="O85" s="14"/>
      <c r="P85" s="14"/>
    </row>
    <row r="86" spans="2:16" s="11" customFormat="1" ht="15" customHeight="1" x14ac:dyDescent="0.2">
      <c r="B86" s="76">
        <v>2016</v>
      </c>
      <c r="C86" s="252"/>
      <c r="D86" s="77">
        <v>674</v>
      </c>
      <c r="E86" s="14">
        <v>61.81</v>
      </c>
      <c r="F86" s="14">
        <v>33.81</v>
      </c>
      <c r="G86" s="14">
        <v>36.57</v>
      </c>
      <c r="H86" s="14">
        <v>10.74</v>
      </c>
      <c r="I86" s="14">
        <v>6.12</v>
      </c>
      <c r="J86" s="48"/>
      <c r="K86" s="14"/>
      <c r="L86" s="14"/>
      <c r="M86" s="14"/>
      <c r="N86" s="14"/>
      <c r="O86" s="14"/>
      <c r="P86" s="14"/>
    </row>
    <row r="87" spans="2:16" s="11" customFormat="1" ht="15" customHeight="1" x14ac:dyDescent="0.2">
      <c r="B87" s="76">
        <v>2015</v>
      </c>
      <c r="C87" s="76" t="s">
        <v>50</v>
      </c>
      <c r="D87" s="77">
        <v>685</v>
      </c>
      <c r="E87" s="14">
        <v>63.3</v>
      </c>
      <c r="F87" s="14">
        <v>33.29</v>
      </c>
      <c r="G87" s="14">
        <v>31.67</v>
      </c>
      <c r="H87" s="14">
        <v>8.83</v>
      </c>
      <c r="I87" s="14">
        <v>-3.12</v>
      </c>
      <c r="J87" s="48"/>
      <c r="K87" s="14"/>
      <c r="L87" s="14"/>
      <c r="M87" s="14"/>
      <c r="N87" s="14"/>
      <c r="O87" s="14"/>
      <c r="P87" s="14"/>
    </row>
    <row r="88" spans="2:16" s="11" customFormat="1" ht="15" customHeight="1" x14ac:dyDescent="0.2">
      <c r="B88" s="76">
        <v>2014</v>
      </c>
      <c r="C88" s="76" t="s">
        <v>50</v>
      </c>
      <c r="D88" s="77">
        <v>703</v>
      </c>
      <c r="E88" s="14">
        <v>66.61</v>
      </c>
      <c r="F88" s="14">
        <v>30.65</v>
      </c>
      <c r="G88" s="14">
        <v>30.05</v>
      </c>
      <c r="H88" s="14">
        <v>7.4</v>
      </c>
      <c r="I88" s="14">
        <v>-1.32</v>
      </c>
      <c r="J88" s="48"/>
      <c r="K88" s="14"/>
      <c r="L88" s="14"/>
      <c r="M88" s="14"/>
      <c r="N88" s="14"/>
      <c r="O88" s="14"/>
      <c r="P88" s="14"/>
    </row>
    <row r="89" spans="2:16" s="11" customFormat="1" ht="15" customHeight="1" x14ac:dyDescent="0.2">
      <c r="B89" s="264" t="s">
        <v>20</v>
      </c>
      <c r="C89" s="249"/>
      <c r="D89" s="249"/>
      <c r="E89" s="249"/>
      <c r="F89" s="249"/>
      <c r="G89" s="249"/>
      <c r="H89" s="249"/>
      <c r="I89" s="249"/>
      <c r="J89" s="48"/>
      <c r="K89" s="14"/>
      <c r="L89" s="14"/>
      <c r="M89" s="14"/>
      <c r="N89" s="14"/>
      <c r="O89" s="14"/>
      <c r="P89" s="14"/>
    </row>
    <row r="90" spans="2:16" s="11" customFormat="1" ht="15" customHeight="1" x14ac:dyDescent="0.2">
      <c r="B90" s="76">
        <v>2019</v>
      </c>
      <c r="C90" s="252"/>
      <c r="D90" s="77">
        <v>72</v>
      </c>
      <c r="E90" s="14">
        <v>297.52</v>
      </c>
      <c r="F90" s="14">
        <v>43.9</v>
      </c>
      <c r="G90" s="14">
        <v>61.24</v>
      </c>
      <c r="H90" s="14">
        <v>28.52</v>
      </c>
      <c r="I90" s="14">
        <v>10.3</v>
      </c>
      <c r="J90" s="48"/>
      <c r="K90" s="14"/>
      <c r="L90" s="14"/>
      <c r="M90" s="14"/>
      <c r="N90" s="14"/>
      <c r="O90" s="14"/>
      <c r="P90" s="14"/>
    </row>
    <row r="91" spans="2:16" s="11" customFormat="1" ht="15" customHeight="1" x14ac:dyDescent="0.2">
      <c r="B91" s="76">
        <v>2018</v>
      </c>
      <c r="C91" s="252"/>
      <c r="D91" s="77">
        <v>70</v>
      </c>
      <c r="E91" s="14">
        <v>267.57</v>
      </c>
      <c r="F91" s="14">
        <v>43.47</v>
      </c>
      <c r="G91" s="14">
        <v>57.91</v>
      </c>
      <c r="H91" s="14">
        <v>26.91</v>
      </c>
      <c r="I91" s="14">
        <v>11.05</v>
      </c>
      <c r="J91" s="48"/>
      <c r="K91" s="14"/>
      <c r="L91" s="14"/>
      <c r="M91" s="14"/>
      <c r="N91" s="14"/>
      <c r="O91" s="14"/>
      <c r="P91" s="14"/>
    </row>
    <row r="92" spans="2:16" s="11" customFormat="1" ht="15" customHeight="1" x14ac:dyDescent="0.2">
      <c r="B92" s="76">
        <v>2017</v>
      </c>
      <c r="C92" s="252"/>
      <c r="D92" s="77">
        <v>57</v>
      </c>
      <c r="E92" s="14">
        <v>253.39</v>
      </c>
      <c r="F92" s="14">
        <v>46.59</v>
      </c>
      <c r="G92" s="14">
        <v>61.37</v>
      </c>
      <c r="H92" s="14">
        <v>30.13</v>
      </c>
      <c r="I92" s="14">
        <v>13</v>
      </c>
      <c r="J92" s="48"/>
      <c r="K92" s="14"/>
      <c r="L92" s="14"/>
      <c r="M92" s="14"/>
      <c r="N92" s="14"/>
      <c r="O92" s="14"/>
      <c r="P92" s="14"/>
    </row>
    <row r="93" spans="2:16" s="11" customFormat="1" ht="15" customHeight="1" x14ac:dyDescent="0.2">
      <c r="B93" s="76">
        <v>2016</v>
      </c>
      <c r="C93" s="252"/>
      <c r="D93" s="77">
        <v>58</v>
      </c>
      <c r="E93" s="14">
        <v>215.22</v>
      </c>
      <c r="F93" s="14">
        <v>49.02</v>
      </c>
      <c r="G93" s="14">
        <v>58.32</v>
      </c>
      <c r="H93" s="14">
        <v>30.22</v>
      </c>
      <c r="I93" s="14">
        <v>12.53</v>
      </c>
      <c r="J93" s="48"/>
      <c r="K93" s="14"/>
      <c r="L93" s="14"/>
      <c r="M93" s="14"/>
      <c r="N93" s="14"/>
      <c r="O93" s="14"/>
      <c r="P93" s="14"/>
    </row>
    <row r="94" spans="2:16" s="11" customFormat="1" ht="15" customHeight="1" x14ac:dyDescent="0.2">
      <c r="B94" s="76">
        <v>2015</v>
      </c>
      <c r="C94" s="76" t="s">
        <v>50</v>
      </c>
      <c r="D94" s="77">
        <v>15</v>
      </c>
      <c r="E94" s="14">
        <v>239.06</v>
      </c>
      <c r="F94" s="14">
        <v>44.18</v>
      </c>
      <c r="G94" s="14">
        <v>55.65</v>
      </c>
      <c r="H94" s="14">
        <v>26.03</v>
      </c>
      <c r="I94" s="14">
        <v>12.32</v>
      </c>
      <c r="J94" s="48"/>
      <c r="K94" s="14"/>
      <c r="L94" s="14"/>
      <c r="M94" s="14"/>
      <c r="N94" s="14"/>
      <c r="O94" s="14"/>
      <c r="P94" s="14"/>
    </row>
    <row r="95" spans="2:16" s="11" customFormat="1" ht="15" customHeight="1" x14ac:dyDescent="0.2">
      <c r="B95" s="76">
        <v>2014</v>
      </c>
      <c r="C95" s="76" t="s">
        <v>50</v>
      </c>
      <c r="D95" s="77">
        <v>12</v>
      </c>
      <c r="E95" s="14">
        <v>273.8</v>
      </c>
      <c r="F95" s="14">
        <v>41.09</v>
      </c>
      <c r="G95" s="14">
        <v>57.7</v>
      </c>
      <c r="H95" s="14">
        <v>24.84</v>
      </c>
      <c r="I95" s="14">
        <v>13.87</v>
      </c>
      <c r="J95" s="48"/>
      <c r="K95" s="14"/>
      <c r="L95" s="14"/>
      <c r="M95" s="14"/>
      <c r="N95" s="14"/>
      <c r="O95" s="14"/>
      <c r="P95" s="14"/>
    </row>
    <row r="96" spans="2:16" s="11" customFormat="1" ht="15" customHeight="1" x14ac:dyDescent="0.2">
      <c r="B96" s="264" t="s">
        <v>21</v>
      </c>
      <c r="C96" s="249"/>
      <c r="D96" s="249"/>
      <c r="E96" s="249"/>
      <c r="F96" s="249"/>
      <c r="G96" s="249"/>
      <c r="H96" s="249"/>
      <c r="I96" s="249"/>
      <c r="J96" s="48"/>
      <c r="K96" s="14"/>
      <c r="L96" s="14"/>
      <c r="M96" s="14"/>
      <c r="N96" s="14"/>
      <c r="O96" s="14"/>
      <c r="P96" s="14"/>
    </row>
    <row r="97" spans="2:16" s="11" customFormat="1" ht="15" customHeight="1" x14ac:dyDescent="0.2">
      <c r="B97" s="76">
        <v>2019</v>
      </c>
      <c r="C97" s="232"/>
      <c r="D97" s="77">
        <v>22</v>
      </c>
      <c r="E97" s="14">
        <v>49.01</v>
      </c>
      <c r="F97" s="14">
        <v>61.08</v>
      </c>
      <c r="G97" s="14">
        <v>48.34</v>
      </c>
      <c r="H97" s="14">
        <v>26.89</v>
      </c>
      <c r="I97" s="14">
        <v>12.04</v>
      </c>
      <c r="J97" s="48"/>
      <c r="K97" s="14"/>
      <c r="L97" s="14"/>
      <c r="M97" s="14"/>
      <c r="N97" s="14"/>
      <c r="O97" s="14"/>
      <c r="P97" s="14"/>
    </row>
    <row r="98" spans="2:16" s="11" customFormat="1" ht="15" customHeight="1" x14ac:dyDescent="0.2">
      <c r="B98" s="76">
        <v>2018</v>
      </c>
      <c r="C98" s="232"/>
      <c r="D98" s="77">
        <v>21</v>
      </c>
      <c r="E98" s="14">
        <v>47.74</v>
      </c>
      <c r="F98" s="14">
        <v>60.94</v>
      </c>
      <c r="G98" s="14">
        <v>46.14</v>
      </c>
      <c r="H98" s="14">
        <v>26.29</v>
      </c>
      <c r="I98" s="14">
        <v>9.1199999999999992</v>
      </c>
      <c r="J98" s="48"/>
      <c r="K98" s="14"/>
      <c r="L98" s="14"/>
      <c r="M98" s="14"/>
      <c r="N98" s="14"/>
      <c r="O98" s="14"/>
      <c r="P98" s="14"/>
    </row>
    <row r="99" spans="2:16" s="11" customFormat="1" ht="15" customHeight="1" x14ac:dyDescent="0.2">
      <c r="B99" s="76">
        <v>2017</v>
      </c>
      <c r="C99" s="232"/>
      <c r="D99" s="77">
        <v>26</v>
      </c>
      <c r="E99" s="14">
        <v>49.91</v>
      </c>
      <c r="F99" s="14">
        <v>55.54</v>
      </c>
      <c r="G99" s="14">
        <v>49.78</v>
      </c>
      <c r="H99" s="14">
        <v>28.09</v>
      </c>
      <c r="I99" s="14">
        <v>8.0299999999999994</v>
      </c>
      <c r="J99" s="48"/>
      <c r="K99" s="14"/>
      <c r="L99" s="14"/>
      <c r="M99" s="14"/>
      <c r="N99" s="14"/>
      <c r="O99" s="14"/>
      <c r="P99" s="14"/>
    </row>
    <row r="100" spans="2:16" s="11" customFormat="1" ht="15" customHeight="1" x14ac:dyDescent="0.2">
      <c r="B100" s="76">
        <v>2016</v>
      </c>
      <c r="C100" s="232"/>
      <c r="D100" s="77">
        <v>24</v>
      </c>
      <c r="E100" s="14">
        <v>46.19</v>
      </c>
      <c r="F100" s="14">
        <v>55.67</v>
      </c>
      <c r="G100" s="14">
        <v>43.12</v>
      </c>
      <c r="H100" s="14">
        <v>22.78</v>
      </c>
      <c r="I100" s="14">
        <v>2.88</v>
      </c>
      <c r="J100" s="48"/>
      <c r="K100" s="14"/>
      <c r="L100" s="14"/>
      <c r="M100" s="14"/>
      <c r="N100" s="14"/>
      <c r="O100" s="14"/>
      <c r="P100" s="14"/>
    </row>
    <row r="101" spans="2:16" s="11" customFormat="1" ht="15" customHeight="1" x14ac:dyDescent="0.2">
      <c r="B101" s="76">
        <v>2015</v>
      </c>
      <c r="C101" s="76" t="s">
        <v>50</v>
      </c>
      <c r="D101" s="77">
        <v>21</v>
      </c>
      <c r="E101" s="14">
        <v>46.95</v>
      </c>
      <c r="F101" s="14">
        <v>59.75</v>
      </c>
      <c r="G101" s="14">
        <v>43.43</v>
      </c>
      <c r="H101" s="14">
        <v>24.48</v>
      </c>
      <c r="I101" s="14">
        <v>9.99</v>
      </c>
      <c r="J101" s="48"/>
      <c r="K101" s="14"/>
      <c r="L101" s="14"/>
      <c r="M101" s="14"/>
      <c r="N101" s="14"/>
      <c r="O101" s="14"/>
      <c r="P101" s="14"/>
    </row>
    <row r="102" spans="2:16" s="11" customFormat="1" ht="15" customHeight="1" x14ac:dyDescent="0.2">
      <c r="B102" s="76">
        <v>2014</v>
      </c>
      <c r="C102" s="76" t="s">
        <v>50</v>
      </c>
      <c r="D102" s="77">
        <v>22</v>
      </c>
      <c r="E102" s="14">
        <v>48.16</v>
      </c>
      <c r="F102" s="14">
        <v>55.45</v>
      </c>
      <c r="G102" s="14">
        <v>48.63</v>
      </c>
      <c r="H102" s="14">
        <v>25.24</v>
      </c>
      <c r="I102" s="14">
        <v>-6.49</v>
      </c>
      <c r="J102" s="48"/>
      <c r="K102" s="14"/>
      <c r="L102" s="14"/>
      <c r="M102" s="14"/>
      <c r="N102" s="14"/>
      <c r="O102" s="14"/>
      <c r="P102" s="14"/>
    </row>
    <row r="103" spans="2:16" s="11" customFormat="1" ht="15" customHeight="1" x14ac:dyDescent="0.2">
      <c r="B103" s="264" t="s">
        <v>22</v>
      </c>
      <c r="C103" s="249"/>
      <c r="D103" s="249"/>
      <c r="E103" s="249"/>
      <c r="F103" s="249"/>
      <c r="G103" s="249"/>
      <c r="H103" s="249"/>
      <c r="I103" s="249"/>
      <c r="J103" s="48"/>
      <c r="K103" s="14"/>
      <c r="L103" s="14"/>
      <c r="M103" s="14"/>
      <c r="N103" s="14"/>
      <c r="O103" s="14"/>
      <c r="P103" s="14"/>
    </row>
    <row r="104" spans="2:16" s="11" customFormat="1" ht="15" customHeight="1" x14ac:dyDescent="0.2">
      <c r="B104" s="76">
        <v>2019</v>
      </c>
      <c r="C104" s="252"/>
      <c r="D104" s="77">
        <v>1306</v>
      </c>
      <c r="E104" s="14">
        <v>77.39</v>
      </c>
      <c r="F104" s="14">
        <v>35.54</v>
      </c>
      <c r="G104" s="14">
        <v>34.700000000000003</v>
      </c>
      <c r="H104" s="14">
        <v>11.52</v>
      </c>
      <c r="I104" s="14">
        <v>14.92</v>
      </c>
      <c r="J104" s="48"/>
      <c r="K104" s="14"/>
      <c r="L104" s="14"/>
      <c r="M104" s="14"/>
      <c r="N104" s="14"/>
      <c r="O104" s="14"/>
      <c r="P104" s="14"/>
    </row>
    <row r="105" spans="2:16" s="11" customFormat="1" ht="15" customHeight="1" x14ac:dyDescent="0.2">
      <c r="B105" s="76">
        <v>2018</v>
      </c>
      <c r="C105" s="252"/>
      <c r="D105" s="77">
        <v>1217</v>
      </c>
      <c r="E105" s="14">
        <v>67.900000000000006</v>
      </c>
      <c r="F105" s="14">
        <v>34.32</v>
      </c>
      <c r="G105" s="14">
        <v>28.39</v>
      </c>
      <c r="H105" s="14">
        <v>9.44</v>
      </c>
      <c r="I105" s="14">
        <v>9.42</v>
      </c>
      <c r="J105" s="48"/>
      <c r="K105" s="14"/>
      <c r="L105" s="14"/>
      <c r="M105" s="14"/>
      <c r="N105" s="14"/>
      <c r="O105" s="14"/>
      <c r="P105" s="14"/>
    </row>
    <row r="106" spans="2:16" s="11" customFormat="1" ht="15" customHeight="1" x14ac:dyDescent="0.2">
      <c r="B106" s="76">
        <v>2017</v>
      </c>
      <c r="C106" s="252"/>
      <c r="D106" s="77">
        <v>1142</v>
      </c>
      <c r="E106" s="14">
        <v>66.680000000000007</v>
      </c>
      <c r="F106" s="14">
        <v>35.299999999999997</v>
      </c>
      <c r="G106" s="14">
        <v>29.93</v>
      </c>
      <c r="H106" s="14">
        <v>10.25</v>
      </c>
      <c r="I106" s="14">
        <v>10.02</v>
      </c>
      <c r="J106" s="48"/>
      <c r="K106" s="14"/>
      <c r="L106" s="14"/>
      <c r="M106" s="14"/>
      <c r="N106" s="14"/>
      <c r="O106" s="14"/>
      <c r="P106" s="14"/>
    </row>
    <row r="107" spans="2:16" s="11" customFormat="1" ht="15" customHeight="1" x14ac:dyDescent="0.2">
      <c r="B107" s="76">
        <v>2016</v>
      </c>
      <c r="C107" s="252"/>
      <c r="D107" s="77">
        <v>1101</v>
      </c>
      <c r="E107" s="14">
        <v>70.8</v>
      </c>
      <c r="F107" s="14">
        <v>34.799999999999997</v>
      </c>
      <c r="G107" s="14">
        <v>26.51</v>
      </c>
      <c r="H107" s="14">
        <v>8.56</v>
      </c>
      <c r="I107" s="14">
        <v>8.6999999999999993</v>
      </c>
      <c r="J107" s="48"/>
      <c r="K107" s="14"/>
      <c r="L107" s="14"/>
      <c r="M107" s="14"/>
      <c r="N107" s="14"/>
      <c r="O107" s="14"/>
      <c r="P107" s="14"/>
    </row>
    <row r="108" spans="2:16" s="11" customFormat="1" ht="15" customHeight="1" x14ac:dyDescent="0.2">
      <c r="B108" s="76">
        <v>2015</v>
      </c>
      <c r="C108" s="76" t="s">
        <v>50</v>
      </c>
      <c r="D108" s="77">
        <v>1137</v>
      </c>
      <c r="E108" s="14">
        <v>70.02</v>
      </c>
      <c r="F108" s="14">
        <v>32.29</v>
      </c>
      <c r="G108" s="14">
        <v>24.56</v>
      </c>
      <c r="H108" s="14">
        <v>7.65</v>
      </c>
      <c r="I108" s="14">
        <v>2.14</v>
      </c>
      <c r="J108" s="48"/>
      <c r="K108" s="14"/>
      <c r="L108" s="14"/>
      <c r="M108" s="14"/>
      <c r="N108" s="14"/>
      <c r="O108" s="14"/>
      <c r="P108" s="14"/>
    </row>
    <row r="109" spans="2:16" s="11" customFormat="1" ht="15" customHeight="1" x14ac:dyDescent="0.2">
      <c r="B109" s="76">
        <v>2014</v>
      </c>
      <c r="C109" s="76" t="s">
        <v>50</v>
      </c>
      <c r="D109" s="77">
        <v>1197</v>
      </c>
      <c r="E109" s="14">
        <v>82.82</v>
      </c>
      <c r="F109" s="14">
        <v>32.49</v>
      </c>
      <c r="G109" s="14">
        <v>34.18</v>
      </c>
      <c r="H109" s="14">
        <v>10.43</v>
      </c>
      <c r="I109" s="14">
        <v>2.0699999999999998</v>
      </c>
      <c r="J109" s="48"/>
      <c r="K109" s="14"/>
      <c r="L109" s="14"/>
      <c r="M109" s="14"/>
      <c r="N109" s="14"/>
      <c r="O109" s="14"/>
      <c r="P109" s="14"/>
    </row>
    <row r="110" spans="2:16" s="11" customFormat="1" ht="15" customHeight="1" x14ac:dyDescent="0.2">
      <c r="B110" s="264" t="s">
        <v>23</v>
      </c>
      <c r="C110" s="249"/>
      <c r="D110" s="249"/>
      <c r="E110" s="249"/>
      <c r="F110" s="249"/>
      <c r="G110" s="249"/>
      <c r="H110" s="249"/>
      <c r="I110" s="249"/>
      <c r="J110" s="48"/>
      <c r="K110" s="14"/>
      <c r="L110" s="14"/>
      <c r="M110" s="14"/>
      <c r="N110" s="14"/>
      <c r="O110" s="14"/>
      <c r="P110" s="14"/>
    </row>
    <row r="111" spans="2:16" s="11" customFormat="1" ht="15" customHeight="1" x14ac:dyDescent="0.2">
      <c r="B111" s="76">
        <v>2019</v>
      </c>
      <c r="C111" s="232"/>
      <c r="D111" s="77">
        <v>3657</v>
      </c>
      <c r="E111" s="14">
        <v>160.22999999999999</v>
      </c>
      <c r="F111" s="14">
        <v>48.18</v>
      </c>
      <c r="G111" s="14">
        <v>40.56</v>
      </c>
      <c r="H111" s="14">
        <v>5.61</v>
      </c>
      <c r="I111" s="14">
        <v>7.4</v>
      </c>
      <c r="J111" s="48"/>
      <c r="K111" s="14"/>
      <c r="L111" s="14"/>
      <c r="M111" s="14"/>
      <c r="N111" s="14"/>
      <c r="O111" s="14"/>
      <c r="P111" s="14"/>
    </row>
    <row r="112" spans="2:16" s="11" customFormat="1" ht="15" customHeight="1" x14ac:dyDescent="0.2">
      <c r="B112" s="76">
        <v>2018</v>
      </c>
      <c r="C112" s="232"/>
      <c r="D112" s="77">
        <v>3650</v>
      </c>
      <c r="E112" s="14">
        <v>150.47</v>
      </c>
      <c r="F112" s="14">
        <v>55.28</v>
      </c>
      <c r="G112" s="14">
        <v>45.25</v>
      </c>
      <c r="H112" s="14">
        <v>6.82</v>
      </c>
      <c r="I112" s="14">
        <v>6.41</v>
      </c>
      <c r="J112" s="48"/>
      <c r="K112" s="14"/>
      <c r="L112" s="14"/>
      <c r="M112" s="14"/>
      <c r="N112" s="14"/>
      <c r="O112" s="14"/>
      <c r="P112" s="14"/>
    </row>
    <row r="113" spans="2:16" s="11" customFormat="1" ht="15" customHeight="1" x14ac:dyDescent="0.2">
      <c r="B113" s="76">
        <v>2017</v>
      </c>
      <c r="C113" s="232"/>
      <c r="D113" s="77">
        <v>3553</v>
      </c>
      <c r="E113" s="14">
        <v>142.43</v>
      </c>
      <c r="F113" s="14">
        <v>52.24</v>
      </c>
      <c r="G113" s="14">
        <v>40.61</v>
      </c>
      <c r="H113" s="14">
        <v>5.72</v>
      </c>
      <c r="I113" s="14">
        <v>5.89</v>
      </c>
      <c r="J113" s="48"/>
      <c r="K113" s="14"/>
      <c r="L113" s="14"/>
      <c r="M113" s="14"/>
      <c r="N113" s="14"/>
      <c r="O113" s="14"/>
      <c r="P113" s="14"/>
    </row>
    <row r="114" spans="2:16" s="11" customFormat="1" ht="15" customHeight="1" x14ac:dyDescent="0.2">
      <c r="B114" s="76">
        <v>2016</v>
      </c>
      <c r="C114" s="232"/>
      <c r="D114" s="77">
        <v>3542</v>
      </c>
      <c r="E114" s="14">
        <v>130.02000000000001</v>
      </c>
      <c r="F114" s="14">
        <v>52.98</v>
      </c>
      <c r="G114" s="14">
        <v>38.04</v>
      </c>
      <c r="H114" s="14">
        <v>5.37</v>
      </c>
      <c r="I114" s="14">
        <v>5.08</v>
      </c>
      <c r="J114" s="48"/>
      <c r="K114" s="14"/>
      <c r="L114" s="14"/>
      <c r="M114" s="14"/>
      <c r="N114" s="14"/>
      <c r="O114" s="14"/>
      <c r="P114" s="14"/>
    </row>
    <row r="115" spans="2:16" s="11" customFormat="1" ht="15" customHeight="1" x14ac:dyDescent="0.2">
      <c r="B115" s="76">
        <v>2015</v>
      </c>
      <c r="C115" s="76" t="s">
        <v>50</v>
      </c>
      <c r="D115" s="77">
        <v>3574</v>
      </c>
      <c r="E115" s="14">
        <v>125.95</v>
      </c>
      <c r="F115" s="14">
        <v>52.85</v>
      </c>
      <c r="G115" s="14">
        <v>33.61</v>
      </c>
      <c r="H115" s="14">
        <v>4.54</v>
      </c>
      <c r="I115" s="14">
        <v>4.22</v>
      </c>
      <c r="J115" s="48"/>
      <c r="K115" s="14"/>
      <c r="L115" s="14"/>
      <c r="M115" s="14"/>
      <c r="N115" s="14"/>
      <c r="O115" s="14"/>
      <c r="P115" s="14"/>
    </row>
    <row r="116" spans="2:16" s="11" customFormat="1" ht="15" customHeight="1" x14ac:dyDescent="0.2">
      <c r="B116" s="76">
        <v>2014</v>
      </c>
      <c r="C116" s="76" t="s">
        <v>50</v>
      </c>
      <c r="D116" s="77">
        <v>3584</v>
      </c>
      <c r="E116" s="14">
        <v>131.81</v>
      </c>
      <c r="F116" s="14">
        <v>52.36</v>
      </c>
      <c r="G116" s="14">
        <v>35.83</v>
      </c>
      <c r="H116" s="14">
        <v>4.58</v>
      </c>
      <c r="I116" s="14">
        <v>4.8</v>
      </c>
      <c r="J116" s="48"/>
      <c r="K116" s="14"/>
      <c r="L116" s="14"/>
      <c r="M116" s="14"/>
      <c r="N116" s="14"/>
      <c r="O116" s="14"/>
      <c r="P116" s="14"/>
    </row>
    <row r="117" spans="2:16" s="11" customFormat="1" ht="15" customHeight="1" x14ac:dyDescent="0.2">
      <c r="B117" s="264" t="s">
        <v>24</v>
      </c>
      <c r="C117" s="249"/>
      <c r="D117" s="249"/>
      <c r="E117" s="249"/>
      <c r="F117" s="249"/>
      <c r="G117" s="249"/>
      <c r="H117" s="249"/>
      <c r="I117" s="249"/>
      <c r="J117" s="48"/>
      <c r="K117" s="14"/>
      <c r="L117" s="14"/>
      <c r="M117" s="14"/>
      <c r="N117" s="14"/>
      <c r="O117" s="14"/>
      <c r="P117" s="14"/>
    </row>
    <row r="118" spans="2:16" s="11" customFormat="1" ht="15" customHeight="1" x14ac:dyDescent="0.2">
      <c r="B118" s="76">
        <v>2019</v>
      </c>
      <c r="C118" s="252"/>
      <c r="D118" s="77">
        <v>900</v>
      </c>
      <c r="E118" s="14">
        <v>124.36</v>
      </c>
      <c r="F118" s="14">
        <v>41.27</v>
      </c>
      <c r="G118" s="14">
        <v>75.52</v>
      </c>
      <c r="H118" s="14">
        <v>31.74</v>
      </c>
      <c r="I118" s="14">
        <v>15.56</v>
      </c>
      <c r="J118" s="48"/>
      <c r="K118" s="14"/>
      <c r="L118" s="14"/>
      <c r="M118" s="14"/>
      <c r="N118" s="14"/>
      <c r="O118" s="14"/>
      <c r="P118" s="14"/>
    </row>
    <row r="119" spans="2:16" s="11" customFormat="1" ht="15" customHeight="1" x14ac:dyDescent="0.2">
      <c r="B119" s="76">
        <v>2018</v>
      </c>
      <c r="C119" s="252"/>
      <c r="D119" s="77">
        <v>884</v>
      </c>
      <c r="E119" s="14">
        <v>115.82</v>
      </c>
      <c r="F119" s="14">
        <v>41.34</v>
      </c>
      <c r="G119" s="14">
        <v>73.92</v>
      </c>
      <c r="H119" s="14">
        <v>31.69</v>
      </c>
      <c r="I119" s="14">
        <v>14.22</v>
      </c>
      <c r="J119" s="48"/>
      <c r="K119" s="14"/>
      <c r="L119" s="14"/>
      <c r="M119" s="14"/>
      <c r="N119" s="14"/>
      <c r="O119" s="14"/>
      <c r="P119" s="14"/>
    </row>
    <row r="120" spans="2:16" s="11" customFormat="1" ht="15" customHeight="1" x14ac:dyDescent="0.2">
      <c r="B120" s="76">
        <v>2017</v>
      </c>
      <c r="C120" s="252"/>
      <c r="D120" s="77">
        <v>856</v>
      </c>
      <c r="E120" s="14">
        <v>111.44</v>
      </c>
      <c r="F120" s="14">
        <v>43.99</v>
      </c>
      <c r="G120" s="14">
        <v>71.239999999999995</v>
      </c>
      <c r="H120" s="14">
        <v>33.14</v>
      </c>
      <c r="I120" s="14">
        <v>12.02</v>
      </c>
      <c r="J120" s="48"/>
      <c r="K120" s="14"/>
      <c r="L120" s="14"/>
      <c r="M120" s="14"/>
      <c r="N120" s="14"/>
      <c r="O120" s="14"/>
      <c r="P120" s="14"/>
    </row>
    <row r="121" spans="2:16" s="11" customFormat="1" ht="15" customHeight="1" x14ac:dyDescent="0.2">
      <c r="B121" s="76">
        <v>2016</v>
      </c>
      <c r="C121" s="252"/>
      <c r="D121" s="77">
        <v>868</v>
      </c>
      <c r="E121" s="14">
        <v>93.54</v>
      </c>
      <c r="F121" s="14">
        <v>47.91</v>
      </c>
      <c r="G121" s="14">
        <v>71.59</v>
      </c>
      <c r="H121" s="14">
        <v>36.340000000000003</v>
      </c>
      <c r="I121" s="14">
        <v>21.41</v>
      </c>
      <c r="J121" s="48"/>
      <c r="K121" s="14"/>
      <c r="L121" s="14"/>
      <c r="M121" s="14"/>
      <c r="N121" s="14"/>
      <c r="O121" s="14"/>
      <c r="P121" s="14"/>
    </row>
    <row r="122" spans="2:16" s="11" customFormat="1" ht="15" customHeight="1" x14ac:dyDescent="0.2">
      <c r="B122" s="76">
        <v>2015</v>
      </c>
      <c r="C122" s="76" t="s">
        <v>50</v>
      </c>
      <c r="D122" s="77">
        <v>867</v>
      </c>
      <c r="E122" s="14">
        <v>92.13</v>
      </c>
      <c r="F122" s="14">
        <v>44.96</v>
      </c>
      <c r="G122" s="14">
        <v>69.650000000000006</v>
      </c>
      <c r="H122" s="14">
        <v>32.71</v>
      </c>
      <c r="I122" s="14">
        <v>19.850000000000001</v>
      </c>
      <c r="J122" s="48"/>
      <c r="K122" s="14"/>
      <c r="L122" s="14"/>
      <c r="M122" s="14"/>
      <c r="N122" s="14"/>
      <c r="O122" s="14"/>
      <c r="P122" s="14"/>
    </row>
    <row r="123" spans="2:16" s="11" customFormat="1" ht="15" customHeight="1" x14ac:dyDescent="0.2">
      <c r="B123" s="76">
        <v>2014</v>
      </c>
      <c r="C123" s="76" t="s">
        <v>50</v>
      </c>
      <c r="D123" s="77">
        <v>910</v>
      </c>
      <c r="E123" s="14">
        <v>99.25</v>
      </c>
      <c r="F123" s="14">
        <v>50.14</v>
      </c>
      <c r="G123" s="14">
        <v>71.81</v>
      </c>
      <c r="H123" s="14">
        <v>37.159999999999997</v>
      </c>
      <c r="I123" s="14">
        <v>22.22</v>
      </c>
      <c r="J123" s="48"/>
      <c r="K123" s="14"/>
      <c r="L123" s="14"/>
      <c r="M123" s="14"/>
      <c r="N123" s="14"/>
      <c r="O123" s="14"/>
      <c r="P123" s="14"/>
    </row>
    <row r="124" spans="2:16" s="11" customFormat="1" ht="15" customHeight="1" x14ac:dyDescent="0.2">
      <c r="B124" s="264" t="s">
        <v>25</v>
      </c>
      <c r="C124" s="249"/>
      <c r="D124" s="249"/>
      <c r="E124" s="249"/>
      <c r="F124" s="249"/>
      <c r="G124" s="249"/>
      <c r="H124" s="249"/>
      <c r="I124" s="249"/>
      <c r="J124" s="48"/>
      <c r="K124" s="14"/>
      <c r="L124" s="14"/>
      <c r="M124" s="14"/>
      <c r="N124" s="14"/>
      <c r="O124" s="14"/>
      <c r="P124" s="14"/>
    </row>
    <row r="125" spans="2:16" s="11" customFormat="1" ht="15" customHeight="1" x14ac:dyDescent="0.2">
      <c r="B125" s="76">
        <v>2019</v>
      </c>
      <c r="C125" s="252"/>
      <c r="D125" s="77">
        <v>3935</v>
      </c>
      <c r="E125" s="14">
        <v>45.23</v>
      </c>
      <c r="F125" s="14">
        <v>50.27</v>
      </c>
      <c r="G125" s="14">
        <v>41.96</v>
      </c>
      <c r="H125" s="14">
        <v>20.5</v>
      </c>
      <c r="I125" s="14">
        <v>12.41</v>
      </c>
      <c r="J125" s="48"/>
      <c r="K125" s="14"/>
      <c r="L125" s="14"/>
      <c r="M125" s="14"/>
      <c r="N125" s="14"/>
      <c r="O125" s="14"/>
      <c r="P125" s="14"/>
    </row>
    <row r="126" spans="2:16" s="11" customFormat="1" ht="15" customHeight="1" x14ac:dyDescent="0.2">
      <c r="B126" s="76">
        <v>2018</v>
      </c>
      <c r="C126" s="252"/>
      <c r="D126" s="77">
        <v>3747</v>
      </c>
      <c r="E126" s="14">
        <v>46.55</v>
      </c>
      <c r="F126" s="14">
        <v>50.32</v>
      </c>
      <c r="G126" s="14">
        <v>45.43</v>
      </c>
      <c r="H126" s="14">
        <v>22.14</v>
      </c>
      <c r="I126" s="14">
        <v>16.149999999999999</v>
      </c>
      <c r="J126" s="48"/>
      <c r="K126" s="14"/>
      <c r="L126" s="14"/>
      <c r="M126" s="14"/>
      <c r="N126" s="14"/>
      <c r="O126" s="14"/>
      <c r="P126" s="14"/>
    </row>
    <row r="127" spans="2:16" s="11" customFormat="1" ht="15" customHeight="1" x14ac:dyDescent="0.2">
      <c r="B127" s="76">
        <v>2017</v>
      </c>
      <c r="C127" s="252"/>
      <c r="D127" s="77">
        <v>3282</v>
      </c>
      <c r="E127" s="14">
        <v>47.24</v>
      </c>
      <c r="F127" s="14">
        <v>50.31</v>
      </c>
      <c r="G127" s="14">
        <v>46.93</v>
      </c>
      <c r="H127" s="14">
        <v>23.03</v>
      </c>
      <c r="I127" s="14">
        <v>15.93</v>
      </c>
      <c r="J127" s="48"/>
      <c r="K127" s="14"/>
      <c r="L127" s="14"/>
      <c r="M127" s="14"/>
      <c r="N127" s="14"/>
      <c r="O127" s="14"/>
      <c r="P127" s="14"/>
    </row>
    <row r="128" spans="2:16" s="11" customFormat="1" ht="15" customHeight="1" x14ac:dyDescent="0.2">
      <c r="B128" s="76">
        <v>2016</v>
      </c>
      <c r="C128" s="252"/>
      <c r="D128" s="77">
        <v>2809</v>
      </c>
      <c r="E128" s="14">
        <v>45.92</v>
      </c>
      <c r="F128" s="14">
        <v>49.08</v>
      </c>
      <c r="G128" s="14">
        <v>43.34</v>
      </c>
      <c r="H128" s="14">
        <v>20.68</v>
      </c>
      <c r="I128" s="14">
        <v>12.33</v>
      </c>
      <c r="J128" s="48"/>
      <c r="K128" s="14"/>
      <c r="L128" s="14"/>
      <c r="M128" s="14"/>
      <c r="N128" s="14"/>
      <c r="O128" s="14"/>
      <c r="P128" s="14"/>
    </row>
    <row r="129" spans="2:16" s="11" customFormat="1" ht="15" customHeight="1" x14ac:dyDescent="0.2">
      <c r="B129" s="76">
        <v>2015</v>
      </c>
      <c r="C129" s="76" t="s">
        <v>50</v>
      </c>
      <c r="D129" s="77">
        <v>2524</v>
      </c>
      <c r="E129" s="14">
        <v>43.27</v>
      </c>
      <c r="F129" s="14">
        <v>47.17</v>
      </c>
      <c r="G129" s="14">
        <v>36.520000000000003</v>
      </c>
      <c r="H129" s="14">
        <v>16.66</v>
      </c>
      <c r="I129" s="14">
        <v>8.83</v>
      </c>
      <c r="J129" s="48"/>
      <c r="K129" s="14"/>
      <c r="L129" s="14"/>
      <c r="M129" s="14"/>
      <c r="N129" s="14"/>
      <c r="O129" s="14"/>
      <c r="P129" s="14"/>
    </row>
    <row r="130" spans="2:16" s="11" customFormat="1" ht="15" customHeight="1" x14ac:dyDescent="0.2">
      <c r="B130" s="76">
        <v>2014</v>
      </c>
      <c r="C130" s="76" t="s">
        <v>50</v>
      </c>
      <c r="D130" s="77">
        <v>2292</v>
      </c>
      <c r="E130" s="14">
        <v>41.93</v>
      </c>
      <c r="F130" s="14">
        <v>46.01</v>
      </c>
      <c r="G130" s="14">
        <v>33.130000000000003</v>
      </c>
      <c r="H130" s="14">
        <v>14.52</v>
      </c>
      <c r="I130" s="14">
        <v>7.8</v>
      </c>
      <c r="J130" s="48"/>
      <c r="K130" s="14"/>
      <c r="L130" s="14"/>
      <c r="M130" s="14"/>
      <c r="N130" s="14"/>
      <c r="O130" s="14"/>
      <c r="P130" s="14"/>
    </row>
    <row r="131" spans="2:16" s="11" customFormat="1" ht="15" customHeight="1" x14ac:dyDescent="0.2">
      <c r="B131" s="264" t="s">
        <v>26</v>
      </c>
      <c r="C131" s="249"/>
      <c r="D131" s="249"/>
      <c r="E131" s="249"/>
      <c r="F131" s="249"/>
      <c r="G131" s="249"/>
      <c r="H131" s="249"/>
      <c r="I131" s="249"/>
      <c r="J131" s="48"/>
      <c r="K131" s="14"/>
      <c r="L131" s="14"/>
      <c r="M131" s="14"/>
      <c r="N131" s="14"/>
      <c r="O131" s="14"/>
      <c r="P131" s="14"/>
    </row>
    <row r="132" spans="2:16" s="11" customFormat="1" ht="15" customHeight="1" x14ac:dyDescent="0.2">
      <c r="B132" s="76">
        <v>2019</v>
      </c>
      <c r="C132" s="252"/>
      <c r="D132" s="77">
        <v>372</v>
      </c>
      <c r="E132" s="14">
        <v>99.74</v>
      </c>
      <c r="F132" s="14">
        <v>44.4</v>
      </c>
      <c r="G132" s="14">
        <v>43.88</v>
      </c>
      <c r="H132" s="14">
        <v>19.05</v>
      </c>
      <c r="I132" s="14">
        <v>14.9</v>
      </c>
      <c r="J132" s="48"/>
      <c r="K132" s="14"/>
      <c r="L132" s="14"/>
      <c r="M132" s="14"/>
      <c r="N132" s="14"/>
      <c r="O132" s="14"/>
      <c r="P132" s="14"/>
    </row>
    <row r="133" spans="2:16" s="11" customFormat="1" ht="15" customHeight="1" x14ac:dyDescent="0.2">
      <c r="B133" s="76">
        <v>2018</v>
      </c>
      <c r="C133" s="252"/>
      <c r="D133" s="77">
        <v>332</v>
      </c>
      <c r="E133" s="14">
        <v>85.95</v>
      </c>
      <c r="F133" s="14">
        <v>45.22</v>
      </c>
      <c r="G133" s="14">
        <v>37.04</v>
      </c>
      <c r="H133" s="14">
        <v>16.399999999999999</v>
      </c>
      <c r="I133" s="14">
        <v>10.66</v>
      </c>
      <c r="J133" s="48"/>
      <c r="K133" s="14"/>
      <c r="L133" s="14"/>
      <c r="M133" s="14"/>
      <c r="N133" s="14"/>
      <c r="O133" s="14"/>
      <c r="P133" s="14"/>
    </row>
    <row r="134" spans="2:16" s="11" customFormat="1" ht="15" customHeight="1" x14ac:dyDescent="0.2">
      <c r="B134" s="76">
        <v>2017</v>
      </c>
      <c r="C134" s="252"/>
      <c r="D134" s="77">
        <v>320</v>
      </c>
      <c r="E134" s="14">
        <v>93.65</v>
      </c>
      <c r="F134" s="14">
        <v>46.71</v>
      </c>
      <c r="G134" s="14">
        <v>45.64</v>
      </c>
      <c r="H134" s="14">
        <v>21.14</v>
      </c>
      <c r="I134" s="14">
        <v>17.46</v>
      </c>
      <c r="J134" s="48"/>
      <c r="K134" s="14"/>
      <c r="L134" s="14"/>
      <c r="M134" s="14"/>
      <c r="N134" s="14"/>
      <c r="O134" s="14"/>
      <c r="P134" s="14"/>
    </row>
    <row r="135" spans="2:16" s="11" customFormat="1" ht="15" customHeight="1" x14ac:dyDescent="0.2">
      <c r="B135" s="76">
        <v>2016</v>
      </c>
      <c r="C135" s="252"/>
      <c r="D135" s="77">
        <v>264</v>
      </c>
      <c r="E135" s="14">
        <v>88.73</v>
      </c>
      <c r="F135" s="14">
        <v>42.84</v>
      </c>
      <c r="G135" s="14">
        <v>37.4</v>
      </c>
      <c r="H135" s="14">
        <v>15.95</v>
      </c>
      <c r="I135" s="14">
        <v>12.87</v>
      </c>
      <c r="J135" s="48"/>
      <c r="K135" s="14"/>
      <c r="L135" s="14"/>
      <c r="M135" s="14"/>
      <c r="N135" s="14"/>
      <c r="O135" s="14"/>
      <c r="P135" s="14"/>
    </row>
    <row r="136" spans="2:16" s="11" customFormat="1" ht="15" customHeight="1" x14ac:dyDescent="0.2">
      <c r="B136" s="76">
        <v>2015</v>
      </c>
      <c r="C136" s="76" t="s">
        <v>50</v>
      </c>
      <c r="D136" s="77">
        <v>255</v>
      </c>
      <c r="E136" s="14">
        <v>101.66</v>
      </c>
      <c r="F136" s="14">
        <v>46.63</v>
      </c>
      <c r="G136" s="14">
        <v>46.09</v>
      </c>
      <c r="H136" s="14">
        <v>21.53</v>
      </c>
      <c r="I136" s="14">
        <v>12.41</v>
      </c>
      <c r="J136" s="48"/>
      <c r="K136" s="14"/>
      <c r="L136" s="14"/>
      <c r="M136" s="14"/>
      <c r="N136" s="14"/>
      <c r="O136" s="14"/>
      <c r="P136" s="14"/>
    </row>
    <row r="137" spans="2:16" s="11" customFormat="1" ht="15" customHeight="1" x14ac:dyDescent="0.2">
      <c r="B137" s="76">
        <v>2014</v>
      </c>
      <c r="C137" s="76" t="s">
        <v>50</v>
      </c>
      <c r="D137" s="77">
        <v>243</v>
      </c>
      <c r="E137" s="14">
        <v>102.12</v>
      </c>
      <c r="F137" s="14">
        <v>44.51</v>
      </c>
      <c r="G137" s="14">
        <v>43.47</v>
      </c>
      <c r="H137" s="14">
        <v>19.079999999999998</v>
      </c>
      <c r="I137" s="14">
        <v>13.61</v>
      </c>
      <c r="J137" s="48"/>
      <c r="K137" s="14"/>
      <c r="L137" s="14"/>
      <c r="M137" s="14"/>
      <c r="N137" s="14"/>
      <c r="O137" s="14"/>
      <c r="P137" s="14"/>
    </row>
    <row r="138" spans="2:16" s="11" customFormat="1" ht="15" customHeight="1" x14ac:dyDescent="0.2">
      <c r="B138" s="264" t="s">
        <v>27</v>
      </c>
      <c r="C138" s="249"/>
      <c r="D138" s="249"/>
      <c r="E138" s="249"/>
      <c r="F138" s="249"/>
      <c r="G138" s="249"/>
      <c r="H138" s="249"/>
      <c r="I138" s="249"/>
      <c r="J138" s="48"/>
      <c r="K138" s="14"/>
      <c r="L138" s="14"/>
      <c r="M138" s="14"/>
      <c r="N138" s="14"/>
      <c r="O138" s="14"/>
      <c r="P138" s="14"/>
    </row>
    <row r="139" spans="2:16" s="11" customFormat="1" ht="15" customHeight="1" x14ac:dyDescent="0.2">
      <c r="B139" s="76">
        <v>2019</v>
      </c>
      <c r="C139" s="252"/>
      <c r="D139" s="77">
        <v>980</v>
      </c>
      <c r="E139" s="14">
        <v>71.84</v>
      </c>
      <c r="F139" s="14">
        <v>37.92</v>
      </c>
      <c r="G139" s="14">
        <v>52.86</v>
      </c>
      <c r="H139" s="14">
        <v>17.96</v>
      </c>
      <c r="I139" s="14">
        <v>47</v>
      </c>
      <c r="J139" s="48"/>
      <c r="K139" s="14"/>
      <c r="L139" s="14"/>
      <c r="M139" s="14"/>
      <c r="N139" s="14"/>
      <c r="O139" s="14"/>
      <c r="P139" s="14"/>
    </row>
    <row r="140" spans="2:16" s="11" customFormat="1" ht="15" customHeight="1" x14ac:dyDescent="0.2">
      <c r="B140" s="76">
        <v>2018</v>
      </c>
      <c r="C140" s="252"/>
      <c r="D140" s="77">
        <v>913</v>
      </c>
      <c r="E140" s="14">
        <v>82.98</v>
      </c>
      <c r="F140" s="14">
        <v>41.33</v>
      </c>
      <c r="G140" s="14">
        <v>54.37</v>
      </c>
      <c r="H140" s="14">
        <v>16.96</v>
      </c>
      <c r="I140" s="14">
        <v>25.23</v>
      </c>
      <c r="J140" s="48"/>
      <c r="K140" s="14"/>
      <c r="L140" s="14"/>
      <c r="M140" s="14"/>
      <c r="N140" s="14"/>
      <c r="O140" s="14"/>
      <c r="P140" s="14"/>
    </row>
    <row r="141" spans="2:16" s="11" customFormat="1" ht="15" customHeight="1" x14ac:dyDescent="0.2">
      <c r="B141" s="76">
        <v>2017</v>
      </c>
      <c r="C141" s="252"/>
      <c r="D141" s="77">
        <v>809</v>
      </c>
      <c r="E141" s="14">
        <v>88.75</v>
      </c>
      <c r="F141" s="14">
        <v>44.06</v>
      </c>
      <c r="G141" s="14">
        <v>57.51</v>
      </c>
      <c r="H141" s="14">
        <v>17.96</v>
      </c>
      <c r="I141" s="14">
        <v>13.06</v>
      </c>
      <c r="J141" s="48"/>
      <c r="K141" s="14"/>
      <c r="L141" s="14"/>
      <c r="M141" s="14"/>
      <c r="N141" s="14"/>
      <c r="O141" s="14"/>
      <c r="P141" s="14"/>
    </row>
    <row r="142" spans="2:16" s="11" customFormat="1" ht="15" customHeight="1" x14ac:dyDescent="0.2">
      <c r="B142" s="76">
        <v>2016</v>
      </c>
      <c r="C142" s="252"/>
      <c r="D142" s="77">
        <v>726</v>
      </c>
      <c r="E142" s="14">
        <v>76.8</v>
      </c>
      <c r="F142" s="14">
        <v>48.69</v>
      </c>
      <c r="G142" s="14">
        <v>57.97</v>
      </c>
      <c r="H142" s="14">
        <v>17.52</v>
      </c>
      <c r="I142" s="14">
        <v>30.29</v>
      </c>
      <c r="J142" s="48"/>
      <c r="K142" s="14"/>
      <c r="L142" s="14"/>
      <c r="M142" s="14"/>
      <c r="N142" s="14"/>
      <c r="O142" s="14"/>
      <c r="P142" s="14"/>
    </row>
    <row r="143" spans="2:16" s="11" customFormat="1" ht="15" customHeight="1" x14ac:dyDescent="0.2">
      <c r="B143" s="76">
        <v>2015</v>
      </c>
      <c r="C143" s="76" t="s">
        <v>50</v>
      </c>
      <c r="D143" s="77">
        <v>677</v>
      </c>
      <c r="E143" s="14">
        <v>82.48</v>
      </c>
      <c r="F143" s="14">
        <v>53.16</v>
      </c>
      <c r="G143" s="14">
        <v>61.49</v>
      </c>
      <c r="H143" s="14">
        <v>19.97</v>
      </c>
      <c r="I143" s="14">
        <v>27.41</v>
      </c>
      <c r="J143" s="48"/>
      <c r="K143" s="14"/>
      <c r="L143" s="14"/>
      <c r="M143" s="14"/>
      <c r="N143" s="14"/>
      <c r="O143" s="14"/>
      <c r="P143" s="14"/>
    </row>
    <row r="144" spans="2:16" s="11" customFormat="1" ht="15" customHeight="1" x14ac:dyDescent="0.2">
      <c r="B144" s="76">
        <v>2014</v>
      </c>
      <c r="C144" s="76" t="s">
        <v>50</v>
      </c>
      <c r="D144" s="77">
        <v>639</v>
      </c>
      <c r="E144" s="14">
        <v>59.19</v>
      </c>
      <c r="F144" s="14">
        <v>52.13</v>
      </c>
      <c r="G144" s="14">
        <v>56.9</v>
      </c>
      <c r="H144" s="14">
        <v>24.56</v>
      </c>
      <c r="I144" s="14">
        <v>14.25</v>
      </c>
      <c r="J144" s="48"/>
      <c r="K144" s="14"/>
      <c r="L144" s="14"/>
      <c r="M144" s="14"/>
      <c r="N144" s="14"/>
      <c r="O144" s="14"/>
      <c r="P144" s="14"/>
    </row>
    <row r="145" spans="2:16" s="11" customFormat="1" ht="15" customHeight="1" x14ac:dyDescent="0.2">
      <c r="B145" s="264" t="s">
        <v>28</v>
      </c>
      <c r="C145" s="249"/>
      <c r="D145" s="249"/>
      <c r="E145" s="249"/>
      <c r="F145" s="249"/>
      <c r="G145" s="249"/>
      <c r="H145" s="249"/>
      <c r="I145" s="249"/>
      <c r="J145" s="48"/>
      <c r="K145" s="14"/>
      <c r="L145" s="14"/>
      <c r="M145" s="14"/>
      <c r="N145" s="14"/>
      <c r="O145" s="14"/>
      <c r="P145" s="14"/>
    </row>
    <row r="146" spans="2:16" s="11" customFormat="1" ht="15" customHeight="1" x14ac:dyDescent="0.2">
      <c r="B146" s="76">
        <v>2019</v>
      </c>
      <c r="C146" s="252"/>
      <c r="D146" s="77">
        <v>2324</v>
      </c>
      <c r="E146" s="14">
        <v>44.02</v>
      </c>
      <c r="F146" s="14">
        <v>44.81</v>
      </c>
      <c r="G146" s="14">
        <v>26.8</v>
      </c>
      <c r="H146" s="14">
        <v>11.5</v>
      </c>
      <c r="I146" s="14">
        <v>72.17</v>
      </c>
      <c r="J146" s="48"/>
      <c r="K146" s="14"/>
      <c r="L146" s="14"/>
      <c r="M146" s="14"/>
      <c r="N146" s="14"/>
      <c r="O146" s="14"/>
      <c r="P146" s="14"/>
    </row>
    <row r="147" spans="2:16" s="11" customFormat="1" ht="15" customHeight="1" x14ac:dyDescent="0.2">
      <c r="B147" s="76">
        <v>2018</v>
      </c>
      <c r="C147" s="252"/>
      <c r="D147" s="77">
        <v>2229</v>
      </c>
      <c r="E147" s="14">
        <v>41.2</v>
      </c>
      <c r="F147" s="14">
        <v>57.73</v>
      </c>
      <c r="G147" s="14">
        <v>46.18</v>
      </c>
      <c r="H147" s="14">
        <v>26.8</v>
      </c>
      <c r="I147" s="14">
        <v>102.93</v>
      </c>
      <c r="J147" s="48"/>
      <c r="K147" s="14"/>
      <c r="L147" s="14"/>
      <c r="M147" s="14"/>
      <c r="N147" s="14"/>
      <c r="O147" s="14"/>
      <c r="P147" s="14"/>
    </row>
    <row r="148" spans="2:16" s="11" customFormat="1" ht="15" customHeight="1" x14ac:dyDescent="0.2">
      <c r="B148" s="76">
        <v>2017</v>
      </c>
      <c r="C148" s="252"/>
      <c r="D148" s="77">
        <v>2076</v>
      </c>
      <c r="E148" s="14">
        <v>37.5</v>
      </c>
      <c r="F148" s="14">
        <v>62.29</v>
      </c>
      <c r="G148" s="14">
        <v>48.06</v>
      </c>
      <c r="H148" s="14">
        <v>29.01</v>
      </c>
      <c r="I148" s="14">
        <v>149.21</v>
      </c>
      <c r="J148" s="48"/>
      <c r="K148" s="14"/>
      <c r="L148" s="14"/>
      <c r="M148" s="14"/>
      <c r="N148" s="14"/>
      <c r="O148" s="14"/>
      <c r="P148" s="14"/>
    </row>
    <row r="149" spans="2:16" s="11" customFormat="1" ht="15" customHeight="1" x14ac:dyDescent="0.2">
      <c r="B149" s="76">
        <v>2016</v>
      </c>
      <c r="C149" s="252"/>
      <c r="D149" s="77">
        <v>1925</v>
      </c>
      <c r="E149" s="14">
        <v>33.159999999999997</v>
      </c>
      <c r="F149" s="14">
        <v>63.76</v>
      </c>
      <c r="G149" s="14">
        <v>41.76</v>
      </c>
      <c r="H149" s="14">
        <v>25.15</v>
      </c>
      <c r="I149" s="14">
        <v>105.64</v>
      </c>
      <c r="J149" s="48"/>
      <c r="K149" s="14"/>
      <c r="L149" s="14"/>
      <c r="M149" s="14"/>
      <c r="N149" s="14"/>
      <c r="O149" s="14"/>
      <c r="P149" s="14"/>
    </row>
    <row r="150" spans="2:16" s="11" customFormat="1" ht="15" customHeight="1" x14ac:dyDescent="0.2">
      <c r="B150" s="76">
        <v>2015</v>
      </c>
      <c r="C150" s="76" t="s">
        <v>50</v>
      </c>
      <c r="D150" s="77">
        <v>1862</v>
      </c>
      <c r="E150" s="14">
        <v>32.229999999999997</v>
      </c>
      <c r="F150" s="14">
        <v>59.43</v>
      </c>
      <c r="G150" s="14">
        <v>39.729999999999997</v>
      </c>
      <c r="H150" s="14">
        <v>21.98</v>
      </c>
      <c r="I150" s="14">
        <v>76.849999999999994</v>
      </c>
      <c r="J150" s="48"/>
      <c r="K150" s="14"/>
      <c r="L150" s="14"/>
      <c r="M150" s="14"/>
      <c r="N150" s="14"/>
      <c r="O150" s="14"/>
      <c r="P150" s="14"/>
    </row>
    <row r="151" spans="2:16" s="11" customFormat="1" ht="15" customHeight="1" x14ac:dyDescent="0.2">
      <c r="B151" s="76">
        <v>2014</v>
      </c>
      <c r="C151" s="76" t="s">
        <v>50</v>
      </c>
      <c r="D151" s="77">
        <v>1805</v>
      </c>
      <c r="E151" s="14">
        <v>32.24</v>
      </c>
      <c r="F151" s="14">
        <v>58.09</v>
      </c>
      <c r="G151" s="14">
        <v>40.46</v>
      </c>
      <c r="H151" s="14">
        <v>23.02</v>
      </c>
      <c r="I151" s="14">
        <v>12.09</v>
      </c>
      <c r="J151" s="48"/>
      <c r="K151" s="14"/>
      <c r="L151" s="14"/>
      <c r="M151" s="14"/>
      <c r="N151" s="14"/>
      <c r="O151" s="14"/>
      <c r="P151" s="14"/>
    </row>
    <row r="152" spans="2:16" s="11" customFormat="1" ht="15" customHeight="1" x14ac:dyDescent="0.2">
      <c r="B152" s="264" t="s">
        <v>29</v>
      </c>
      <c r="C152" s="249"/>
      <c r="D152" s="249"/>
      <c r="E152" s="249"/>
      <c r="F152" s="249"/>
      <c r="G152" s="249"/>
      <c r="H152" s="249"/>
      <c r="I152" s="249"/>
      <c r="J152" s="48"/>
      <c r="K152" s="14"/>
      <c r="L152" s="14"/>
      <c r="M152" s="14"/>
      <c r="N152" s="14"/>
      <c r="O152" s="14"/>
      <c r="P152" s="14"/>
    </row>
    <row r="153" spans="2:16" s="11" customFormat="1" ht="15" customHeight="1" x14ac:dyDescent="0.2">
      <c r="B153" s="76">
        <v>2019</v>
      </c>
      <c r="C153" s="252"/>
      <c r="D153" s="77">
        <v>4582</v>
      </c>
      <c r="E153" s="14">
        <v>33.56</v>
      </c>
      <c r="F153" s="14">
        <v>44.27</v>
      </c>
      <c r="G153" s="14">
        <v>41.65</v>
      </c>
      <c r="H153" s="14">
        <v>17.809999999999999</v>
      </c>
      <c r="I153" s="14">
        <v>14.38</v>
      </c>
      <c r="J153" s="48"/>
      <c r="K153" s="14"/>
      <c r="L153" s="14"/>
      <c r="M153" s="14"/>
      <c r="N153" s="14"/>
      <c r="O153" s="14"/>
      <c r="P153" s="14"/>
    </row>
    <row r="154" spans="2:16" s="11" customFormat="1" ht="15" customHeight="1" x14ac:dyDescent="0.2">
      <c r="B154" s="76">
        <v>2018</v>
      </c>
      <c r="C154" s="252"/>
      <c r="D154" s="77">
        <v>4485</v>
      </c>
      <c r="E154" s="14">
        <v>33.799999999999997</v>
      </c>
      <c r="F154" s="14">
        <v>43.73</v>
      </c>
      <c r="G154" s="14">
        <v>43.76</v>
      </c>
      <c r="H154" s="14">
        <v>18.59</v>
      </c>
      <c r="I154" s="14">
        <v>14.32</v>
      </c>
      <c r="J154" s="48"/>
      <c r="K154" s="14"/>
      <c r="L154" s="14"/>
      <c r="M154" s="14"/>
      <c r="N154" s="14"/>
      <c r="O154" s="14"/>
      <c r="P154" s="14"/>
    </row>
    <row r="155" spans="2:16" s="11" customFormat="1" ht="15" customHeight="1" x14ac:dyDescent="0.2">
      <c r="B155" s="76">
        <v>2017</v>
      </c>
      <c r="C155" s="252"/>
      <c r="D155" s="77">
        <v>4369</v>
      </c>
      <c r="E155" s="14">
        <v>33.01</v>
      </c>
      <c r="F155" s="14">
        <v>40.19</v>
      </c>
      <c r="G155" s="14">
        <v>53.79</v>
      </c>
      <c r="H155" s="14">
        <v>20.74</v>
      </c>
      <c r="I155" s="14">
        <v>19.04</v>
      </c>
      <c r="J155" s="48"/>
      <c r="K155" s="14"/>
      <c r="L155" s="14"/>
      <c r="M155" s="14"/>
      <c r="N155" s="14"/>
      <c r="O155" s="14"/>
      <c r="P155" s="14"/>
    </row>
    <row r="156" spans="2:16" s="11" customFormat="1" ht="15" customHeight="1" x14ac:dyDescent="0.2">
      <c r="B156" s="76">
        <v>2016</v>
      </c>
      <c r="C156" s="252"/>
      <c r="D156" s="77">
        <v>4063</v>
      </c>
      <c r="E156" s="14">
        <v>30.21</v>
      </c>
      <c r="F156" s="14">
        <v>37.89</v>
      </c>
      <c r="G156" s="14">
        <v>48.24</v>
      </c>
      <c r="H156" s="14">
        <v>17.940000000000001</v>
      </c>
      <c r="I156" s="14">
        <v>13.77</v>
      </c>
      <c r="J156" s="48"/>
      <c r="K156" s="14"/>
      <c r="L156" s="14"/>
      <c r="M156" s="14"/>
      <c r="N156" s="14"/>
      <c r="O156" s="14"/>
      <c r="P156" s="14"/>
    </row>
    <row r="157" spans="2:16" s="11" customFormat="1" ht="15" customHeight="1" x14ac:dyDescent="0.2">
      <c r="B157" s="76">
        <v>2015</v>
      </c>
      <c r="C157" s="76" t="s">
        <v>50</v>
      </c>
      <c r="D157" s="77">
        <v>3782</v>
      </c>
      <c r="E157" s="14">
        <v>30.21</v>
      </c>
      <c r="F157" s="14">
        <v>36.79</v>
      </c>
      <c r="G157" s="14">
        <v>48.39</v>
      </c>
      <c r="H157" s="14">
        <v>17.850000000000001</v>
      </c>
      <c r="I157" s="14">
        <v>12.9</v>
      </c>
      <c r="J157" s="48"/>
      <c r="K157" s="14"/>
      <c r="L157" s="14"/>
      <c r="M157" s="14"/>
      <c r="N157" s="14"/>
      <c r="O157" s="14"/>
      <c r="P157" s="14"/>
    </row>
    <row r="158" spans="2:16" s="11" customFormat="1" ht="15" customHeight="1" x14ac:dyDescent="0.2">
      <c r="B158" s="76">
        <v>2014</v>
      </c>
      <c r="C158" s="76" t="s">
        <v>50</v>
      </c>
      <c r="D158" s="77">
        <v>3408</v>
      </c>
      <c r="E158" s="14">
        <v>31.15</v>
      </c>
      <c r="F158" s="14">
        <v>33.85</v>
      </c>
      <c r="G158" s="14">
        <v>44.16</v>
      </c>
      <c r="H158" s="14">
        <v>15.06</v>
      </c>
      <c r="I158" s="14">
        <v>10.34</v>
      </c>
      <c r="J158" s="48"/>
      <c r="K158" s="14"/>
      <c r="L158" s="14"/>
      <c r="M158" s="14"/>
      <c r="N158" s="14"/>
      <c r="O158" s="14"/>
      <c r="P158" s="14"/>
    </row>
    <row r="159" spans="2:16" s="11" customFormat="1" ht="15" customHeight="1" x14ac:dyDescent="0.2">
      <c r="B159" s="264" t="s">
        <v>30</v>
      </c>
      <c r="C159" s="249"/>
      <c r="D159" s="249"/>
      <c r="E159" s="249"/>
      <c r="F159" s="249"/>
      <c r="G159" s="249"/>
      <c r="H159" s="249"/>
      <c r="I159" s="249"/>
      <c r="J159" s="48"/>
      <c r="K159" s="14"/>
      <c r="L159" s="14"/>
      <c r="M159" s="14"/>
      <c r="N159" s="14"/>
      <c r="O159" s="14"/>
      <c r="P159" s="14"/>
    </row>
    <row r="160" spans="2:16" s="11" customFormat="1" ht="15" customHeight="1" x14ac:dyDescent="0.2">
      <c r="B160" s="76">
        <v>2019</v>
      </c>
      <c r="C160" s="252"/>
      <c r="D160" s="77">
        <v>854</v>
      </c>
      <c r="E160" s="14">
        <v>8.85</v>
      </c>
      <c r="F160" s="14">
        <v>42.36</v>
      </c>
      <c r="G160" s="14">
        <v>86.13</v>
      </c>
      <c r="H160" s="14">
        <v>19.670000000000002</v>
      </c>
      <c r="I160" s="14">
        <v>32.29</v>
      </c>
      <c r="J160" s="48"/>
      <c r="K160" s="14"/>
      <c r="L160" s="14"/>
      <c r="M160" s="14"/>
      <c r="N160" s="14"/>
      <c r="O160" s="14"/>
      <c r="P160" s="14"/>
    </row>
    <row r="161" spans="2:16" s="11" customFormat="1" ht="15" customHeight="1" x14ac:dyDescent="0.2">
      <c r="B161" s="76">
        <v>2018</v>
      </c>
      <c r="C161" s="252"/>
      <c r="D161" s="77">
        <v>847</v>
      </c>
      <c r="E161" s="14">
        <v>9.11</v>
      </c>
      <c r="F161" s="14">
        <v>42.32</v>
      </c>
      <c r="G161" s="14">
        <v>65.849999999999994</v>
      </c>
      <c r="H161" s="14">
        <v>16.489999999999998</v>
      </c>
      <c r="I161" s="14">
        <v>21.95</v>
      </c>
      <c r="J161" s="48"/>
      <c r="K161" s="14"/>
      <c r="L161" s="14"/>
      <c r="M161" s="14"/>
      <c r="N161" s="14"/>
      <c r="O161" s="14"/>
      <c r="P161" s="14"/>
    </row>
    <row r="162" spans="2:16" s="11" customFormat="1" ht="15" customHeight="1" x14ac:dyDescent="0.2">
      <c r="B162" s="76">
        <v>2017</v>
      </c>
      <c r="C162" s="252"/>
      <c r="D162" s="77">
        <v>830</v>
      </c>
      <c r="E162" s="14">
        <v>9.6</v>
      </c>
      <c r="F162" s="14">
        <v>30.7</v>
      </c>
      <c r="G162" s="14">
        <v>97.65</v>
      </c>
      <c r="H162" s="14">
        <v>15.57</v>
      </c>
      <c r="I162" s="14">
        <v>21.24</v>
      </c>
      <c r="J162" s="48"/>
      <c r="K162" s="14"/>
      <c r="L162" s="14"/>
      <c r="M162" s="14"/>
      <c r="N162" s="14"/>
      <c r="O162" s="14"/>
      <c r="P162" s="14"/>
    </row>
    <row r="163" spans="2:16" s="11" customFormat="1" ht="15" customHeight="1" x14ac:dyDescent="0.2">
      <c r="B163" s="76">
        <v>2016</v>
      </c>
      <c r="C163" s="252"/>
      <c r="D163" s="77">
        <v>825</v>
      </c>
      <c r="E163" s="14">
        <v>9.9499999999999993</v>
      </c>
      <c r="F163" s="14">
        <v>27.17</v>
      </c>
      <c r="G163" s="14">
        <v>86.19</v>
      </c>
      <c r="H163" s="14">
        <v>12.6</v>
      </c>
      <c r="I163" s="14">
        <v>12.67</v>
      </c>
      <c r="J163" s="48"/>
      <c r="K163" s="14"/>
      <c r="L163" s="14"/>
      <c r="M163" s="14"/>
      <c r="N163" s="14"/>
      <c r="O163" s="14"/>
      <c r="P163" s="14"/>
    </row>
    <row r="164" spans="2:16" s="11" customFormat="1" ht="15" customHeight="1" x14ac:dyDescent="0.2">
      <c r="B164" s="76">
        <v>2015</v>
      </c>
      <c r="C164" s="76" t="s">
        <v>50</v>
      </c>
      <c r="D164" s="77">
        <v>918</v>
      </c>
      <c r="E164" s="14">
        <v>9.19</v>
      </c>
      <c r="F164" s="14">
        <v>22.03</v>
      </c>
      <c r="G164" s="14">
        <v>116.94</v>
      </c>
      <c r="H164" s="14">
        <v>12.98</v>
      </c>
      <c r="I164" s="14">
        <v>17.420000000000002</v>
      </c>
      <c r="J164" s="48"/>
      <c r="K164" s="14"/>
      <c r="L164" s="14"/>
      <c r="M164" s="14"/>
      <c r="N164" s="14"/>
      <c r="O164" s="14"/>
      <c r="P164" s="14"/>
    </row>
    <row r="165" spans="2:16" s="11" customFormat="1" ht="15" customHeight="1" x14ac:dyDescent="0.2">
      <c r="B165" s="76">
        <v>2014</v>
      </c>
      <c r="C165" s="76" t="s">
        <v>50</v>
      </c>
      <c r="D165" s="77">
        <v>966</v>
      </c>
      <c r="E165" s="14">
        <v>9.0399999999999991</v>
      </c>
      <c r="F165" s="14">
        <v>18.75</v>
      </c>
      <c r="G165" s="14">
        <v>151.41</v>
      </c>
      <c r="H165" s="14">
        <v>13.85</v>
      </c>
      <c r="I165" s="14">
        <v>18.78</v>
      </c>
      <c r="J165" s="48"/>
      <c r="K165" s="14"/>
      <c r="L165" s="14"/>
      <c r="M165" s="14"/>
      <c r="N165" s="14"/>
      <c r="O165" s="14"/>
      <c r="P165" s="14"/>
    </row>
    <row r="166" spans="2:16" s="11" customFormat="1" ht="15" customHeight="1" x14ac:dyDescent="0.2">
      <c r="B166" s="264" t="s">
        <v>31</v>
      </c>
      <c r="C166" s="249"/>
      <c r="D166" s="249"/>
      <c r="E166" s="249"/>
      <c r="F166" s="249"/>
      <c r="G166" s="249"/>
      <c r="H166" s="249"/>
      <c r="I166" s="249"/>
      <c r="J166" s="48"/>
      <c r="K166" s="14"/>
      <c r="L166" s="14"/>
      <c r="M166" s="14"/>
      <c r="N166" s="14"/>
      <c r="O166" s="14"/>
      <c r="P166" s="14"/>
    </row>
    <row r="167" spans="2:16" s="11" customFormat="1" ht="15" customHeight="1" x14ac:dyDescent="0.2">
      <c r="B167" s="76">
        <v>2019</v>
      </c>
      <c r="C167" s="252"/>
      <c r="D167" s="77">
        <v>2107</v>
      </c>
      <c r="E167" s="14">
        <v>38.51</v>
      </c>
      <c r="F167" s="14">
        <v>47.05</v>
      </c>
      <c r="G167" s="14">
        <v>58.85</v>
      </c>
      <c r="H167" s="14">
        <v>27.82</v>
      </c>
      <c r="I167" s="14">
        <v>22.71</v>
      </c>
      <c r="J167" s="48"/>
      <c r="K167" s="14"/>
      <c r="L167" s="14"/>
      <c r="M167" s="14"/>
      <c r="N167" s="14"/>
      <c r="O167" s="14"/>
      <c r="P167" s="14"/>
    </row>
    <row r="168" spans="2:16" s="11" customFormat="1" ht="15" customHeight="1" x14ac:dyDescent="0.2">
      <c r="B168" s="76">
        <v>2018</v>
      </c>
      <c r="C168" s="252"/>
      <c r="D168" s="77">
        <v>1937</v>
      </c>
      <c r="E168" s="14">
        <v>39.44</v>
      </c>
      <c r="F168" s="14">
        <v>48.3</v>
      </c>
      <c r="G168" s="14">
        <v>64.97</v>
      </c>
      <c r="H168" s="14">
        <v>30.89</v>
      </c>
      <c r="I168" s="14">
        <v>27.21</v>
      </c>
      <c r="J168" s="48"/>
      <c r="K168" s="14"/>
      <c r="L168" s="14"/>
      <c r="M168" s="14"/>
      <c r="N168" s="14"/>
      <c r="O168" s="14"/>
      <c r="P168" s="14"/>
    </row>
    <row r="169" spans="2:16" s="11" customFormat="1" ht="15" customHeight="1" x14ac:dyDescent="0.2">
      <c r="B169" s="76">
        <v>2017</v>
      </c>
      <c r="C169" s="252"/>
      <c r="D169" s="77">
        <v>1789</v>
      </c>
      <c r="E169" s="14">
        <v>40.85</v>
      </c>
      <c r="F169" s="14">
        <v>46.58</v>
      </c>
      <c r="G169" s="14">
        <v>66</v>
      </c>
      <c r="H169" s="14">
        <v>30.35</v>
      </c>
      <c r="I169" s="14">
        <v>27.33</v>
      </c>
      <c r="J169" s="48"/>
      <c r="K169" s="14"/>
      <c r="L169" s="14"/>
      <c r="M169" s="14"/>
      <c r="N169" s="14"/>
      <c r="O169" s="14"/>
      <c r="P169" s="14"/>
    </row>
    <row r="170" spans="2:16" s="11" customFormat="1" ht="15" customHeight="1" x14ac:dyDescent="0.2">
      <c r="B170" s="76">
        <v>2016</v>
      </c>
      <c r="C170" s="252"/>
      <c r="D170" s="77">
        <v>1750</v>
      </c>
      <c r="E170" s="14">
        <v>37.950000000000003</v>
      </c>
      <c r="F170" s="14">
        <v>47.63</v>
      </c>
      <c r="G170" s="14">
        <v>67.38</v>
      </c>
      <c r="H170" s="14">
        <v>31.62</v>
      </c>
      <c r="I170" s="14">
        <v>27.59</v>
      </c>
      <c r="J170" s="48"/>
      <c r="K170" s="14"/>
      <c r="L170" s="14"/>
      <c r="M170" s="14"/>
      <c r="N170" s="14"/>
      <c r="O170" s="14"/>
      <c r="P170" s="14"/>
    </row>
    <row r="171" spans="2:16" s="11" customFormat="1" ht="15" customHeight="1" x14ac:dyDescent="0.2">
      <c r="B171" s="76">
        <v>2015</v>
      </c>
      <c r="C171" s="76" t="s">
        <v>50</v>
      </c>
      <c r="D171" s="77">
        <v>1672</v>
      </c>
      <c r="E171" s="14">
        <v>35.07</v>
      </c>
      <c r="F171" s="14">
        <v>48.23</v>
      </c>
      <c r="G171" s="14">
        <v>66.89</v>
      </c>
      <c r="H171" s="14">
        <v>32</v>
      </c>
      <c r="I171" s="14">
        <v>26.72</v>
      </c>
      <c r="J171" s="48"/>
      <c r="K171" s="14"/>
      <c r="L171" s="14"/>
      <c r="M171" s="14"/>
      <c r="N171" s="14"/>
      <c r="O171" s="14"/>
      <c r="P171" s="14"/>
    </row>
    <row r="172" spans="2:16" s="11" customFormat="1" ht="15" customHeight="1" x14ac:dyDescent="0.2">
      <c r="B172" s="76">
        <v>2014</v>
      </c>
      <c r="C172" s="76" t="s">
        <v>50</v>
      </c>
      <c r="D172" s="77">
        <v>1623</v>
      </c>
      <c r="E172" s="14">
        <v>36.78</v>
      </c>
      <c r="F172" s="14">
        <v>49.28</v>
      </c>
      <c r="G172" s="14">
        <v>67.45</v>
      </c>
      <c r="H172" s="14">
        <v>32.89</v>
      </c>
      <c r="I172" s="14">
        <v>27.36</v>
      </c>
      <c r="J172" s="48"/>
      <c r="K172" s="14"/>
      <c r="L172" s="14"/>
      <c r="M172" s="14"/>
      <c r="N172" s="14"/>
      <c r="O172" s="14"/>
      <c r="P172" s="14"/>
    </row>
    <row r="173" spans="2:16" s="11" customFormat="1" ht="15" customHeight="1" x14ac:dyDescent="0.2">
      <c r="B173" s="264" t="s">
        <v>32</v>
      </c>
      <c r="C173" s="249"/>
      <c r="D173" s="249"/>
      <c r="E173" s="249"/>
      <c r="F173" s="249"/>
      <c r="G173" s="249"/>
      <c r="H173" s="249"/>
      <c r="I173" s="249"/>
      <c r="J173" s="48"/>
      <c r="K173" s="14"/>
      <c r="L173" s="14"/>
      <c r="M173" s="14"/>
      <c r="N173" s="14"/>
      <c r="O173" s="14"/>
      <c r="P173" s="14"/>
    </row>
    <row r="174" spans="2:16" s="11" customFormat="1" ht="15" customHeight="1" x14ac:dyDescent="0.2">
      <c r="B174" s="76">
        <v>2019</v>
      </c>
      <c r="C174" s="252"/>
      <c r="D174" s="77">
        <v>978</v>
      </c>
      <c r="E174" s="14">
        <v>41.6</v>
      </c>
      <c r="F174" s="14">
        <v>50.28</v>
      </c>
      <c r="G174" s="14">
        <v>50.99</v>
      </c>
      <c r="H174" s="14">
        <v>24.39</v>
      </c>
      <c r="I174" s="14">
        <v>23.64</v>
      </c>
      <c r="J174" s="48"/>
      <c r="K174" s="14"/>
      <c r="L174" s="14"/>
      <c r="M174" s="14"/>
      <c r="N174" s="14"/>
      <c r="O174" s="14"/>
      <c r="P174" s="14"/>
    </row>
    <row r="175" spans="2:16" s="11" customFormat="1" ht="15" customHeight="1" x14ac:dyDescent="0.2">
      <c r="B175" s="76">
        <v>2018</v>
      </c>
      <c r="C175" s="252"/>
      <c r="D175" s="77">
        <v>936</v>
      </c>
      <c r="E175" s="14">
        <v>40</v>
      </c>
      <c r="F175" s="14">
        <v>48.06</v>
      </c>
      <c r="G175" s="14">
        <v>50.29</v>
      </c>
      <c r="H175" s="14">
        <v>23.28</v>
      </c>
      <c r="I175" s="14">
        <v>22.71</v>
      </c>
      <c r="J175" s="48"/>
      <c r="K175" s="14"/>
      <c r="L175" s="14"/>
      <c r="M175" s="14"/>
      <c r="N175" s="14"/>
      <c r="O175" s="14"/>
      <c r="P175" s="14"/>
    </row>
    <row r="176" spans="2:16" s="11" customFormat="1" ht="15" customHeight="1" x14ac:dyDescent="0.2">
      <c r="B176" s="76">
        <v>2017</v>
      </c>
      <c r="C176" s="252"/>
      <c r="D176" s="77">
        <v>924</v>
      </c>
      <c r="E176" s="14">
        <v>41.21</v>
      </c>
      <c r="F176" s="14">
        <v>50.4</v>
      </c>
      <c r="G176" s="14">
        <v>52.99</v>
      </c>
      <c r="H176" s="14">
        <v>27.13</v>
      </c>
      <c r="I176" s="14">
        <v>23.95</v>
      </c>
      <c r="J176" s="48"/>
      <c r="K176" s="14"/>
      <c r="L176" s="14"/>
      <c r="M176" s="14"/>
      <c r="N176" s="14"/>
      <c r="O176" s="14"/>
      <c r="P176" s="14"/>
    </row>
    <row r="177" spans="2:16" s="11" customFormat="1" ht="15" customHeight="1" x14ac:dyDescent="0.2">
      <c r="B177" s="76">
        <v>2016</v>
      </c>
      <c r="C177" s="252"/>
      <c r="D177" s="77">
        <v>884</v>
      </c>
      <c r="E177" s="14">
        <v>37.85</v>
      </c>
      <c r="F177" s="14">
        <v>47.52</v>
      </c>
      <c r="G177" s="14">
        <v>48.76</v>
      </c>
      <c r="H177" s="14">
        <v>22.68</v>
      </c>
      <c r="I177" s="14">
        <v>30.55</v>
      </c>
      <c r="J177" s="48"/>
      <c r="K177" s="14"/>
      <c r="L177" s="14"/>
      <c r="M177" s="14"/>
      <c r="N177" s="14"/>
      <c r="O177" s="14"/>
      <c r="P177" s="14"/>
    </row>
    <row r="178" spans="2:16" s="11" customFormat="1" ht="15" customHeight="1" x14ac:dyDescent="0.2">
      <c r="B178" s="76">
        <v>2015</v>
      </c>
      <c r="C178" s="76" t="s">
        <v>50</v>
      </c>
      <c r="D178" s="77">
        <v>838</v>
      </c>
      <c r="E178" s="14">
        <v>42.63</v>
      </c>
      <c r="F178" s="14">
        <v>41.47</v>
      </c>
      <c r="G178" s="14">
        <v>45.61</v>
      </c>
      <c r="H178" s="14">
        <v>17.79</v>
      </c>
      <c r="I178" s="14">
        <v>24.23</v>
      </c>
      <c r="J178" s="48"/>
      <c r="K178" s="14"/>
      <c r="L178" s="14"/>
      <c r="M178" s="14"/>
      <c r="N178" s="14"/>
      <c r="O178" s="14"/>
      <c r="P178" s="14"/>
    </row>
    <row r="179" spans="2:16" s="11" customFormat="1" ht="15" customHeight="1" x14ac:dyDescent="0.2">
      <c r="B179" s="76">
        <v>2014</v>
      </c>
      <c r="C179" s="76" t="s">
        <v>50</v>
      </c>
      <c r="D179" s="77">
        <v>780</v>
      </c>
      <c r="E179" s="14">
        <v>37.840000000000003</v>
      </c>
      <c r="F179" s="14">
        <v>47.59</v>
      </c>
      <c r="G179" s="14">
        <v>52.87</v>
      </c>
      <c r="H179" s="14">
        <v>25.12</v>
      </c>
      <c r="I179" s="14">
        <v>18.670000000000002</v>
      </c>
      <c r="J179" s="48"/>
      <c r="K179" s="14"/>
      <c r="L179" s="14"/>
      <c r="M179" s="14"/>
      <c r="N179" s="14"/>
      <c r="O179" s="14"/>
      <c r="P179" s="14"/>
    </row>
    <row r="180" spans="2:16" s="11" customFormat="1" ht="15" customHeight="1" x14ac:dyDescent="0.2">
      <c r="B180" s="264" t="s">
        <v>33</v>
      </c>
      <c r="C180" s="249"/>
      <c r="D180" s="249"/>
      <c r="E180" s="249"/>
      <c r="F180" s="249"/>
      <c r="G180" s="249"/>
      <c r="H180" s="249"/>
      <c r="I180" s="249"/>
      <c r="J180" s="48"/>
      <c r="K180" s="14"/>
      <c r="L180" s="14"/>
      <c r="M180" s="14"/>
      <c r="N180" s="14"/>
      <c r="O180" s="14"/>
      <c r="P180" s="14"/>
    </row>
    <row r="181" spans="2:16" s="11" customFormat="1" ht="15" customHeight="1" x14ac:dyDescent="0.2">
      <c r="B181" s="76">
        <v>2019</v>
      </c>
      <c r="C181" s="252"/>
      <c r="D181" s="77">
        <v>1089</v>
      </c>
      <c r="E181" s="14">
        <v>20.58</v>
      </c>
      <c r="F181" s="14">
        <v>53.6</v>
      </c>
      <c r="G181" s="14">
        <v>32.64</v>
      </c>
      <c r="H181" s="14">
        <v>15.62</v>
      </c>
      <c r="I181" s="14">
        <v>9.07</v>
      </c>
      <c r="J181" s="48"/>
      <c r="K181" s="14"/>
      <c r="L181" s="14"/>
      <c r="M181" s="14"/>
      <c r="N181" s="14"/>
      <c r="O181" s="14"/>
      <c r="P181" s="14"/>
    </row>
    <row r="182" spans="2:16" s="11" customFormat="1" ht="15" customHeight="1" x14ac:dyDescent="0.2">
      <c r="B182" s="76">
        <v>2018</v>
      </c>
      <c r="C182" s="252"/>
      <c r="D182" s="77">
        <v>1049</v>
      </c>
      <c r="E182" s="14">
        <v>20.18</v>
      </c>
      <c r="F182" s="14">
        <v>51.55</v>
      </c>
      <c r="G182" s="14">
        <v>32.700000000000003</v>
      </c>
      <c r="H182" s="14">
        <v>15.02</v>
      </c>
      <c r="I182" s="14">
        <v>9.65</v>
      </c>
      <c r="J182" s="48"/>
      <c r="K182" s="14"/>
      <c r="L182" s="14"/>
      <c r="M182" s="14"/>
      <c r="N182" s="14"/>
      <c r="O182" s="14"/>
      <c r="P182" s="14"/>
    </row>
    <row r="183" spans="2:16" s="11" customFormat="1" ht="15" customHeight="1" x14ac:dyDescent="0.2">
      <c r="B183" s="76">
        <v>2017</v>
      </c>
      <c r="C183" s="252"/>
      <c r="D183" s="77">
        <v>986</v>
      </c>
      <c r="E183" s="14">
        <v>19.61</v>
      </c>
      <c r="F183" s="14">
        <v>51.22</v>
      </c>
      <c r="G183" s="14">
        <v>30.45</v>
      </c>
      <c r="H183" s="14">
        <v>14.11</v>
      </c>
      <c r="I183" s="14">
        <v>7.66</v>
      </c>
      <c r="J183" s="48"/>
      <c r="K183" s="14"/>
      <c r="L183" s="14"/>
      <c r="M183" s="14"/>
      <c r="N183" s="14"/>
      <c r="O183" s="14"/>
      <c r="P183" s="14"/>
    </row>
    <row r="184" spans="2:16" s="11" customFormat="1" ht="15" customHeight="1" x14ac:dyDescent="0.2">
      <c r="B184" s="76">
        <v>2016</v>
      </c>
      <c r="C184" s="252"/>
      <c r="D184" s="77">
        <v>933</v>
      </c>
      <c r="E184" s="14">
        <v>19.98</v>
      </c>
      <c r="F184" s="14">
        <v>49.63</v>
      </c>
      <c r="G184" s="14">
        <v>26.37</v>
      </c>
      <c r="H184" s="14">
        <v>11.66</v>
      </c>
      <c r="I184" s="14">
        <v>6.08</v>
      </c>
      <c r="J184" s="48"/>
      <c r="K184" s="14"/>
      <c r="L184" s="14"/>
      <c r="M184" s="14"/>
      <c r="N184" s="14"/>
      <c r="O184" s="14"/>
      <c r="P184" s="14"/>
    </row>
    <row r="185" spans="2:16" s="11" customFormat="1" ht="15" customHeight="1" x14ac:dyDescent="0.2">
      <c r="B185" s="76">
        <v>2015</v>
      </c>
      <c r="C185" s="76" t="s">
        <v>50</v>
      </c>
      <c r="D185" s="77">
        <v>943</v>
      </c>
      <c r="E185" s="14">
        <v>19.25</v>
      </c>
      <c r="F185" s="14">
        <v>49.42</v>
      </c>
      <c r="G185" s="14">
        <v>26.97</v>
      </c>
      <c r="H185" s="14">
        <v>11.85</v>
      </c>
      <c r="I185" s="14">
        <v>3.78</v>
      </c>
      <c r="J185" s="48"/>
      <c r="K185" s="14"/>
      <c r="L185" s="14"/>
      <c r="M185" s="14"/>
      <c r="N185" s="14"/>
      <c r="O185" s="14"/>
      <c r="P185" s="14"/>
    </row>
    <row r="186" spans="2:16" s="11" customFormat="1" ht="15" customHeight="1" x14ac:dyDescent="0.2">
      <c r="B186" s="76">
        <v>2014</v>
      </c>
      <c r="C186" s="76" t="s">
        <v>50</v>
      </c>
      <c r="D186" s="77">
        <v>931</v>
      </c>
      <c r="E186" s="14">
        <v>19.82</v>
      </c>
      <c r="F186" s="14">
        <v>48.89</v>
      </c>
      <c r="G186" s="14">
        <v>30.86</v>
      </c>
      <c r="H186" s="14">
        <v>13.13</v>
      </c>
      <c r="I186" s="14">
        <v>7.12</v>
      </c>
      <c r="J186" s="48"/>
      <c r="K186" s="14"/>
      <c r="L186" s="14"/>
      <c r="M186" s="14"/>
      <c r="N186" s="14"/>
      <c r="O186" s="14"/>
      <c r="P186" s="14"/>
    </row>
    <row r="187" spans="2:16" ht="9.75" customHeight="1" x14ac:dyDescent="0.2">
      <c r="B187" s="49"/>
      <c r="C187" s="49"/>
      <c r="D187" s="49"/>
    </row>
    <row r="188" spans="2:16" ht="3" customHeight="1" x14ac:dyDescent="0.2">
      <c r="B188" s="136"/>
      <c r="C188" s="136"/>
      <c r="D188" s="136"/>
      <c r="E188" s="136"/>
      <c r="F188" s="136"/>
      <c r="G188" s="136"/>
      <c r="H188" s="136"/>
      <c r="I188" s="136"/>
    </row>
    <row r="189" spans="2:16" ht="9" customHeight="1" x14ac:dyDescent="0.2"/>
    <row r="190" spans="2:16" ht="12.75" customHeight="1" x14ac:dyDescent="0.2">
      <c r="B190" s="288" t="s">
        <v>289</v>
      </c>
      <c r="C190" s="288"/>
      <c r="D190" s="288"/>
      <c r="E190" s="288"/>
      <c r="F190" s="288"/>
      <c r="G190" s="288"/>
      <c r="H190" s="288"/>
      <c r="I190" s="288"/>
    </row>
    <row r="192" spans="2:16" ht="12" x14ac:dyDescent="0.2">
      <c r="B192" s="133" t="s">
        <v>0</v>
      </c>
      <c r="C192" s="26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9" width="12.7109375" style="1" customWidth="1"/>
    <col min="10" max="13" width="12.7109375" style="49" customWidth="1"/>
    <col min="14" max="14" width="13.140625" style="49" customWidth="1"/>
    <col min="15" max="17" width="12.7109375" style="49" customWidth="1"/>
    <col min="18" max="18" width="13.140625" style="49" customWidth="1"/>
    <col min="19" max="19" width="12.7109375" style="49" customWidth="1"/>
    <col min="20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119" customFormat="1" ht="24" customHeight="1" x14ac:dyDescent="0.2">
      <c r="B1" s="286" t="s">
        <v>305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</row>
    <row r="2" spans="2:21" ht="18" customHeight="1" x14ac:dyDescent="0.2">
      <c r="B2" s="20"/>
      <c r="C2" s="20"/>
      <c r="D2" s="20"/>
      <c r="E2" s="20"/>
      <c r="F2" s="45"/>
      <c r="G2" s="20"/>
    </row>
    <row r="3" spans="2:21" ht="12.75" customHeight="1" x14ac:dyDescent="0.2">
      <c r="B3" s="125" t="s">
        <v>218</v>
      </c>
      <c r="C3" s="27"/>
      <c r="D3" s="20"/>
      <c r="E3" s="20"/>
      <c r="F3" s="20"/>
      <c r="G3" s="20"/>
    </row>
    <row r="4" spans="2:21" s="6" customFormat="1" ht="18" customHeight="1" x14ac:dyDescent="0.2">
      <c r="B4" s="284" t="s">
        <v>4</v>
      </c>
      <c r="C4" s="285"/>
      <c r="D4" s="297" t="s">
        <v>6</v>
      </c>
      <c r="E4" s="297" t="s">
        <v>105</v>
      </c>
      <c r="F4" s="297"/>
      <c r="G4" s="297"/>
      <c r="H4" s="297"/>
      <c r="I4" s="297"/>
      <c r="J4" s="297"/>
      <c r="K4" s="297"/>
      <c r="L4" s="297" t="s">
        <v>106</v>
      </c>
      <c r="M4" s="297"/>
      <c r="N4" s="297"/>
      <c r="O4" s="297"/>
      <c r="P4" s="297"/>
      <c r="Q4" s="297"/>
      <c r="R4" s="297"/>
      <c r="S4" s="297" t="s">
        <v>107</v>
      </c>
      <c r="T4" s="297"/>
      <c r="U4" s="298"/>
    </row>
    <row r="5" spans="2:21" s="6" customFormat="1" ht="18" customHeight="1" x14ac:dyDescent="0.2">
      <c r="B5" s="284"/>
      <c r="C5" s="285"/>
      <c r="D5" s="297"/>
      <c r="E5" s="297" t="s">
        <v>1</v>
      </c>
      <c r="F5" s="297" t="s">
        <v>108</v>
      </c>
      <c r="G5" s="297"/>
      <c r="H5" s="297"/>
      <c r="I5" s="297" t="s">
        <v>109</v>
      </c>
      <c r="J5" s="297"/>
      <c r="K5" s="297"/>
      <c r="L5" s="297" t="s">
        <v>1</v>
      </c>
      <c r="M5" s="297" t="s">
        <v>110</v>
      </c>
      <c r="N5" s="297"/>
      <c r="O5" s="297" t="s">
        <v>111</v>
      </c>
      <c r="P5" s="297"/>
      <c r="Q5" s="297"/>
      <c r="R5" s="297"/>
      <c r="S5" s="297" t="s">
        <v>1</v>
      </c>
      <c r="T5" s="297" t="s">
        <v>88</v>
      </c>
      <c r="U5" s="298"/>
    </row>
    <row r="6" spans="2:21" s="6" customFormat="1" ht="18" customHeight="1" x14ac:dyDescent="0.2">
      <c r="B6" s="284"/>
      <c r="C6" s="285"/>
      <c r="D6" s="297"/>
      <c r="E6" s="297"/>
      <c r="F6" s="297" t="s">
        <v>1</v>
      </c>
      <c r="G6" s="297" t="s">
        <v>88</v>
      </c>
      <c r="H6" s="297"/>
      <c r="I6" s="297" t="s">
        <v>1</v>
      </c>
      <c r="J6" s="297" t="s">
        <v>88</v>
      </c>
      <c r="K6" s="297"/>
      <c r="L6" s="297"/>
      <c r="M6" s="297" t="s">
        <v>1</v>
      </c>
      <c r="N6" s="144" t="s">
        <v>88</v>
      </c>
      <c r="O6" s="297" t="s">
        <v>1</v>
      </c>
      <c r="P6" s="297" t="s">
        <v>88</v>
      </c>
      <c r="Q6" s="297"/>
      <c r="R6" s="297"/>
      <c r="S6" s="297"/>
      <c r="T6" s="297" t="s">
        <v>112</v>
      </c>
      <c r="U6" s="298" t="s">
        <v>113</v>
      </c>
    </row>
    <row r="7" spans="2:21" s="6" customFormat="1" ht="60" customHeight="1" x14ac:dyDescent="0.2">
      <c r="B7" s="284"/>
      <c r="C7" s="285"/>
      <c r="D7" s="297"/>
      <c r="E7" s="297"/>
      <c r="F7" s="297"/>
      <c r="G7" s="144" t="s">
        <v>114</v>
      </c>
      <c r="H7" s="144" t="s">
        <v>341</v>
      </c>
      <c r="I7" s="297"/>
      <c r="J7" s="144" t="s">
        <v>115</v>
      </c>
      <c r="K7" s="144" t="s">
        <v>116</v>
      </c>
      <c r="L7" s="297"/>
      <c r="M7" s="297"/>
      <c r="N7" s="144" t="s">
        <v>117</v>
      </c>
      <c r="O7" s="297"/>
      <c r="P7" s="144" t="s">
        <v>118</v>
      </c>
      <c r="Q7" s="144" t="s">
        <v>119</v>
      </c>
      <c r="R7" s="144" t="s">
        <v>117</v>
      </c>
      <c r="S7" s="297"/>
      <c r="T7" s="297"/>
      <c r="U7" s="298"/>
    </row>
    <row r="8" spans="2:21" ht="18" customHeight="1" x14ac:dyDescent="0.2">
      <c r="B8" s="284"/>
      <c r="C8" s="285"/>
      <c r="D8" s="135" t="s">
        <v>15</v>
      </c>
      <c r="E8" s="161" t="s">
        <v>343</v>
      </c>
      <c r="F8" s="161" t="s">
        <v>343</v>
      </c>
      <c r="G8" s="161" t="s">
        <v>343</v>
      </c>
      <c r="H8" s="161" t="s">
        <v>343</v>
      </c>
      <c r="I8" s="161" t="s">
        <v>343</v>
      </c>
      <c r="J8" s="161" t="s">
        <v>343</v>
      </c>
      <c r="K8" s="161" t="s">
        <v>343</v>
      </c>
      <c r="L8" s="161" t="s">
        <v>343</v>
      </c>
      <c r="M8" s="161" t="s">
        <v>343</v>
      </c>
      <c r="N8" s="161" t="s">
        <v>343</v>
      </c>
      <c r="O8" s="161" t="s">
        <v>343</v>
      </c>
      <c r="P8" s="161" t="s">
        <v>343</v>
      </c>
      <c r="Q8" s="161" t="s">
        <v>343</v>
      </c>
      <c r="R8" s="161" t="s">
        <v>343</v>
      </c>
      <c r="S8" s="161" t="s">
        <v>343</v>
      </c>
      <c r="T8" s="161" t="s">
        <v>343</v>
      </c>
      <c r="U8" s="162" t="s">
        <v>343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2:21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5"/>
      <c r="J10" s="75"/>
      <c r="K10" s="75"/>
      <c r="L10" s="48"/>
      <c r="M10" s="48"/>
      <c r="N10" s="48"/>
      <c r="O10" s="48"/>
      <c r="P10" s="48"/>
      <c r="Q10" s="48"/>
      <c r="R10" s="48"/>
      <c r="S10" s="48"/>
    </row>
    <row r="11" spans="2:21" s="11" customFormat="1" ht="15" customHeight="1" x14ac:dyDescent="0.2">
      <c r="B11" s="76">
        <v>2019</v>
      </c>
      <c r="C11" s="74"/>
      <c r="D11" s="77">
        <v>28661</v>
      </c>
      <c r="E11" s="77">
        <v>14450309</v>
      </c>
      <c r="F11" s="77">
        <v>9022348</v>
      </c>
      <c r="G11" s="77">
        <v>4465474</v>
      </c>
      <c r="H11" s="77">
        <v>603174</v>
      </c>
      <c r="I11" s="77">
        <v>5427961</v>
      </c>
      <c r="J11" s="77">
        <v>1075694</v>
      </c>
      <c r="K11" s="77">
        <v>1221610</v>
      </c>
      <c r="L11" s="77">
        <v>7780404</v>
      </c>
      <c r="M11" s="77">
        <v>4005051</v>
      </c>
      <c r="N11" s="77">
        <v>2878996</v>
      </c>
      <c r="O11" s="77">
        <v>3775353</v>
      </c>
      <c r="P11" s="77">
        <v>883928</v>
      </c>
      <c r="Q11" s="77">
        <v>195847</v>
      </c>
      <c r="R11" s="77">
        <v>722167</v>
      </c>
      <c r="S11" s="77">
        <v>6669905</v>
      </c>
      <c r="T11" s="77">
        <v>1399951</v>
      </c>
      <c r="U11" s="177">
        <v>750708</v>
      </c>
    </row>
    <row r="12" spans="2:21" s="11" customFormat="1" ht="15" customHeight="1" x14ac:dyDescent="0.2">
      <c r="B12" s="76">
        <v>2018</v>
      </c>
      <c r="C12" s="74"/>
      <c r="D12" s="77">
        <v>27875</v>
      </c>
      <c r="E12" s="77">
        <v>13055095</v>
      </c>
      <c r="F12" s="77">
        <v>7991482</v>
      </c>
      <c r="G12" s="77">
        <v>3976946</v>
      </c>
      <c r="H12" s="77">
        <v>648824</v>
      </c>
      <c r="I12" s="77">
        <v>5063613</v>
      </c>
      <c r="J12" s="77">
        <v>1034080</v>
      </c>
      <c r="K12" s="77">
        <v>1203068</v>
      </c>
      <c r="L12" s="77">
        <v>7234941</v>
      </c>
      <c r="M12" s="77">
        <v>3894745</v>
      </c>
      <c r="N12" s="77">
        <v>2812254</v>
      </c>
      <c r="O12" s="77">
        <v>3340196</v>
      </c>
      <c r="P12" s="77">
        <v>846502</v>
      </c>
      <c r="Q12" s="77">
        <v>194882</v>
      </c>
      <c r="R12" s="77">
        <v>561885</v>
      </c>
      <c r="S12" s="77">
        <v>5820154</v>
      </c>
      <c r="T12" s="77">
        <v>1381984</v>
      </c>
      <c r="U12" s="177">
        <v>550445</v>
      </c>
    </row>
    <row r="13" spans="2:21" s="11" customFormat="1" ht="15" customHeight="1" x14ac:dyDescent="0.2">
      <c r="B13" s="76">
        <v>2017</v>
      </c>
      <c r="C13" s="74"/>
      <c r="D13" s="77">
        <v>26400</v>
      </c>
      <c r="E13" s="77">
        <v>11801412</v>
      </c>
      <c r="F13" s="77">
        <v>7021935</v>
      </c>
      <c r="G13" s="77">
        <v>3685736</v>
      </c>
      <c r="H13" s="77">
        <v>715735</v>
      </c>
      <c r="I13" s="77">
        <v>4779477</v>
      </c>
      <c r="J13" s="77">
        <v>974011</v>
      </c>
      <c r="K13" s="77">
        <v>1138864</v>
      </c>
      <c r="L13" s="77">
        <v>6904264</v>
      </c>
      <c r="M13" s="77">
        <v>3716496</v>
      </c>
      <c r="N13" s="77">
        <v>2479716</v>
      </c>
      <c r="O13" s="77">
        <v>3187768</v>
      </c>
      <c r="P13" s="77">
        <v>782252</v>
      </c>
      <c r="Q13" s="77">
        <v>205837</v>
      </c>
      <c r="R13" s="77">
        <v>550009</v>
      </c>
      <c r="S13" s="77">
        <v>4897148</v>
      </c>
      <c r="T13" s="77">
        <v>1354090</v>
      </c>
      <c r="U13" s="177">
        <v>373947</v>
      </c>
    </row>
    <row r="14" spans="2:21" s="11" customFormat="1" ht="15" customHeight="1" x14ac:dyDescent="0.2">
      <c r="B14" s="76">
        <v>2016</v>
      </c>
      <c r="C14" s="74"/>
      <c r="D14" s="77">
        <v>25108</v>
      </c>
      <c r="E14" s="77">
        <v>11395829</v>
      </c>
      <c r="F14" s="77">
        <v>6841038</v>
      </c>
      <c r="G14" s="77">
        <v>3424328</v>
      </c>
      <c r="H14" s="77">
        <v>766698</v>
      </c>
      <c r="I14" s="77">
        <v>4554791</v>
      </c>
      <c r="J14" s="77">
        <v>951367</v>
      </c>
      <c r="K14" s="77">
        <v>1261971</v>
      </c>
      <c r="L14" s="77">
        <v>6900693</v>
      </c>
      <c r="M14" s="77">
        <v>3793072</v>
      </c>
      <c r="N14" s="77">
        <v>2625757</v>
      </c>
      <c r="O14" s="77">
        <v>3107621</v>
      </c>
      <c r="P14" s="77">
        <v>739920</v>
      </c>
      <c r="Q14" s="77">
        <v>188753</v>
      </c>
      <c r="R14" s="77">
        <v>578070</v>
      </c>
      <c r="S14" s="77">
        <v>4495136</v>
      </c>
      <c r="T14" s="77">
        <v>1282578</v>
      </c>
      <c r="U14" s="177">
        <v>178042</v>
      </c>
    </row>
    <row r="15" spans="2:21" s="11" customFormat="1" ht="15" customHeight="1" x14ac:dyDescent="0.2">
      <c r="B15" s="76">
        <v>2015</v>
      </c>
      <c r="C15" s="76" t="str">
        <f t="shared" ref="C15:C16" si="0">IF(B15=2008,$C$2,"")</f>
        <v/>
      </c>
      <c r="D15" s="77">
        <v>24361</v>
      </c>
      <c r="E15" s="77">
        <v>10896414</v>
      </c>
      <c r="F15" s="77">
        <v>6655754</v>
      </c>
      <c r="G15" s="77">
        <v>3432629</v>
      </c>
      <c r="H15" s="77">
        <v>597435</v>
      </c>
      <c r="I15" s="77">
        <v>4240661</v>
      </c>
      <c r="J15" s="77">
        <v>1005599</v>
      </c>
      <c r="K15" s="77">
        <v>1159431</v>
      </c>
      <c r="L15" s="77">
        <v>6863101</v>
      </c>
      <c r="M15" s="77">
        <v>3630815</v>
      </c>
      <c r="N15" s="77">
        <v>2676826</v>
      </c>
      <c r="O15" s="77">
        <v>3232286</v>
      </c>
      <c r="P15" s="77">
        <v>752707</v>
      </c>
      <c r="Q15" s="77">
        <v>190273</v>
      </c>
      <c r="R15" s="77">
        <v>664090</v>
      </c>
      <c r="S15" s="77">
        <v>4033314</v>
      </c>
      <c r="T15" s="77">
        <v>1262718</v>
      </c>
      <c r="U15" s="177">
        <v>48616</v>
      </c>
    </row>
    <row r="16" spans="2:21" s="11" customFormat="1" ht="15" customHeight="1" x14ac:dyDescent="0.2">
      <c r="B16" s="76">
        <v>2014</v>
      </c>
      <c r="C16" s="76" t="str">
        <f t="shared" si="0"/>
        <v/>
      </c>
      <c r="D16" s="77">
        <v>23662</v>
      </c>
      <c r="E16" s="77">
        <v>11714578</v>
      </c>
      <c r="F16" s="77">
        <v>7161610</v>
      </c>
      <c r="G16" s="77">
        <v>3504220</v>
      </c>
      <c r="H16" s="77">
        <v>847620</v>
      </c>
      <c r="I16" s="77">
        <v>4552968</v>
      </c>
      <c r="J16" s="77">
        <v>1139187</v>
      </c>
      <c r="K16" s="77">
        <v>1297675</v>
      </c>
      <c r="L16" s="77">
        <v>7517323</v>
      </c>
      <c r="M16" s="77">
        <v>3777702</v>
      </c>
      <c r="N16" s="77">
        <v>2789096</v>
      </c>
      <c r="O16" s="77">
        <v>3739620</v>
      </c>
      <c r="P16" s="77">
        <v>759861</v>
      </c>
      <c r="Q16" s="77">
        <v>187779</v>
      </c>
      <c r="R16" s="77">
        <v>1262618</v>
      </c>
      <c r="S16" s="77">
        <v>4197255</v>
      </c>
      <c r="T16" s="77">
        <v>1348093</v>
      </c>
      <c r="U16" s="177">
        <v>74066</v>
      </c>
    </row>
    <row r="17" spans="2:21" s="11" customFormat="1" ht="15" customHeight="1" x14ac:dyDescent="0.2">
      <c r="B17" s="251" t="s">
        <v>3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spans="2:21" s="11" customFormat="1" ht="15" customHeight="1" x14ac:dyDescent="0.2">
      <c r="B18" s="252" t="s">
        <v>34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</row>
    <row r="19" spans="2:21" s="11" customFormat="1" ht="15" customHeight="1" x14ac:dyDescent="0.2">
      <c r="B19" s="76">
        <v>2019</v>
      </c>
      <c r="C19" s="74"/>
      <c r="D19" s="77">
        <v>19148</v>
      </c>
      <c r="E19" s="77">
        <v>149470</v>
      </c>
      <c r="F19" s="77">
        <v>62434</v>
      </c>
      <c r="G19" s="77">
        <v>52198</v>
      </c>
      <c r="H19" s="77">
        <v>1294</v>
      </c>
      <c r="I19" s="77">
        <v>87036</v>
      </c>
      <c r="J19" s="77">
        <v>13245</v>
      </c>
      <c r="K19" s="77">
        <v>8580</v>
      </c>
      <c r="L19" s="77">
        <v>39125</v>
      </c>
      <c r="M19" s="77">
        <v>7356</v>
      </c>
      <c r="N19" s="77">
        <v>5990</v>
      </c>
      <c r="O19" s="77">
        <v>31769</v>
      </c>
      <c r="P19" s="77">
        <v>5081</v>
      </c>
      <c r="Q19" s="77">
        <v>1226</v>
      </c>
      <c r="R19" s="77">
        <v>5827</v>
      </c>
      <c r="S19" s="77">
        <v>110345</v>
      </c>
      <c r="T19" s="77">
        <v>100965</v>
      </c>
      <c r="U19" s="177">
        <v>-3080</v>
      </c>
    </row>
    <row r="20" spans="2:21" s="11" customFormat="1" ht="15" customHeight="1" x14ac:dyDescent="0.2">
      <c r="B20" s="76">
        <v>2018</v>
      </c>
      <c r="C20" s="74"/>
      <c r="D20" s="77">
        <v>18804</v>
      </c>
      <c r="E20" s="77">
        <v>166130</v>
      </c>
      <c r="F20" s="77">
        <v>56737</v>
      </c>
      <c r="G20" s="77">
        <v>48388</v>
      </c>
      <c r="H20" s="77">
        <v>1291</v>
      </c>
      <c r="I20" s="77">
        <v>109393</v>
      </c>
      <c r="J20" s="77">
        <v>13871</v>
      </c>
      <c r="K20" s="77">
        <v>10425</v>
      </c>
      <c r="L20" s="77">
        <v>41595</v>
      </c>
      <c r="M20" s="77">
        <v>7603</v>
      </c>
      <c r="N20" s="77">
        <v>5794</v>
      </c>
      <c r="O20" s="77">
        <v>33992</v>
      </c>
      <c r="P20" s="77">
        <v>10555</v>
      </c>
      <c r="Q20" s="77">
        <v>1345</v>
      </c>
      <c r="R20" s="77">
        <v>4351</v>
      </c>
      <c r="S20" s="77">
        <v>124536</v>
      </c>
      <c r="T20" s="77">
        <v>116589</v>
      </c>
      <c r="U20" s="177">
        <v>-6426</v>
      </c>
    </row>
    <row r="21" spans="2:21" s="11" customFormat="1" ht="15" customHeight="1" x14ac:dyDescent="0.2">
      <c r="B21" s="76">
        <v>2017</v>
      </c>
      <c r="C21" s="252"/>
      <c r="D21" s="77">
        <v>17885</v>
      </c>
      <c r="E21" s="77">
        <v>129504</v>
      </c>
      <c r="F21" s="77">
        <v>50427</v>
      </c>
      <c r="G21" s="77">
        <v>43841</v>
      </c>
      <c r="H21" s="77">
        <v>1126</v>
      </c>
      <c r="I21" s="77">
        <v>79077</v>
      </c>
      <c r="J21" s="77">
        <v>13482</v>
      </c>
      <c r="K21" s="77">
        <v>8878</v>
      </c>
      <c r="L21" s="77">
        <v>36938</v>
      </c>
      <c r="M21" s="77">
        <v>18503</v>
      </c>
      <c r="N21" s="77">
        <v>17905</v>
      </c>
      <c r="O21" s="77">
        <v>18435</v>
      </c>
      <c r="P21" s="77">
        <v>6928</v>
      </c>
      <c r="Q21" s="77">
        <v>1050</v>
      </c>
      <c r="R21" s="77">
        <v>4465</v>
      </c>
      <c r="S21" s="77">
        <v>92566</v>
      </c>
      <c r="T21" s="77">
        <v>69026</v>
      </c>
      <c r="U21" s="177">
        <v>40</v>
      </c>
    </row>
    <row r="22" spans="2:21" s="11" customFormat="1" ht="15" customHeight="1" x14ac:dyDescent="0.2">
      <c r="B22" s="76">
        <v>2016</v>
      </c>
      <c r="C22" s="252"/>
      <c r="D22" s="77">
        <v>16948</v>
      </c>
      <c r="E22" s="77">
        <v>114603</v>
      </c>
      <c r="F22" s="77">
        <v>39090</v>
      </c>
      <c r="G22" s="77">
        <v>37851</v>
      </c>
      <c r="H22" s="77">
        <v>1109</v>
      </c>
      <c r="I22" s="77">
        <v>75512</v>
      </c>
      <c r="J22" s="77">
        <v>12723</v>
      </c>
      <c r="K22" s="77">
        <v>5481</v>
      </c>
      <c r="L22" s="77">
        <v>33086</v>
      </c>
      <c r="M22" s="77">
        <v>14254</v>
      </c>
      <c r="N22" s="77">
        <v>13421</v>
      </c>
      <c r="O22" s="77">
        <v>18832</v>
      </c>
      <c r="P22" s="77">
        <v>8001</v>
      </c>
      <c r="Q22" s="77">
        <v>1144</v>
      </c>
      <c r="R22" s="77">
        <v>4821</v>
      </c>
      <c r="S22" s="77">
        <v>81517</v>
      </c>
      <c r="T22" s="77">
        <v>69682</v>
      </c>
      <c r="U22" s="177">
        <v>-2304</v>
      </c>
    </row>
    <row r="23" spans="2:21" s="11" customFormat="1" ht="15" customHeight="1" x14ac:dyDescent="0.2">
      <c r="B23" s="76">
        <v>2015</v>
      </c>
      <c r="C23" s="76" t="s">
        <v>50</v>
      </c>
      <c r="D23" s="77">
        <v>16251</v>
      </c>
      <c r="E23" s="77">
        <v>118669</v>
      </c>
      <c r="F23" s="77">
        <v>43639</v>
      </c>
      <c r="G23" s="77">
        <v>39247</v>
      </c>
      <c r="H23" s="77">
        <v>1202</v>
      </c>
      <c r="I23" s="77">
        <v>75030</v>
      </c>
      <c r="J23" s="77">
        <v>13544</v>
      </c>
      <c r="K23" s="77">
        <v>8202</v>
      </c>
      <c r="L23" s="77">
        <v>34955</v>
      </c>
      <c r="M23" s="77">
        <v>15281</v>
      </c>
      <c r="N23" s="77">
        <v>14374</v>
      </c>
      <c r="O23" s="77">
        <v>19673</v>
      </c>
      <c r="P23" s="77">
        <v>10497</v>
      </c>
      <c r="Q23" s="77">
        <v>969</v>
      </c>
      <c r="R23" s="77">
        <v>2761</v>
      </c>
      <c r="S23" s="77">
        <v>83714</v>
      </c>
      <c r="T23" s="77">
        <v>70336</v>
      </c>
      <c r="U23" s="177">
        <v>1834</v>
      </c>
    </row>
    <row r="24" spans="2:21" s="11" customFormat="1" ht="15" customHeight="1" x14ac:dyDescent="0.2">
      <c r="B24" s="76">
        <v>2014</v>
      </c>
      <c r="C24" s="76" t="s">
        <v>50</v>
      </c>
      <c r="D24" s="77">
        <v>15546</v>
      </c>
      <c r="E24" s="77">
        <v>113393</v>
      </c>
      <c r="F24" s="77">
        <v>53245</v>
      </c>
      <c r="G24" s="77">
        <v>37010</v>
      </c>
      <c r="H24" s="77">
        <v>1229</v>
      </c>
      <c r="I24" s="77">
        <v>60148</v>
      </c>
      <c r="J24" s="77">
        <v>13210</v>
      </c>
      <c r="K24" s="77">
        <v>8412</v>
      </c>
      <c r="L24" s="77">
        <v>34761</v>
      </c>
      <c r="M24" s="77">
        <v>7896</v>
      </c>
      <c r="N24" s="77">
        <v>6472</v>
      </c>
      <c r="O24" s="77">
        <v>26865</v>
      </c>
      <c r="P24" s="77">
        <v>9767</v>
      </c>
      <c r="Q24" s="77">
        <v>1275</v>
      </c>
      <c r="R24" s="77">
        <v>3550</v>
      </c>
      <c r="S24" s="77">
        <v>78632</v>
      </c>
      <c r="T24" s="77">
        <v>50533</v>
      </c>
      <c r="U24" s="177">
        <v>8365</v>
      </c>
    </row>
    <row r="25" spans="2:21" s="11" customFormat="1" ht="15" customHeight="1" x14ac:dyDescent="0.2">
      <c r="B25" s="252" t="s">
        <v>35</v>
      </c>
      <c r="C25" s="203" t="s">
        <v>50</v>
      </c>
      <c r="D25" s="203"/>
      <c r="E25" s="203"/>
      <c r="F25" s="203"/>
      <c r="G25" s="203"/>
      <c r="H25" s="203"/>
      <c r="I25" s="203"/>
      <c r="J25" s="203"/>
      <c r="K25" s="203"/>
      <c r="L25" s="77"/>
      <c r="M25" s="77"/>
      <c r="N25" s="77"/>
      <c r="O25" s="77"/>
      <c r="P25" s="77"/>
      <c r="Q25" s="77"/>
      <c r="R25" s="77"/>
      <c r="S25" s="77"/>
      <c r="T25" s="77"/>
      <c r="U25" s="177"/>
    </row>
    <row r="26" spans="2:21" s="11" customFormat="1" ht="15" customHeight="1" x14ac:dyDescent="0.2">
      <c r="B26" s="76">
        <v>2019</v>
      </c>
      <c r="C26" s="74"/>
      <c r="D26" s="77">
        <v>9513</v>
      </c>
      <c r="E26" s="77">
        <v>14300839</v>
      </c>
      <c r="F26" s="77">
        <v>8959914</v>
      </c>
      <c r="G26" s="77">
        <v>4413275</v>
      </c>
      <c r="H26" s="77">
        <v>601880</v>
      </c>
      <c r="I26" s="77">
        <v>5340925</v>
      </c>
      <c r="J26" s="77">
        <v>1062449</v>
      </c>
      <c r="K26" s="77">
        <v>1213030</v>
      </c>
      <c r="L26" s="77">
        <v>7741279</v>
      </c>
      <c r="M26" s="77">
        <v>3997694</v>
      </c>
      <c r="N26" s="77">
        <v>2873006</v>
      </c>
      <c r="O26" s="77">
        <v>3743585</v>
      </c>
      <c r="P26" s="77">
        <v>878847</v>
      </c>
      <c r="Q26" s="77">
        <v>194621</v>
      </c>
      <c r="R26" s="77">
        <v>716341</v>
      </c>
      <c r="S26" s="77">
        <v>6559560</v>
      </c>
      <c r="T26" s="77">
        <v>1298986</v>
      </c>
      <c r="U26" s="177">
        <v>753788</v>
      </c>
    </row>
    <row r="27" spans="2:21" s="11" customFormat="1" ht="15" customHeight="1" x14ac:dyDescent="0.2">
      <c r="B27" s="76">
        <v>2018</v>
      </c>
      <c r="C27" s="74"/>
      <c r="D27" s="77">
        <v>9071</v>
      </c>
      <c r="E27" s="77">
        <v>12888964</v>
      </c>
      <c r="F27" s="77">
        <v>7934745</v>
      </c>
      <c r="G27" s="77">
        <v>3928558</v>
      </c>
      <c r="H27" s="77">
        <v>647532</v>
      </c>
      <c r="I27" s="77">
        <v>4954220</v>
      </c>
      <c r="J27" s="77">
        <v>1020209</v>
      </c>
      <c r="K27" s="77">
        <v>1192643</v>
      </c>
      <c r="L27" s="77">
        <v>7193346</v>
      </c>
      <c r="M27" s="77">
        <v>3887142</v>
      </c>
      <c r="N27" s="77">
        <v>2806460</v>
      </c>
      <c r="O27" s="77">
        <v>3306204</v>
      </c>
      <c r="P27" s="77">
        <v>835947</v>
      </c>
      <c r="Q27" s="77">
        <v>193537</v>
      </c>
      <c r="R27" s="77">
        <v>557534</v>
      </c>
      <c r="S27" s="77">
        <v>5695618</v>
      </c>
      <c r="T27" s="77">
        <v>1265395</v>
      </c>
      <c r="U27" s="177">
        <v>556871</v>
      </c>
    </row>
    <row r="28" spans="2:21" s="11" customFormat="1" ht="15" customHeight="1" x14ac:dyDescent="0.2">
      <c r="B28" s="76">
        <v>2017</v>
      </c>
      <c r="C28" s="252"/>
      <c r="D28" s="77">
        <v>8515</v>
      </c>
      <c r="E28" s="77">
        <v>11671908</v>
      </c>
      <c r="F28" s="77">
        <v>6971508</v>
      </c>
      <c r="G28" s="77">
        <v>3641896</v>
      </c>
      <c r="H28" s="77">
        <v>714609</v>
      </c>
      <c r="I28" s="77">
        <v>4700400</v>
      </c>
      <c r="J28" s="77">
        <v>960529</v>
      </c>
      <c r="K28" s="77">
        <v>1129986</v>
      </c>
      <c r="L28" s="77">
        <v>6867326</v>
      </c>
      <c r="M28" s="77">
        <v>3697993</v>
      </c>
      <c r="N28" s="77">
        <v>2461811</v>
      </c>
      <c r="O28" s="77">
        <v>3169332</v>
      </c>
      <c r="P28" s="77">
        <v>775324</v>
      </c>
      <c r="Q28" s="77">
        <v>204787</v>
      </c>
      <c r="R28" s="77">
        <v>545543</v>
      </c>
      <c r="S28" s="77">
        <v>4804582</v>
      </c>
      <c r="T28" s="77">
        <v>1285063</v>
      </c>
      <c r="U28" s="177">
        <v>373907</v>
      </c>
    </row>
    <row r="29" spans="2:21" s="11" customFormat="1" ht="15" customHeight="1" x14ac:dyDescent="0.2">
      <c r="B29" s="76">
        <v>2016</v>
      </c>
      <c r="C29" s="252"/>
      <c r="D29" s="77">
        <v>8160</v>
      </c>
      <c r="E29" s="77">
        <v>11281227</v>
      </c>
      <c r="F29" s="77">
        <v>6801947</v>
      </c>
      <c r="G29" s="77">
        <v>3386478</v>
      </c>
      <c r="H29" s="77">
        <v>765588</v>
      </c>
      <c r="I29" s="77">
        <v>4479279</v>
      </c>
      <c r="J29" s="77">
        <v>938643</v>
      </c>
      <c r="K29" s="77">
        <v>1256490</v>
      </c>
      <c r="L29" s="77">
        <v>6867607</v>
      </c>
      <c r="M29" s="77">
        <v>3778818</v>
      </c>
      <c r="N29" s="77">
        <v>2612336</v>
      </c>
      <c r="O29" s="77">
        <v>3088789</v>
      </c>
      <c r="P29" s="77">
        <v>731919</v>
      </c>
      <c r="Q29" s="77">
        <v>187609</v>
      </c>
      <c r="R29" s="77">
        <v>573248</v>
      </c>
      <c r="S29" s="77">
        <v>4413619</v>
      </c>
      <c r="T29" s="77">
        <v>1212896</v>
      </c>
      <c r="U29" s="177">
        <v>180346</v>
      </c>
    </row>
    <row r="30" spans="2:21" s="11" customFormat="1" ht="15" customHeight="1" x14ac:dyDescent="0.2">
      <c r="B30" s="76">
        <v>2015</v>
      </c>
      <c r="C30" s="76" t="s">
        <v>50</v>
      </c>
      <c r="D30" s="77">
        <v>8110</v>
      </c>
      <c r="E30" s="77">
        <v>10777745</v>
      </c>
      <c r="F30" s="77">
        <v>6612115</v>
      </c>
      <c r="G30" s="77">
        <v>3393382</v>
      </c>
      <c r="H30" s="77">
        <v>596233</v>
      </c>
      <c r="I30" s="77">
        <v>4165631</v>
      </c>
      <c r="J30" s="77">
        <v>992055</v>
      </c>
      <c r="K30" s="77">
        <v>1151229</v>
      </c>
      <c r="L30" s="77">
        <v>6828146</v>
      </c>
      <c r="M30" s="77">
        <v>3615534</v>
      </c>
      <c r="N30" s="77">
        <v>2662452</v>
      </c>
      <c r="O30" s="77">
        <v>3212613</v>
      </c>
      <c r="P30" s="77">
        <v>742210</v>
      </c>
      <c r="Q30" s="77">
        <v>189304</v>
      </c>
      <c r="R30" s="77">
        <v>661329</v>
      </c>
      <c r="S30" s="77">
        <v>3949599</v>
      </c>
      <c r="T30" s="77">
        <v>1192382</v>
      </c>
      <c r="U30" s="177">
        <v>46783</v>
      </c>
    </row>
    <row r="31" spans="2:21" s="11" customFormat="1" ht="15" customHeight="1" x14ac:dyDescent="0.2">
      <c r="B31" s="76">
        <v>2014</v>
      </c>
      <c r="C31" s="76" t="s">
        <v>50</v>
      </c>
      <c r="D31" s="77">
        <v>8116</v>
      </c>
      <c r="E31" s="77">
        <v>11601185</v>
      </c>
      <c r="F31" s="77">
        <v>7108365</v>
      </c>
      <c r="G31" s="77">
        <v>3467210</v>
      </c>
      <c r="H31" s="77">
        <v>846390</v>
      </c>
      <c r="I31" s="77">
        <v>4492819</v>
      </c>
      <c r="J31" s="77">
        <v>1125977</v>
      </c>
      <c r="K31" s="77">
        <v>1289263</v>
      </c>
      <c r="L31" s="77">
        <v>7482562</v>
      </c>
      <c r="M31" s="77">
        <v>3769807</v>
      </c>
      <c r="N31" s="77">
        <v>2782624</v>
      </c>
      <c r="O31" s="77">
        <v>3712755</v>
      </c>
      <c r="P31" s="77">
        <v>750095</v>
      </c>
      <c r="Q31" s="77">
        <v>186505</v>
      </c>
      <c r="R31" s="77">
        <v>1259068</v>
      </c>
      <c r="S31" s="77">
        <v>4118623</v>
      </c>
      <c r="T31" s="77">
        <v>1297560</v>
      </c>
      <c r="U31" s="177">
        <v>65701</v>
      </c>
    </row>
    <row r="32" spans="2:21" s="11" customFormat="1" ht="15" customHeight="1" x14ac:dyDescent="0.2">
      <c r="B32" s="251" t="s">
        <v>55</v>
      </c>
      <c r="C32" s="74"/>
      <c r="D32" s="74"/>
      <c r="E32" s="74"/>
      <c r="F32" s="74"/>
      <c r="G32" s="74"/>
      <c r="H32" s="74"/>
      <c r="I32" s="74"/>
      <c r="J32" s="74"/>
      <c r="K32" s="74"/>
      <c r="L32" s="77"/>
      <c r="M32" s="77"/>
      <c r="N32" s="77"/>
      <c r="O32" s="77"/>
      <c r="P32" s="77"/>
      <c r="Q32" s="77"/>
      <c r="R32" s="77"/>
      <c r="S32" s="77"/>
      <c r="T32" s="77"/>
      <c r="U32" s="177"/>
    </row>
    <row r="33" spans="2:21" s="11" customFormat="1" ht="15" customHeight="1" x14ac:dyDescent="0.2">
      <c r="B33" s="252" t="s">
        <v>56</v>
      </c>
      <c r="C33" s="203"/>
      <c r="D33" s="203"/>
      <c r="E33" s="203"/>
      <c r="F33" s="203"/>
      <c r="G33" s="203"/>
      <c r="H33" s="203"/>
      <c r="I33" s="203"/>
      <c r="J33" s="203"/>
      <c r="K33" s="203"/>
      <c r="L33" s="77"/>
      <c r="M33" s="77"/>
      <c r="N33" s="77"/>
      <c r="O33" s="77"/>
      <c r="P33" s="77"/>
      <c r="Q33" s="77"/>
      <c r="R33" s="77"/>
      <c r="S33" s="77"/>
      <c r="T33" s="77"/>
      <c r="U33" s="177"/>
    </row>
    <row r="34" spans="2:21" s="11" customFormat="1" ht="15" customHeight="1" x14ac:dyDescent="0.2">
      <c r="B34" s="76">
        <v>2019</v>
      </c>
      <c r="C34" s="74"/>
      <c r="D34" s="77">
        <v>28640</v>
      </c>
      <c r="E34" s="77">
        <v>11904365</v>
      </c>
      <c r="F34" s="77">
        <v>7304781</v>
      </c>
      <c r="G34" s="77">
        <v>3409632</v>
      </c>
      <c r="H34" s="77">
        <v>276910</v>
      </c>
      <c r="I34" s="77">
        <v>4599585</v>
      </c>
      <c r="J34" s="77">
        <v>1011267</v>
      </c>
      <c r="K34" s="77">
        <v>990629</v>
      </c>
      <c r="L34" s="77">
        <v>6359415</v>
      </c>
      <c r="M34" s="77">
        <v>3194130</v>
      </c>
      <c r="N34" s="77">
        <v>2453997</v>
      </c>
      <c r="O34" s="77">
        <v>3165285</v>
      </c>
      <c r="P34" s="77">
        <v>748454</v>
      </c>
      <c r="Q34" s="77">
        <v>178287</v>
      </c>
      <c r="R34" s="77">
        <v>558268</v>
      </c>
      <c r="S34" s="77">
        <v>5544950</v>
      </c>
      <c r="T34" s="77">
        <v>1181821</v>
      </c>
      <c r="U34" s="177">
        <v>472979</v>
      </c>
    </row>
    <row r="35" spans="2:21" s="11" customFormat="1" ht="15" customHeight="1" x14ac:dyDescent="0.2">
      <c r="B35" s="76">
        <v>2018</v>
      </c>
      <c r="C35" s="74"/>
      <c r="D35" s="77">
        <v>27858</v>
      </c>
      <c r="E35" s="77">
        <v>10730105</v>
      </c>
      <c r="F35" s="77">
        <v>6427900</v>
      </c>
      <c r="G35" s="77">
        <v>3120242</v>
      </c>
      <c r="H35" s="77">
        <v>291466</v>
      </c>
      <c r="I35" s="77">
        <v>4302205</v>
      </c>
      <c r="J35" s="77">
        <v>979676</v>
      </c>
      <c r="K35" s="77">
        <v>950511</v>
      </c>
      <c r="L35" s="77">
        <v>5874161</v>
      </c>
      <c r="M35" s="77">
        <v>3032164</v>
      </c>
      <c r="N35" s="77">
        <v>2370261</v>
      </c>
      <c r="O35" s="77">
        <v>2841997</v>
      </c>
      <c r="P35" s="77">
        <v>728601</v>
      </c>
      <c r="Q35" s="77">
        <v>180940</v>
      </c>
      <c r="R35" s="77">
        <v>426280</v>
      </c>
      <c r="S35" s="77">
        <v>4855945</v>
      </c>
      <c r="T35" s="77">
        <v>1185195</v>
      </c>
      <c r="U35" s="177">
        <v>313548</v>
      </c>
    </row>
    <row r="36" spans="2:21" s="11" customFormat="1" ht="15" customHeight="1" x14ac:dyDescent="0.2">
      <c r="B36" s="76">
        <v>2017</v>
      </c>
      <c r="C36" s="231"/>
      <c r="D36" s="77">
        <v>26384</v>
      </c>
      <c r="E36" s="77">
        <v>9549978</v>
      </c>
      <c r="F36" s="77">
        <v>5461221</v>
      </c>
      <c r="G36" s="77">
        <v>2883072</v>
      </c>
      <c r="H36" s="77">
        <v>314782</v>
      </c>
      <c r="I36" s="77">
        <v>4088757</v>
      </c>
      <c r="J36" s="77">
        <v>937754</v>
      </c>
      <c r="K36" s="77">
        <v>879811</v>
      </c>
      <c r="L36" s="77">
        <v>5463743</v>
      </c>
      <c r="M36" s="77">
        <v>2744438</v>
      </c>
      <c r="N36" s="77">
        <v>2018689</v>
      </c>
      <c r="O36" s="77">
        <v>2719304</v>
      </c>
      <c r="P36" s="77">
        <v>680781</v>
      </c>
      <c r="Q36" s="77">
        <v>191010</v>
      </c>
      <c r="R36" s="77">
        <v>428913</v>
      </c>
      <c r="S36" s="77">
        <v>4086236</v>
      </c>
      <c r="T36" s="77">
        <v>1157351</v>
      </c>
      <c r="U36" s="177">
        <v>174802</v>
      </c>
    </row>
    <row r="37" spans="2:21" s="11" customFormat="1" ht="15" customHeight="1" x14ac:dyDescent="0.2">
      <c r="B37" s="76">
        <v>2016</v>
      </c>
      <c r="C37" s="231"/>
      <c r="D37" s="77">
        <v>25093</v>
      </c>
      <c r="E37" s="77">
        <v>9077179</v>
      </c>
      <c r="F37" s="77">
        <v>5267193</v>
      </c>
      <c r="G37" s="77">
        <v>2651284</v>
      </c>
      <c r="H37" s="77">
        <v>310979</v>
      </c>
      <c r="I37" s="77">
        <v>3809986</v>
      </c>
      <c r="J37" s="77">
        <v>916641</v>
      </c>
      <c r="K37" s="77">
        <v>967138</v>
      </c>
      <c r="L37" s="77">
        <v>5410592</v>
      </c>
      <c r="M37" s="77">
        <v>2775880</v>
      </c>
      <c r="N37" s="77">
        <v>2121213</v>
      </c>
      <c r="O37" s="77">
        <v>2634712</v>
      </c>
      <c r="P37" s="77">
        <v>642056</v>
      </c>
      <c r="Q37" s="77">
        <v>170114</v>
      </c>
      <c r="R37" s="77">
        <v>465948</v>
      </c>
      <c r="S37" s="77">
        <v>3666587</v>
      </c>
      <c r="T37" s="77">
        <v>1086339</v>
      </c>
      <c r="U37" s="177">
        <v>42196</v>
      </c>
    </row>
    <row r="38" spans="2:21" s="11" customFormat="1" ht="15" customHeight="1" x14ac:dyDescent="0.2">
      <c r="B38" s="76">
        <v>2015</v>
      </c>
      <c r="C38" s="76" t="s">
        <v>50</v>
      </c>
      <c r="D38" s="77">
        <v>24349</v>
      </c>
      <c r="E38" s="77">
        <v>9055942</v>
      </c>
      <c r="F38" s="77">
        <v>5499860</v>
      </c>
      <c r="G38" s="77">
        <v>2809784</v>
      </c>
      <c r="H38" s="77">
        <v>376800</v>
      </c>
      <c r="I38" s="77">
        <v>3556082</v>
      </c>
      <c r="J38" s="77">
        <v>974547</v>
      </c>
      <c r="K38" s="77">
        <v>796710</v>
      </c>
      <c r="L38" s="77">
        <v>5681974</v>
      </c>
      <c r="M38" s="77">
        <v>2927263</v>
      </c>
      <c r="N38" s="77">
        <v>2260122</v>
      </c>
      <c r="O38" s="77">
        <v>2754712</v>
      </c>
      <c r="P38" s="77">
        <v>598484</v>
      </c>
      <c r="Q38" s="77">
        <v>177873</v>
      </c>
      <c r="R38" s="77">
        <v>579180</v>
      </c>
      <c r="S38" s="77">
        <v>3373967</v>
      </c>
      <c r="T38" s="77">
        <v>1108104</v>
      </c>
      <c r="U38" s="177">
        <v>-68380</v>
      </c>
    </row>
    <row r="39" spans="2:21" s="11" customFormat="1" ht="15" customHeight="1" x14ac:dyDescent="0.2">
      <c r="B39" s="76">
        <v>2014</v>
      </c>
      <c r="C39" s="76" t="s">
        <v>50</v>
      </c>
      <c r="D39" s="77">
        <v>23648</v>
      </c>
      <c r="E39" s="77">
        <v>9348231</v>
      </c>
      <c r="F39" s="77">
        <v>5649769</v>
      </c>
      <c r="G39" s="77">
        <v>2812589</v>
      </c>
      <c r="H39" s="77">
        <v>321436</v>
      </c>
      <c r="I39" s="77">
        <v>3698462</v>
      </c>
      <c r="J39" s="77">
        <v>1106710</v>
      </c>
      <c r="K39" s="77">
        <v>843000</v>
      </c>
      <c r="L39" s="77">
        <v>5986739</v>
      </c>
      <c r="M39" s="77">
        <v>2732695</v>
      </c>
      <c r="N39" s="77">
        <v>2145046</v>
      </c>
      <c r="O39" s="77">
        <v>3254044</v>
      </c>
      <c r="P39" s="77">
        <v>635371</v>
      </c>
      <c r="Q39" s="77">
        <v>171270</v>
      </c>
      <c r="R39" s="77">
        <v>1142529</v>
      </c>
      <c r="S39" s="77">
        <v>3361492</v>
      </c>
      <c r="T39" s="77">
        <v>1087707</v>
      </c>
      <c r="U39" s="177">
        <v>-130165</v>
      </c>
    </row>
    <row r="40" spans="2:21" s="11" customFormat="1" ht="15" customHeight="1" x14ac:dyDescent="0.2">
      <c r="B40" s="252" t="s">
        <v>57</v>
      </c>
      <c r="C40" s="203" t="s">
        <v>50</v>
      </c>
      <c r="D40" s="203"/>
      <c r="E40" s="203"/>
      <c r="F40" s="203"/>
      <c r="G40" s="203"/>
      <c r="H40" s="203"/>
      <c r="I40" s="203"/>
      <c r="J40" s="203"/>
      <c r="K40" s="203"/>
      <c r="L40" s="77"/>
      <c r="M40" s="77"/>
      <c r="N40" s="77"/>
      <c r="O40" s="77"/>
      <c r="P40" s="77"/>
      <c r="Q40" s="77"/>
      <c r="R40" s="77"/>
      <c r="S40" s="77"/>
      <c r="T40" s="77"/>
      <c r="U40" s="177"/>
    </row>
    <row r="41" spans="2:21" s="11" customFormat="1" ht="15" customHeight="1" x14ac:dyDescent="0.2">
      <c r="B41" s="76">
        <v>2019</v>
      </c>
      <c r="C41" s="74"/>
      <c r="D41" s="77">
        <v>27514</v>
      </c>
      <c r="E41" s="77">
        <v>6253295</v>
      </c>
      <c r="F41" s="77">
        <v>3935384</v>
      </c>
      <c r="G41" s="77">
        <v>1529052</v>
      </c>
      <c r="H41" s="77">
        <v>84933</v>
      </c>
      <c r="I41" s="77">
        <v>2317911</v>
      </c>
      <c r="J41" s="77">
        <v>635374</v>
      </c>
      <c r="K41" s="77">
        <v>326237</v>
      </c>
      <c r="L41" s="77">
        <v>3577165</v>
      </c>
      <c r="M41" s="77">
        <v>1912559</v>
      </c>
      <c r="N41" s="77">
        <v>1435147</v>
      </c>
      <c r="O41" s="77">
        <v>1664606</v>
      </c>
      <c r="P41" s="77">
        <v>276868</v>
      </c>
      <c r="Q41" s="77">
        <v>83122</v>
      </c>
      <c r="R41" s="77">
        <v>238667</v>
      </c>
      <c r="S41" s="77">
        <v>2676130</v>
      </c>
      <c r="T41" s="77">
        <v>618259</v>
      </c>
      <c r="U41" s="177">
        <v>147773</v>
      </c>
    </row>
    <row r="42" spans="2:21" s="11" customFormat="1" ht="15" customHeight="1" x14ac:dyDescent="0.2">
      <c r="B42" s="76">
        <v>2018</v>
      </c>
      <c r="C42" s="74"/>
      <c r="D42" s="77">
        <v>26803</v>
      </c>
      <c r="E42" s="77">
        <v>5601315</v>
      </c>
      <c r="F42" s="77">
        <v>3337143</v>
      </c>
      <c r="G42" s="77">
        <v>1390708</v>
      </c>
      <c r="H42" s="77">
        <v>99290</v>
      </c>
      <c r="I42" s="77">
        <v>2264172</v>
      </c>
      <c r="J42" s="77">
        <v>656362</v>
      </c>
      <c r="K42" s="77">
        <v>350986</v>
      </c>
      <c r="L42" s="77">
        <v>3178246</v>
      </c>
      <c r="M42" s="77">
        <v>1683832</v>
      </c>
      <c r="N42" s="77">
        <v>1259885</v>
      </c>
      <c r="O42" s="77">
        <v>1494414</v>
      </c>
      <c r="P42" s="77">
        <v>307766</v>
      </c>
      <c r="Q42" s="77">
        <v>94991</v>
      </c>
      <c r="R42" s="77">
        <v>226248</v>
      </c>
      <c r="S42" s="77">
        <v>2423069</v>
      </c>
      <c r="T42" s="77">
        <v>620430</v>
      </c>
      <c r="U42" s="177">
        <v>39390</v>
      </c>
    </row>
    <row r="43" spans="2:21" s="11" customFormat="1" ht="15" customHeight="1" x14ac:dyDescent="0.2">
      <c r="B43" s="76">
        <v>2017</v>
      </c>
      <c r="C43" s="231"/>
      <c r="D43" s="77">
        <v>25420</v>
      </c>
      <c r="E43" s="77">
        <v>4729773</v>
      </c>
      <c r="F43" s="77">
        <v>2620391</v>
      </c>
      <c r="G43" s="77">
        <v>1262883</v>
      </c>
      <c r="H43" s="77">
        <v>84273</v>
      </c>
      <c r="I43" s="77">
        <v>2109383</v>
      </c>
      <c r="J43" s="77">
        <v>605091</v>
      </c>
      <c r="K43" s="77">
        <v>335209</v>
      </c>
      <c r="L43" s="77">
        <v>2942538</v>
      </c>
      <c r="M43" s="77">
        <v>1514150</v>
      </c>
      <c r="N43" s="77">
        <v>1025956</v>
      </c>
      <c r="O43" s="77">
        <v>1428387</v>
      </c>
      <c r="P43" s="77">
        <v>300995</v>
      </c>
      <c r="Q43" s="77">
        <v>93121</v>
      </c>
      <c r="R43" s="77">
        <v>182234</v>
      </c>
      <c r="S43" s="77">
        <v>1787236</v>
      </c>
      <c r="T43" s="77">
        <v>685721</v>
      </c>
      <c r="U43" s="177">
        <v>-130959</v>
      </c>
    </row>
    <row r="44" spans="2:21" s="11" customFormat="1" ht="15" customHeight="1" x14ac:dyDescent="0.2">
      <c r="B44" s="76">
        <v>2016</v>
      </c>
      <c r="C44" s="231"/>
      <c r="D44" s="77">
        <v>24190</v>
      </c>
      <c r="E44" s="77">
        <v>4560368</v>
      </c>
      <c r="F44" s="77">
        <v>2779319</v>
      </c>
      <c r="G44" s="77">
        <v>1173009</v>
      </c>
      <c r="H44" s="77">
        <v>105152</v>
      </c>
      <c r="I44" s="77">
        <v>1781049</v>
      </c>
      <c r="J44" s="77">
        <v>598370</v>
      </c>
      <c r="K44" s="77">
        <v>275132</v>
      </c>
      <c r="L44" s="77">
        <v>2979942</v>
      </c>
      <c r="M44" s="77">
        <v>1615993</v>
      </c>
      <c r="N44" s="77">
        <v>1204533</v>
      </c>
      <c r="O44" s="77">
        <v>1363949</v>
      </c>
      <c r="P44" s="77">
        <v>266721</v>
      </c>
      <c r="Q44" s="77">
        <v>79053</v>
      </c>
      <c r="R44" s="77">
        <v>199632</v>
      </c>
      <c r="S44" s="77">
        <v>1580426</v>
      </c>
      <c r="T44" s="77">
        <v>625158</v>
      </c>
      <c r="U44" s="177">
        <v>-201251</v>
      </c>
    </row>
    <row r="45" spans="2:21" s="11" customFormat="1" ht="15" customHeight="1" x14ac:dyDescent="0.2">
      <c r="B45" s="76">
        <v>2015</v>
      </c>
      <c r="C45" s="76" t="s">
        <v>50</v>
      </c>
      <c r="D45" s="77">
        <v>23483</v>
      </c>
      <c r="E45" s="77">
        <v>4714588</v>
      </c>
      <c r="F45" s="77">
        <v>2881309</v>
      </c>
      <c r="G45" s="77">
        <v>1190432</v>
      </c>
      <c r="H45" s="77">
        <v>46444</v>
      </c>
      <c r="I45" s="77">
        <v>1833279</v>
      </c>
      <c r="J45" s="77">
        <v>734102</v>
      </c>
      <c r="K45" s="77">
        <v>251599</v>
      </c>
      <c r="L45" s="77">
        <v>3175212</v>
      </c>
      <c r="M45" s="77">
        <v>1673352</v>
      </c>
      <c r="N45" s="77">
        <v>1237010</v>
      </c>
      <c r="O45" s="77">
        <v>1501860</v>
      </c>
      <c r="P45" s="77">
        <v>283166</v>
      </c>
      <c r="Q45" s="77">
        <v>87398</v>
      </c>
      <c r="R45" s="77">
        <v>274249</v>
      </c>
      <c r="S45" s="77">
        <v>1539376</v>
      </c>
      <c r="T45" s="77">
        <v>646304</v>
      </c>
      <c r="U45" s="177">
        <v>-248001</v>
      </c>
    </row>
    <row r="46" spans="2:21" s="11" customFormat="1" ht="15" customHeight="1" x14ac:dyDescent="0.2">
      <c r="B46" s="76">
        <v>2014</v>
      </c>
      <c r="C46" s="76" t="s">
        <v>50</v>
      </c>
      <c r="D46" s="77">
        <v>22799</v>
      </c>
      <c r="E46" s="77">
        <v>5037765</v>
      </c>
      <c r="F46" s="77">
        <v>3063597</v>
      </c>
      <c r="G46" s="77">
        <v>1096886</v>
      </c>
      <c r="H46" s="77">
        <v>53360</v>
      </c>
      <c r="I46" s="77">
        <v>1974168</v>
      </c>
      <c r="J46" s="77">
        <v>766734</v>
      </c>
      <c r="K46" s="77">
        <v>257895</v>
      </c>
      <c r="L46" s="77">
        <v>3296510</v>
      </c>
      <c r="M46" s="77">
        <v>1730617</v>
      </c>
      <c r="N46" s="77">
        <v>1324956</v>
      </c>
      <c r="O46" s="77">
        <v>1565893</v>
      </c>
      <c r="P46" s="77">
        <v>288124</v>
      </c>
      <c r="Q46" s="77">
        <v>85439</v>
      </c>
      <c r="R46" s="77">
        <v>399216</v>
      </c>
      <c r="S46" s="77">
        <v>1741255</v>
      </c>
      <c r="T46" s="77">
        <v>623579</v>
      </c>
      <c r="U46" s="177">
        <v>-112375</v>
      </c>
    </row>
    <row r="47" spans="2:21" s="11" customFormat="1" ht="15" customHeight="1" x14ac:dyDescent="0.2">
      <c r="B47" s="252" t="s">
        <v>58</v>
      </c>
      <c r="C47" s="203"/>
      <c r="D47" s="203"/>
      <c r="E47" s="203"/>
      <c r="F47" s="203"/>
      <c r="G47" s="203"/>
      <c r="H47" s="203"/>
      <c r="I47" s="203"/>
      <c r="J47" s="203"/>
      <c r="K47" s="203"/>
      <c r="L47" s="77"/>
      <c r="M47" s="77"/>
      <c r="N47" s="77"/>
      <c r="O47" s="77"/>
      <c r="P47" s="77"/>
      <c r="Q47" s="77"/>
      <c r="R47" s="77"/>
      <c r="S47" s="77"/>
      <c r="T47" s="77"/>
      <c r="U47" s="177"/>
    </row>
    <row r="48" spans="2:21" s="11" customFormat="1" ht="15" customHeight="1" x14ac:dyDescent="0.2">
      <c r="B48" s="76">
        <v>2019</v>
      </c>
      <c r="C48" s="74"/>
      <c r="D48" s="77">
        <v>964</v>
      </c>
      <c r="E48" s="77">
        <v>3120730</v>
      </c>
      <c r="F48" s="77">
        <v>1806803</v>
      </c>
      <c r="G48" s="77">
        <v>1088102</v>
      </c>
      <c r="H48" s="77">
        <v>46199</v>
      </c>
      <c r="I48" s="77">
        <v>1313927</v>
      </c>
      <c r="J48" s="77">
        <v>223503</v>
      </c>
      <c r="K48" s="77">
        <v>331703</v>
      </c>
      <c r="L48" s="77">
        <v>1643337</v>
      </c>
      <c r="M48" s="77">
        <v>782977</v>
      </c>
      <c r="N48" s="77">
        <v>626764</v>
      </c>
      <c r="O48" s="77">
        <v>860360</v>
      </c>
      <c r="P48" s="77">
        <v>257859</v>
      </c>
      <c r="Q48" s="77">
        <v>60656</v>
      </c>
      <c r="R48" s="77">
        <v>231175</v>
      </c>
      <c r="S48" s="77">
        <v>1477394</v>
      </c>
      <c r="T48" s="77">
        <v>345299</v>
      </c>
      <c r="U48" s="177">
        <v>224388</v>
      </c>
    </row>
    <row r="49" spans="2:21" s="11" customFormat="1" ht="15" customHeight="1" x14ac:dyDescent="0.2">
      <c r="B49" s="76">
        <v>2018</v>
      </c>
      <c r="C49" s="74"/>
      <c r="D49" s="77">
        <v>905</v>
      </c>
      <c r="E49" s="77">
        <v>3270053</v>
      </c>
      <c r="F49" s="77">
        <v>2071025</v>
      </c>
      <c r="G49" s="77">
        <v>1046339</v>
      </c>
      <c r="H49" s="77">
        <v>39910</v>
      </c>
      <c r="I49" s="77">
        <v>1199028</v>
      </c>
      <c r="J49" s="77">
        <v>208866</v>
      </c>
      <c r="K49" s="77">
        <v>297830</v>
      </c>
      <c r="L49" s="77">
        <v>1706732</v>
      </c>
      <c r="M49" s="77">
        <v>878602</v>
      </c>
      <c r="N49" s="77">
        <v>713137</v>
      </c>
      <c r="O49" s="77">
        <v>828130</v>
      </c>
      <c r="P49" s="77">
        <v>237149</v>
      </c>
      <c r="Q49" s="77">
        <v>52873</v>
      </c>
      <c r="R49" s="77">
        <v>111877</v>
      </c>
      <c r="S49" s="77">
        <v>1563321</v>
      </c>
      <c r="T49" s="77">
        <v>363503</v>
      </c>
      <c r="U49" s="177">
        <v>162075</v>
      </c>
    </row>
    <row r="50" spans="2:21" s="11" customFormat="1" ht="15" customHeight="1" x14ac:dyDescent="0.2">
      <c r="B50" s="76">
        <v>2017</v>
      </c>
      <c r="C50" s="231"/>
      <c r="D50" s="77">
        <v>829</v>
      </c>
      <c r="E50" s="77">
        <v>3066298</v>
      </c>
      <c r="F50" s="77">
        <v>1918171</v>
      </c>
      <c r="G50" s="77">
        <v>1031795</v>
      </c>
      <c r="H50" s="77">
        <v>68161</v>
      </c>
      <c r="I50" s="77">
        <v>1148126</v>
      </c>
      <c r="J50" s="77">
        <v>217791</v>
      </c>
      <c r="K50" s="77">
        <v>282168</v>
      </c>
      <c r="L50" s="77">
        <v>1567700</v>
      </c>
      <c r="M50" s="77">
        <v>783442</v>
      </c>
      <c r="N50" s="77">
        <v>611102</v>
      </c>
      <c r="O50" s="77">
        <v>784258</v>
      </c>
      <c r="P50" s="77">
        <v>221263</v>
      </c>
      <c r="Q50" s="77">
        <v>62313</v>
      </c>
      <c r="R50" s="77">
        <v>156616</v>
      </c>
      <c r="S50" s="77">
        <v>1498598</v>
      </c>
      <c r="T50" s="77">
        <v>288310</v>
      </c>
      <c r="U50" s="177">
        <v>197200</v>
      </c>
    </row>
    <row r="51" spans="2:21" s="11" customFormat="1" ht="15" customHeight="1" x14ac:dyDescent="0.2">
      <c r="B51" s="76">
        <v>2016</v>
      </c>
      <c r="C51" s="231"/>
      <c r="D51" s="77">
        <v>791</v>
      </c>
      <c r="E51" s="77">
        <v>2937750</v>
      </c>
      <c r="F51" s="77">
        <v>1624985</v>
      </c>
      <c r="G51" s="77">
        <v>912346</v>
      </c>
      <c r="H51" s="77">
        <v>43311</v>
      </c>
      <c r="I51" s="77">
        <v>1312764</v>
      </c>
      <c r="J51" s="77">
        <v>235288</v>
      </c>
      <c r="K51" s="77">
        <v>466651</v>
      </c>
      <c r="L51" s="77">
        <v>1532296</v>
      </c>
      <c r="M51" s="77">
        <v>670811</v>
      </c>
      <c r="N51" s="77">
        <v>513804</v>
      </c>
      <c r="O51" s="77">
        <v>861486</v>
      </c>
      <c r="P51" s="77">
        <v>235762</v>
      </c>
      <c r="Q51" s="77">
        <v>59812</v>
      </c>
      <c r="R51" s="77">
        <v>191482</v>
      </c>
      <c r="S51" s="77">
        <v>1405453</v>
      </c>
      <c r="T51" s="77">
        <v>296403</v>
      </c>
      <c r="U51" s="177">
        <v>141074</v>
      </c>
    </row>
    <row r="52" spans="2:21" s="11" customFormat="1" ht="15" customHeight="1" x14ac:dyDescent="0.2">
      <c r="B52" s="76">
        <v>2015</v>
      </c>
      <c r="C52" s="76" t="s">
        <v>50</v>
      </c>
      <c r="D52" s="77">
        <v>754</v>
      </c>
      <c r="E52" s="77">
        <v>2291001</v>
      </c>
      <c r="F52" s="77">
        <v>1400601</v>
      </c>
      <c r="G52" s="77">
        <v>880282</v>
      </c>
      <c r="H52" s="77">
        <v>25322</v>
      </c>
      <c r="I52" s="77">
        <v>890400</v>
      </c>
      <c r="J52" s="77">
        <v>155288</v>
      </c>
      <c r="K52" s="77">
        <v>257001</v>
      </c>
      <c r="L52" s="77">
        <v>1270791</v>
      </c>
      <c r="M52" s="77">
        <v>607488</v>
      </c>
      <c r="N52" s="77">
        <v>484700</v>
      </c>
      <c r="O52" s="77">
        <v>663303</v>
      </c>
      <c r="P52" s="77">
        <v>184003</v>
      </c>
      <c r="Q52" s="77">
        <v>59901</v>
      </c>
      <c r="R52" s="77">
        <v>138373</v>
      </c>
      <c r="S52" s="77">
        <v>1020210</v>
      </c>
      <c r="T52" s="77">
        <v>250332</v>
      </c>
      <c r="U52" s="177">
        <v>42254</v>
      </c>
    </row>
    <row r="53" spans="2:21" s="11" customFormat="1" ht="15" customHeight="1" x14ac:dyDescent="0.2">
      <c r="B53" s="76">
        <v>2014</v>
      </c>
      <c r="C53" s="76" t="s">
        <v>50</v>
      </c>
      <c r="D53" s="77">
        <v>744</v>
      </c>
      <c r="E53" s="77">
        <v>2503202</v>
      </c>
      <c r="F53" s="77">
        <v>1522189</v>
      </c>
      <c r="G53" s="77">
        <v>1095329</v>
      </c>
      <c r="H53" s="77">
        <v>47489</v>
      </c>
      <c r="I53" s="77">
        <v>981013</v>
      </c>
      <c r="J53" s="77">
        <v>263409</v>
      </c>
      <c r="K53" s="77">
        <v>296533</v>
      </c>
      <c r="L53" s="77">
        <v>1622618</v>
      </c>
      <c r="M53" s="77">
        <v>675570</v>
      </c>
      <c r="N53" s="77">
        <v>555897</v>
      </c>
      <c r="O53" s="77">
        <v>947049</v>
      </c>
      <c r="P53" s="77">
        <v>215587</v>
      </c>
      <c r="Q53" s="77">
        <v>56408</v>
      </c>
      <c r="R53" s="77">
        <v>380081</v>
      </c>
      <c r="S53" s="77">
        <v>880583</v>
      </c>
      <c r="T53" s="77">
        <v>270049</v>
      </c>
      <c r="U53" s="177">
        <v>-71343</v>
      </c>
    </row>
    <row r="54" spans="2:21" s="11" customFormat="1" ht="15" customHeight="1" x14ac:dyDescent="0.2">
      <c r="B54" s="252" t="s">
        <v>59</v>
      </c>
      <c r="C54" s="203" t="s">
        <v>50</v>
      </c>
      <c r="D54" s="203"/>
      <c r="E54" s="203"/>
      <c r="F54" s="203"/>
      <c r="G54" s="203"/>
      <c r="H54" s="203"/>
      <c r="I54" s="203"/>
      <c r="J54" s="203"/>
      <c r="K54" s="203"/>
      <c r="L54" s="77"/>
      <c r="M54" s="77"/>
      <c r="N54" s="77"/>
      <c r="O54" s="77"/>
      <c r="P54" s="77"/>
      <c r="Q54" s="77"/>
      <c r="R54" s="77"/>
      <c r="S54" s="77"/>
      <c r="T54" s="77"/>
      <c r="U54" s="177"/>
    </row>
    <row r="55" spans="2:21" s="11" customFormat="1" ht="15" customHeight="1" x14ac:dyDescent="0.2">
      <c r="B55" s="76">
        <v>2019</v>
      </c>
      <c r="C55" s="74"/>
      <c r="D55" s="77">
        <v>162</v>
      </c>
      <c r="E55" s="77">
        <v>2530340</v>
      </c>
      <c r="F55" s="77">
        <v>1562593</v>
      </c>
      <c r="G55" s="77">
        <v>792478</v>
      </c>
      <c r="H55" s="77">
        <v>145777</v>
      </c>
      <c r="I55" s="77">
        <v>967746</v>
      </c>
      <c r="J55" s="77">
        <v>152390</v>
      </c>
      <c r="K55" s="77">
        <v>332689</v>
      </c>
      <c r="L55" s="77">
        <v>1138914</v>
      </c>
      <c r="M55" s="77">
        <v>498595</v>
      </c>
      <c r="N55" s="77">
        <v>392086</v>
      </c>
      <c r="O55" s="77">
        <v>640318</v>
      </c>
      <c r="P55" s="77">
        <v>213728</v>
      </c>
      <c r="Q55" s="77">
        <v>34510</v>
      </c>
      <c r="R55" s="77">
        <v>88427</v>
      </c>
      <c r="S55" s="77">
        <v>1391426</v>
      </c>
      <c r="T55" s="77">
        <v>218262</v>
      </c>
      <c r="U55" s="177">
        <v>100819</v>
      </c>
    </row>
    <row r="56" spans="2:21" s="11" customFormat="1" ht="15" customHeight="1" x14ac:dyDescent="0.2">
      <c r="B56" s="76">
        <v>2018</v>
      </c>
      <c r="C56" s="74"/>
      <c r="D56" s="77">
        <v>150</v>
      </c>
      <c r="E56" s="77">
        <v>1858738</v>
      </c>
      <c r="F56" s="77">
        <v>1019733</v>
      </c>
      <c r="G56" s="77">
        <v>683192</v>
      </c>
      <c r="H56" s="77">
        <v>152266</v>
      </c>
      <c r="I56" s="77">
        <v>839006</v>
      </c>
      <c r="J56" s="77">
        <v>114447</v>
      </c>
      <c r="K56" s="77">
        <v>301695</v>
      </c>
      <c r="L56" s="77">
        <v>989183</v>
      </c>
      <c r="M56" s="77">
        <v>469730</v>
      </c>
      <c r="N56" s="77">
        <v>397240</v>
      </c>
      <c r="O56" s="77">
        <v>519453</v>
      </c>
      <c r="P56" s="77">
        <v>183686</v>
      </c>
      <c r="Q56" s="77">
        <v>33076</v>
      </c>
      <c r="R56" s="77">
        <v>88156</v>
      </c>
      <c r="S56" s="77">
        <v>869555</v>
      </c>
      <c r="T56" s="77">
        <v>201262</v>
      </c>
      <c r="U56" s="177">
        <v>112083</v>
      </c>
    </row>
    <row r="57" spans="2:21" s="11" customFormat="1" ht="15" customHeight="1" x14ac:dyDescent="0.2">
      <c r="B57" s="76">
        <v>2017</v>
      </c>
      <c r="C57" s="231"/>
      <c r="D57" s="77">
        <v>135</v>
      </c>
      <c r="E57" s="77">
        <v>1753907</v>
      </c>
      <c r="F57" s="77">
        <v>922659</v>
      </c>
      <c r="G57" s="77">
        <v>588393</v>
      </c>
      <c r="H57" s="77">
        <v>162347</v>
      </c>
      <c r="I57" s="77">
        <v>831248</v>
      </c>
      <c r="J57" s="77">
        <v>114873</v>
      </c>
      <c r="K57" s="77">
        <v>262434</v>
      </c>
      <c r="L57" s="77">
        <v>953505</v>
      </c>
      <c r="M57" s="77">
        <v>446847</v>
      </c>
      <c r="N57" s="77">
        <v>381630</v>
      </c>
      <c r="O57" s="77">
        <v>506659</v>
      </c>
      <c r="P57" s="77">
        <v>158523</v>
      </c>
      <c r="Q57" s="77">
        <v>35576</v>
      </c>
      <c r="R57" s="77">
        <v>90063</v>
      </c>
      <c r="S57" s="77">
        <v>800402</v>
      </c>
      <c r="T57" s="77">
        <v>183319</v>
      </c>
      <c r="U57" s="177">
        <v>108561</v>
      </c>
    </row>
    <row r="58" spans="2:21" s="11" customFormat="1" ht="15" customHeight="1" x14ac:dyDescent="0.2">
      <c r="B58" s="76">
        <v>2016</v>
      </c>
      <c r="C58" s="231"/>
      <c r="D58" s="77">
        <v>112</v>
      </c>
      <c r="E58" s="77">
        <v>1579061</v>
      </c>
      <c r="F58" s="77">
        <v>862888</v>
      </c>
      <c r="G58" s="77">
        <v>565930</v>
      </c>
      <c r="H58" s="77">
        <v>162515</v>
      </c>
      <c r="I58" s="77">
        <v>716172</v>
      </c>
      <c r="J58" s="77">
        <v>82983</v>
      </c>
      <c r="K58" s="77">
        <v>225355</v>
      </c>
      <c r="L58" s="77">
        <v>898353</v>
      </c>
      <c r="M58" s="77">
        <v>489076</v>
      </c>
      <c r="N58" s="77">
        <v>402876</v>
      </c>
      <c r="O58" s="77">
        <v>409277</v>
      </c>
      <c r="P58" s="77">
        <v>139574</v>
      </c>
      <c r="Q58" s="77">
        <v>31249</v>
      </c>
      <c r="R58" s="77">
        <v>74834</v>
      </c>
      <c r="S58" s="77">
        <v>680708</v>
      </c>
      <c r="T58" s="77">
        <v>164779</v>
      </c>
      <c r="U58" s="177">
        <v>102372</v>
      </c>
    </row>
    <row r="59" spans="2:21" s="11" customFormat="1" ht="15" customHeight="1" x14ac:dyDescent="0.2">
      <c r="B59" s="76">
        <v>2015</v>
      </c>
      <c r="C59" s="76" t="s">
        <v>50</v>
      </c>
      <c r="D59" s="77">
        <v>112</v>
      </c>
      <c r="E59" s="77">
        <v>2050352</v>
      </c>
      <c r="F59" s="77">
        <v>1217950</v>
      </c>
      <c r="G59" s="77">
        <v>739069</v>
      </c>
      <c r="H59" s="77">
        <v>305033</v>
      </c>
      <c r="I59" s="77">
        <v>832402</v>
      </c>
      <c r="J59" s="77">
        <v>85157</v>
      </c>
      <c r="K59" s="77">
        <v>288110</v>
      </c>
      <c r="L59" s="77">
        <v>1235971</v>
      </c>
      <c r="M59" s="77">
        <v>646423</v>
      </c>
      <c r="N59" s="77">
        <v>538413</v>
      </c>
      <c r="O59" s="77">
        <v>589549</v>
      </c>
      <c r="P59" s="77">
        <v>131314</v>
      </c>
      <c r="Q59" s="77">
        <v>30574</v>
      </c>
      <c r="R59" s="77">
        <v>166558</v>
      </c>
      <c r="S59" s="77">
        <v>814381</v>
      </c>
      <c r="T59" s="77">
        <v>211468</v>
      </c>
      <c r="U59" s="177">
        <v>137367</v>
      </c>
    </row>
    <row r="60" spans="2:21" s="11" customFormat="1" ht="15" customHeight="1" x14ac:dyDescent="0.2">
      <c r="B60" s="76">
        <v>2014</v>
      </c>
      <c r="C60" s="76" t="s">
        <v>50</v>
      </c>
      <c r="D60" s="77">
        <v>105</v>
      </c>
      <c r="E60" s="77">
        <v>1807265</v>
      </c>
      <c r="F60" s="77">
        <v>1063983</v>
      </c>
      <c r="G60" s="77">
        <v>620374</v>
      </c>
      <c r="H60" s="77">
        <v>220587</v>
      </c>
      <c r="I60" s="77">
        <v>743281</v>
      </c>
      <c r="J60" s="77">
        <v>76568</v>
      </c>
      <c r="K60" s="77">
        <v>288571</v>
      </c>
      <c r="L60" s="77">
        <v>1067611</v>
      </c>
      <c r="M60" s="77">
        <v>326509</v>
      </c>
      <c r="N60" s="77">
        <v>264193</v>
      </c>
      <c r="O60" s="77">
        <v>741102</v>
      </c>
      <c r="P60" s="77">
        <v>131660</v>
      </c>
      <c r="Q60" s="77">
        <v>29423</v>
      </c>
      <c r="R60" s="77">
        <v>363232</v>
      </c>
      <c r="S60" s="77">
        <v>739654</v>
      </c>
      <c r="T60" s="77">
        <v>194078</v>
      </c>
      <c r="U60" s="177">
        <v>53553</v>
      </c>
    </row>
    <row r="61" spans="2:21" s="11" customFormat="1" ht="15" customHeight="1" x14ac:dyDescent="0.2">
      <c r="B61" s="252" t="s">
        <v>60</v>
      </c>
      <c r="C61" s="203" t="s">
        <v>50</v>
      </c>
      <c r="D61" s="203"/>
      <c r="E61" s="203"/>
      <c r="F61" s="203"/>
      <c r="G61" s="203"/>
      <c r="H61" s="203"/>
      <c r="I61" s="203"/>
      <c r="J61" s="203"/>
      <c r="K61" s="203"/>
      <c r="L61" s="77"/>
      <c r="M61" s="77"/>
      <c r="N61" s="77"/>
      <c r="O61" s="77"/>
      <c r="P61" s="77"/>
      <c r="Q61" s="77"/>
      <c r="R61" s="77"/>
      <c r="S61" s="77"/>
      <c r="T61" s="77"/>
      <c r="U61" s="177"/>
    </row>
    <row r="62" spans="2:21" s="11" customFormat="1" ht="15" customHeight="1" x14ac:dyDescent="0.2">
      <c r="B62" s="76">
        <v>2019</v>
      </c>
      <c r="C62" s="74"/>
      <c r="D62" s="77">
        <v>21</v>
      </c>
      <c r="E62" s="77">
        <v>2545944</v>
      </c>
      <c r="F62" s="77">
        <v>1717567</v>
      </c>
      <c r="G62" s="77">
        <v>1055842</v>
      </c>
      <c r="H62" s="77">
        <v>326264</v>
      </c>
      <c r="I62" s="77">
        <v>828377</v>
      </c>
      <c r="J62" s="77">
        <v>64426</v>
      </c>
      <c r="K62" s="77">
        <v>230981</v>
      </c>
      <c r="L62" s="77">
        <v>1420989</v>
      </c>
      <c r="M62" s="77">
        <v>810920</v>
      </c>
      <c r="N62" s="77">
        <v>424998</v>
      </c>
      <c r="O62" s="77">
        <v>610069</v>
      </c>
      <c r="P62" s="77">
        <v>135474</v>
      </c>
      <c r="Q62" s="77">
        <v>17560</v>
      </c>
      <c r="R62" s="77">
        <v>163899</v>
      </c>
      <c r="S62" s="77">
        <v>1124955</v>
      </c>
      <c r="T62" s="77">
        <v>218131</v>
      </c>
      <c r="U62" s="177">
        <v>277729</v>
      </c>
    </row>
    <row r="63" spans="2:21" s="11" customFormat="1" ht="15" customHeight="1" x14ac:dyDescent="0.2">
      <c r="B63" s="76">
        <v>2018</v>
      </c>
      <c r="C63" s="74"/>
      <c r="D63" s="77">
        <v>17</v>
      </c>
      <c r="E63" s="77">
        <v>2324989</v>
      </c>
      <c r="F63" s="77">
        <v>1563582</v>
      </c>
      <c r="G63" s="77">
        <v>856706</v>
      </c>
      <c r="H63" s="77">
        <v>357358</v>
      </c>
      <c r="I63" s="77">
        <v>761407</v>
      </c>
      <c r="J63" s="77">
        <v>54405</v>
      </c>
      <c r="K63" s="77">
        <v>252557</v>
      </c>
      <c r="L63" s="77">
        <v>1360780</v>
      </c>
      <c r="M63" s="77">
        <v>862581</v>
      </c>
      <c r="N63" s="77">
        <v>441993</v>
      </c>
      <c r="O63" s="77">
        <v>498199</v>
      </c>
      <c r="P63" s="77">
        <v>117901</v>
      </c>
      <c r="Q63" s="77">
        <v>13942</v>
      </c>
      <c r="R63" s="77">
        <v>135605</v>
      </c>
      <c r="S63" s="77">
        <v>964209</v>
      </c>
      <c r="T63" s="77">
        <v>196789</v>
      </c>
      <c r="U63" s="177">
        <v>236897</v>
      </c>
    </row>
    <row r="64" spans="2:21" s="11" customFormat="1" ht="15" customHeight="1" x14ac:dyDescent="0.2">
      <c r="B64" s="76">
        <v>2017</v>
      </c>
      <c r="C64" s="231"/>
      <c r="D64" s="77">
        <v>16</v>
      </c>
      <c r="E64" s="77">
        <v>2251434</v>
      </c>
      <c r="F64" s="77">
        <v>1560714</v>
      </c>
      <c r="G64" s="77">
        <v>802665</v>
      </c>
      <c r="H64" s="77">
        <v>400954</v>
      </c>
      <c r="I64" s="77">
        <v>690720</v>
      </c>
      <c r="J64" s="77">
        <v>36257</v>
      </c>
      <c r="K64" s="77">
        <v>259053</v>
      </c>
      <c r="L64" s="77">
        <v>1440522</v>
      </c>
      <c r="M64" s="77">
        <v>972058</v>
      </c>
      <c r="N64" s="77">
        <v>461027</v>
      </c>
      <c r="O64" s="77">
        <v>468464</v>
      </c>
      <c r="P64" s="77">
        <v>101471</v>
      </c>
      <c r="Q64" s="77">
        <v>14827</v>
      </c>
      <c r="R64" s="77">
        <v>121096</v>
      </c>
      <c r="S64" s="77">
        <v>810913</v>
      </c>
      <c r="T64" s="77">
        <v>196739</v>
      </c>
      <c r="U64" s="177">
        <v>199145</v>
      </c>
    </row>
    <row r="65" spans="2:21" s="11" customFormat="1" ht="15" customHeight="1" x14ac:dyDescent="0.2">
      <c r="B65" s="76">
        <v>2016</v>
      </c>
      <c r="C65" s="231"/>
      <c r="D65" s="77">
        <v>15</v>
      </c>
      <c r="E65" s="77">
        <v>2318650</v>
      </c>
      <c r="F65" s="77">
        <v>1573845</v>
      </c>
      <c r="G65" s="77">
        <v>773044</v>
      </c>
      <c r="H65" s="77">
        <v>455719</v>
      </c>
      <c r="I65" s="77">
        <v>744805</v>
      </c>
      <c r="J65" s="77">
        <v>34725</v>
      </c>
      <c r="K65" s="77">
        <v>294833</v>
      </c>
      <c r="L65" s="77">
        <v>1490101</v>
      </c>
      <c r="M65" s="77">
        <v>1017193</v>
      </c>
      <c r="N65" s="77">
        <v>504544</v>
      </c>
      <c r="O65" s="77">
        <v>472909</v>
      </c>
      <c r="P65" s="77">
        <v>97863</v>
      </c>
      <c r="Q65" s="77">
        <v>18639</v>
      </c>
      <c r="R65" s="77">
        <v>112121</v>
      </c>
      <c r="S65" s="77">
        <v>828549</v>
      </c>
      <c r="T65" s="77">
        <v>196239</v>
      </c>
      <c r="U65" s="177">
        <v>135847</v>
      </c>
    </row>
    <row r="66" spans="2:21" s="11" customFormat="1" ht="15" customHeight="1" x14ac:dyDescent="0.2">
      <c r="B66" s="76">
        <v>2015</v>
      </c>
      <c r="C66" s="76" t="s">
        <v>50</v>
      </c>
      <c r="D66" s="77">
        <v>12</v>
      </c>
      <c r="E66" s="77">
        <v>1840473</v>
      </c>
      <c r="F66" s="77">
        <v>1155894</v>
      </c>
      <c r="G66" s="77">
        <v>622846</v>
      </c>
      <c r="H66" s="77">
        <v>220634</v>
      </c>
      <c r="I66" s="77">
        <v>684579</v>
      </c>
      <c r="J66" s="77">
        <v>31052</v>
      </c>
      <c r="K66" s="77">
        <v>362721</v>
      </c>
      <c r="L66" s="77">
        <v>1181126</v>
      </c>
      <c r="M66" s="77">
        <v>703552</v>
      </c>
      <c r="N66" s="77">
        <v>416703</v>
      </c>
      <c r="O66" s="77">
        <v>477574</v>
      </c>
      <c r="P66" s="77">
        <v>154223</v>
      </c>
      <c r="Q66" s="77">
        <v>12399</v>
      </c>
      <c r="R66" s="77">
        <v>84910</v>
      </c>
      <c r="S66" s="77">
        <v>659346</v>
      </c>
      <c r="T66" s="77">
        <v>154614</v>
      </c>
      <c r="U66" s="177">
        <v>116996</v>
      </c>
    </row>
    <row r="67" spans="2:21" s="11" customFormat="1" ht="15" customHeight="1" x14ac:dyDescent="0.2">
      <c r="B67" s="76">
        <v>2014</v>
      </c>
      <c r="C67" s="76" t="s">
        <v>50</v>
      </c>
      <c r="D67" s="77">
        <v>14</v>
      </c>
      <c r="E67" s="77">
        <v>2366347</v>
      </c>
      <c r="F67" s="77">
        <v>1511841</v>
      </c>
      <c r="G67" s="77">
        <v>691631</v>
      </c>
      <c r="H67" s="77">
        <v>526184</v>
      </c>
      <c r="I67" s="77">
        <v>854505</v>
      </c>
      <c r="J67" s="77">
        <v>32477</v>
      </c>
      <c r="K67" s="77">
        <v>454675</v>
      </c>
      <c r="L67" s="77">
        <v>1530583</v>
      </c>
      <c r="M67" s="77">
        <v>1045007</v>
      </c>
      <c r="N67" s="77">
        <v>644051</v>
      </c>
      <c r="O67" s="77">
        <v>485576</v>
      </c>
      <c r="P67" s="77">
        <v>124490</v>
      </c>
      <c r="Q67" s="77">
        <v>16510</v>
      </c>
      <c r="R67" s="77">
        <v>120089</v>
      </c>
      <c r="S67" s="77">
        <v>835763</v>
      </c>
      <c r="T67" s="77">
        <v>260387</v>
      </c>
      <c r="U67" s="177">
        <v>204231</v>
      </c>
    </row>
    <row r="68" spans="2:21" s="11" customFormat="1" ht="15" customHeight="1" x14ac:dyDescent="0.2">
      <c r="B68" s="251" t="s">
        <v>36</v>
      </c>
      <c r="C68" s="74"/>
      <c r="D68" s="74"/>
      <c r="E68" s="74"/>
      <c r="F68" s="74"/>
      <c r="G68" s="74"/>
      <c r="H68" s="74"/>
      <c r="I68" s="74"/>
      <c r="J68" s="74"/>
      <c r="K68" s="74"/>
      <c r="L68" s="77"/>
      <c r="M68" s="77"/>
      <c r="N68" s="77"/>
      <c r="O68" s="77"/>
      <c r="P68" s="77"/>
      <c r="Q68" s="77"/>
      <c r="R68" s="77"/>
      <c r="S68" s="77"/>
      <c r="T68" s="77"/>
      <c r="U68" s="177"/>
    </row>
    <row r="69" spans="2:21" s="11" customFormat="1" ht="15" customHeight="1" x14ac:dyDescent="0.2">
      <c r="B69" s="264" t="s">
        <v>17</v>
      </c>
      <c r="C69" s="249"/>
      <c r="D69" s="249"/>
      <c r="E69" s="249"/>
      <c r="F69" s="249"/>
      <c r="G69" s="249"/>
      <c r="H69" s="249"/>
      <c r="I69" s="249"/>
      <c r="J69" s="249"/>
      <c r="K69" s="249"/>
      <c r="L69" s="77"/>
      <c r="M69" s="77"/>
      <c r="N69" s="77"/>
      <c r="O69" s="77"/>
      <c r="P69" s="77"/>
      <c r="Q69" s="77"/>
      <c r="R69" s="77"/>
      <c r="S69" s="77"/>
      <c r="T69" s="77"/>
      <c r="U69" s="177"/>
    </row>
    <row r="70" spans="2:21" s="11" customFormat="1" ht="15" customHeight="1" x14ac:dyDescent="0.2">
      <c r="B70" s="76">
        <v>2019</v>
      </c>
      <c r="C70" s="74"/>
      <c r="D70" s="77">
        <v>4752</v>
      </c>
      <c r="E70" s="77">
        <v>112319</v>
      </c>
      <c r="F70" s="77">
        <v>51444</v>
      </c>
      <c r="G70" s="77">
        <v>49289</v>
      </c>
      <c r="H70" s="77">
        <v>263</v>
      </c>
      <c r="I70" s="77">
        <v>60874</v>
      </c>
      <c r="J70" s="77">
        <v>6664</v>
      </c>
      <c r="K70" s="77">
        <v>18545</v>
      </c>
      <c r="L70" s="77">
        <v>70921</v>
      </c>
      <c r="M70" s="77">
        <v>29102</v>
      </c>
      <c r="N70" s="77">
        <v>18732</v>
      </c>
      <c r="O70" s="77">
        <v>41819</v>
      </c>
      <c r="P70" s="77">
        <v>18284</v>
      </c>
      <c r="Q70" s="77">
        <v>1694</v>
      </c>
      <c r="R70" s="77">
        <v>7901</v>
      </c>
      <c r="S70" s="77">
        <v>41397</v>
      </c>
      <c r="T70" s="77">
        <v>21566</v>
      </c>
      <c r="U70" s="177">
        <v>-3342</v>
      </c>
    </row>
    <row r="71" spans="2:21" s="11" customFormat="1" ht="15" customHeight="1" x14ac:dyDescent="0.2">
      <c r="B71" s="76">
        <v>2018</v>
      </c>
      <c r="C71" s="74"/>
      <c r="D71" s="77">
        <v>4828</v>
      </c>
      <c r="E71" s="77">
        <v>103378</v>
      </c>
      <c r="F71" s="77">
        <v>45566</v>
      </c>
      <c r="G71" s="77">
        <v>42466</v>
      </c>
      <c r="H71" s="77">
        <v>246</v>
      </c>
      <c r="I71" s="77">
        <v>57812</v>
      </c>
      <c r="J71" s="77">
        <v>6157</v>
      </c>
      <c r="K71" s="77">
        <v>19325</v>
      </c>
      <c r="L71" s="77">
        <v>63884</v>
      </c>
      <c r="M71" s="77">
        <v>25950</v>
      </c>
      <c r="N71" s="77">
        <v>16075</v>
      </c>
      <c r="O71" s="77">
        <v>37934</v>
      </c>
      <c r="P71" s="77">
        <v>19802</v>
      </c>
      <c r="Q71" s="77">
        <v>1486</v>
      </c>
      <c r="R71" s="77">
        <v>3433</v>
      </c>
      <c r="S71" s="77">
        <v>39494</v>
      </c>
      <c r="T71" s="77">
        <v>22310</v>
      </c>
      <c r="U71" s="177">
        <v>-3705</v>
      </c>
    </row>
    <row r="72" spans="2:21" s="11" customFormat="1" ht="15" customHeight="1" x14ac:dyDescent="0.2">
      <c r="B72" s="76">
        <v>2017</v>
      </c>
      <c r="C72" s="252"/>
      <c r="D72" s="77">
        <v>4679</v>
      </c>
      <c r="E72" s="77">
        <v>95486</v>
      </c>
      <c r="F72" s="77">
        <v>44545</v>
      </c>
      <c r="G72" s="77">
        <v>41964</v>
      </c>
      <c r="H72" s="77">
        <v>207</v>
      </c>
      <c r="I72" s="77">
        <v>50941</v>
      </c>
      <c r="J72" s="77">
        <v>4898</v>
      </c>
      <c r="K72" s="77">
        <v>17960</v>
      </c>
      <c r="L72" s="77">
        <v>59736</v>
      </c>
      <c r="M72" s="77">
        <v>24513</v>
      </c>
      <c r="N72" s="77">
        <v>14535</v>
      </c>
      <c r="O72" s="77">
        <v>35223</v>
      </c>
      <c r="P72" s="77">
        <v>20189</v>
      </c>
      <c r="Q72" s="77">
        <v>1330</v>
      </c>
      <c r="R72" s="77">
        <v>3384</v>
      </c>
      <c r="S72" s="77">
        <v>35750</v>
      </c>
      <c r="T72" s="77">
        <v>16674</v>
      </c>
      <c r="U72" s="177">
        <v>-3290</v>
      </c>
    </row>
    <row r="73" spans="2:21" s="11" customFormat="1" ht="15" customHeight="1" x14ac:dyDescent="0.2">
      <c r="B73" s="76">
        <v>2016</v>
      </c>
      <c r="C73" s="252"/>
      <c r="D73" s="77">
        <v>4645</v>
      </c>
      <c r="E73" s="77">
        <v>83405</v>
      </c>
      <c r="F73" s="77">
        <v>41330</v>
      </c>
      <c r="G73" s="77">
        <v>38713</v>
      </c>
      <c r="H73" s="77">
        <v>187</v>
      </c>
      <c r="I73" s="77">
        <v>42075</v>
      </c>
      <c r="J73" s="77">
        <v>4256</v>
      </c>
      <c r="K73" s="77">
        <v>15395</v>
      </c>
      <c r="L73" s="77">
        <v>52885</v>
      </c>
      <c r="M73" s="77">
        <v>20369</v>
      </c>
      <c r="N73" s="77">
        <v>10161</v>
      </c>
      <c r="O73" s="77">
        <v>32516</v>
      </c>
      <c r="P73" s="77">
        <v>17727</v>
      </c>
      <c r="Q73" s="77">
        <v>1605</v>
      </c>
      <c r="R73" s="77">
        <v>3494</v>
      </c>
      <c r="S73" s="77">
        <v>30520</v>
      </c>
      <c r="T73" s="77">
        <v>15755</v>
      </c>
      <c r="U73" s="177">
        <v>-4149</v>
      </c>
    </row>
    <row r="74" spans="2:21" s="11" customFormat="1" ht="15" customHeight="1" x14ac:dyDescent="0.2">
      <c r="B74" s="76">
        <v>2015</v>
      </c>
      <c r="C74" s="76" t="s">
        <v>50</v>
      </c>
      <c r="D74" s="77">
        <v>4574</v>
      </c>
      <c r="E74" s="77">
        <v>83785</v>
      </c>
      <c r="F74" s="77">
        <v>45371</v>
      </c>
      <c r="G74" s="77">
        <v>42034</v>
      </c>
      <c r="H74" s="77">
        <v>186</v>
      </c>
      <c r="I74" s="77">
        <v>38414</v>
      </c>
      <c r="J74" s="77">
        <v>4657</v>
      </c>
      <c r="K74" s="77">
        <v>14540</v>
      </c>
      <c r="L74" s="77">
        <v>53032</v>
      </c>
      <c r="M74" s="77">
        <v>19393</v>
      </c>
      <c r="N74" s="77">
        <v>10020</v>
      </c>
      <c r="O74" s="77">
        <v>33639</v>
      </c>
      <c r="P74" s="77">
        <v>17839</v>
      </c>
      <c r="Q74" s="77">
        <v>1379</v>
      </c>
      <c r="R74" s="77">
        <v>2106</v>
      </c>
      <c r="S74" s="77">
        <v>30753</v>
      </c>
      <c r="T74" s="77">
        <v>16650</v>
      </c>
      <c r="U74" s="177">
        <v>-4820</v>
      </c>
    </row>
    <row r="75" spans="2:21" s="11" customFormat="1" ht="15" customHeight="1" x14ac:dyDescent="0.2">
      <c r="B75" s="76">
        <v>2014</v>
      </c>
      <c r="C75" s="76" t="s">
        <v>50</v>
      </c>
      <c r="D75" s="77">
        <v>4528</v>
      </c>
      <c r="E75" s="77">
        <v>79825</v>
      </c>
      <c r="F75" s="77">
        <v>45190</v>
      </c>
      <c r="G75" s="77">
        <v>39299</v>
      </c>
      <c r="H75" s="77">
        <v>224</v>
      </c>
      <c r="I75" s="77">
        <v>34635</v>
      </c>
      <c r="J75" s="77">
        <v>3717</v>
      </c>
      <c r="K75" s="77">
        <v>14597</v>
      </c>
      <c r="L75" s="77">
        <v>49824</v>
      </c>
      <c r="M75" s="77">
        <v>15021</v>
      </c>
      <c r="N75" s="77">
        <v>10886</v>
      </c>
      <c r="O75" s="77">
        <v>34803</v>
      </c>
      <c r="P75" s="77">
        <v>15481</v>
      </c>
      <c r="Q75" s="77">
        <v>1696</v>
      </c>
      <c r="R75" s="77">
        <v>5611</v>
      </c>
      <c r="S75" s="77">
        <v>30001</v>
      </c>
      <c r="T75" s="77">
        <v>13532</v>
      </c>
      <c r="U75" s="177">
        <v>-3112</v>
      </c>
    </row>
    <row r="76" spans="2:21" s="11" customFormat="1" ht="15" customHeight="1" x14ac:dyDescent="0.2">
      <c r="B76" s="264" t="s">
        <v>18</v>
      </c>
      <c r="C76" s="249"/>
      <c r="D76" s="249"/>
      <c r="E76" s="249"/>
      <c r="F76" s="249"/>
      <c r="G76" s="249"/>
      <c r="H76" s="249"/>
      <c r="I76" s="249"/>
      <c r="J76" s="249"/>
      <c r="K76" s="249"/>
      <c r="L76" s="77"/>
      <c r="M76" s="77"/>
      <c r="N76" s="77"/>
      <c r="O76" s="77"/>
      <c r="P76" s="77"/>
      <c r="Q76" s="77"/>
      <c r="R76" s="77"/>
      <c r="S76" s="77"/>
      <c r="T76" s="77"/>
      <c r="U76" s="177"/>
    </row>
    <row r="77" spans="2:21" s="11" customFormat="1" ht="15" customHeight="1" x14ac:dyDescent="0.2">
      <c r="B77" s="76">
        <v>2019</v>
      </c>
      <c r="C77" s="74"/>
      <c r="D77" s="77">
        <v>14</v>
      </c>
      <c r="E77" s="77">
        <v>67992</v>
      </c>
      <c r="F77" s="77">
        <v>22162</v>
      </c>
      <c r="G77" s="77">
        <v>20283</v>
      </c>
      <c r="H77" s="77">
        <v>21</v>
      </c>
      <c r="I77" s="77">
        <v>45830</v>
      </c>
      <c r="J77" s="77">
        <v>1176</v>
      </c>
      <c r="K77" s="77">
        <v>24207</v>
      </c>
      <c r="L77" s="77">
        <v>25974</v>
      </c>
      <c r="M77" s="77">
        <v>5706</v>
      </c>
      <c r="N77" s="77">
        <v>1995</v>
      </c>
      <c r="O77" s="77">
        <v>20268</v>
      </c>
      <c r="P77" s="77">
        <v>4855</v>
      </c>
      <c r="Q77" s="77">
        <v>605</v>
      </c>
      <c r="R77" s="77">
        <v>1325</v>
      </c>
      <c r="S77" s="77">
        <v>42018</v>
      </c>
      <c r="T77" s="77">
        <v>13672</v>
      </c>
      <c r="U77" s="182">
        <v>-933</v>
      </c>
    </row>
    <row r="78" spans="2:21" s="11" customFormat="1" ht="15" customHeight="1" x14ac:dyDescent="0.2">
      <c r="B78" s="76">
        <v>2018</v>
      </c>
      <c r="C78" s="74"/>
      <c r="D78" s="77">
        <v>15</v>
      </c>
      <c r="E78" s="77">
        <v>95577</v>
      </c>
      <c r="F78" s="77">
        <v>23196</v>
      </c>
      <c r="G78" s="77">
        <v>21248</v>
      </c>
      <c r="H78" s="77">
        <v>47</v>
      </c>
      <c r="I78" s="77">
        <v>72381</v>
      </c>
      <c r="J78" s="77">
        <v>1314</v>
      </c>
      <c r="K78" s="77">
        <v>48276</v>
      </c>
      <c r="L78" s="77">
        <v>45467</v>
      </c>
      <c r="M78" s="77">
        <v>4782</v>
      </c>
      <c r="N78" s="77">
        <v>655</v>
      </c>
      <c r="O78" s="77">
        <v>40685</v>
      </c>
      <c r="P78" s="77">
        <v>18953</v>
      </c>
      <c r="Q78" s="77">
        <v>646</v>
      </c>
      <c r="R78" s="77">
        <v>2454</v>
      </c>
      <c r="S78" s="77">
        <v>50110</v>
      </c>
      <c r="T78" s="77">
        <v>13686</v>
      </c>
      <c r="U78" s="177">
        <v>-3891</v>
      </c>
    </row>
    <row r="79" spans="2:21" s="11" customFormat="1" ht="15" customHeight="1" x14ac:dyDescent="0.2">
      <c r="B79" s="76">
        <v>2017</v>
      </c>
      <c r="C79" s="252"/>
      <c r="D79" s="77">
        <v>15</v>
      </c>
      <c r="E79" s="77">
        <v>110567</v>
      </c>
      <c r="F79" s="77">
        <v>22552</v>
      </c>
      <c r="G79" s="77">
        <v>21421</v>
      </c>
      <c r="H79" s="77">
        <v>71</v>
      </c>
      <c r="I79" s="77">
        <v>88015</v>
      </c>
      <c r="J79" s="77">
        <v>1185</v>
      </c>
      <c r="K79" s="77">
        <v>75427</v>
      </c>
      <c r="L79" s="77">
        <v>61899</v>
      </c>
      <c r="M79" s="77">
        <v>5129</v>
      </c>
      <c r="N79" s="77">
        <v>1383</v>
      </c>
      <c r="O79" s="77">
        <v>56770</v>
      </c>
      <c r="P79" s="77">
        <v>30915</v>
      </c>
      <c r="Q79" s="77">
        <v>714</v>
      </c>
      <c r="R79" s="77">
        <v>2239</v>
      </c>
      <c r="S79" s="77">
        <v>48668</v>
      </c>
      <c r="T79" s="77">
        <v>13686</v>
      </c>
      <c r="U79" s="177">
        <v>405</v>
      </c>
    </row>
    <row r="80" spans="2:21" s="11" customFormat="1" ht="15" customHeight="1" x14ac:dyDescent="0.2">
      <c r="B80" s="76">
        <v>2016</v>
      </c>
      <c r="C80" s="252"/>
      <c r="D80" s="77">
        <v>17</v>
      </c>
      <c r="E80" s="77">
        <v>131647</v>
      </c>
      <c r="F80" s="77">
        <v>25364</v>
      </c>
      <c r="G80" s="77">
        <v>24368</v>
      </c>
      <c r="H80" s="77">
        <v>115</v>
      </c>
      <c r="I80" s="77">
        <v>106283</v>
      </c>
      <c r="J80" s="77">
        <v>991</v>
      </c>
      <c r="K80" s="77">
        <v>85551</v>
      </c>
      <c r="L80" s="77">
        <v>80555</v>
      </c>
      <c r="M80" s="77">
        <v>9150</v>
      </c>
      <c r="N80" s="77">
        <v>5387</v>
      </c>
      <c r="O80" s="77">
        <v>71404</v>
      </c>
      <c r="P80" s="77">
        <v>36996</v>
      </c>
      <c r="Q80" s="77">
        <v>724</v>
      </c>
      <c r="R80" s="77">
        <v>2772</v>
      </c>
      <c r="S80" s="77">
        <v>51092</v>
      </c>
      <c r="T80" s="77">
        <v>10509</v>
      </c>
      <c r="U80" s="177">
        <v>-807</v>
      </c>
    </row>
    <row r="81" spans="2:21" s="11" customFormat="1" ht="15" customHeight="1" x14ac:dyDescent="0.2">
      <c r="B81" s="76">
        <v>2015</v>
      </c>
      <c r="C81" s="76" t="s">
        <v>50</v>
      </c>
      <c r="D81" s="77">
        <v>17</v>
      </c>
      <c r="E81" s="77">
        <v>34704</v>
      </c>
      <c r="F81" s="77">
        <v>25463</v>
      </c>
      <c r="G81" s="77">
        <v>24721</v>
      </c>
      <c r="H81" s="77">
        <v>124</v>
      </c>
      <c r="I81" s="77">
        <v>9241</v>
      </c>
      <c r="J81" s="77">
        <v>996</v>
      </c>
      <c r="K81" s="77">
        <v>3734</v>
      </c>
      <c r="L81" s="77">
        <v>16958</v>
      </c>
      <c r="M81" s="77">
        <v>8563</v>
      </c>
      <c r="N81" s="77">
        <v>5873</v>
      </c>
      <c r="O81" s="77">
        <v>8395</v>
      </c>
      <c r="P81" s="77">
        <v>1456</v>
      </c>
      <c r="Q81" s="77">
        <v>597</v>
      </c>
      <c r="R81" s="77">
        <v>3212</v>
      </c>
      <c r="S81" s="77">
        <v>17747</v>
      </c>
      <c r="T81" s="77">
        <v>4585</v>
      </c>
      <c r="U81" s="177">
        <v>-5421</v>
      </c>
    </row>
    <row r="82" spans="2:21" s="11" customFormat="1" ht="15" customHeight="1" x14ac:dyDescent="0.2">
      <c r="B82" s="76">
        <v>2014</v>
      </c>
      <c r="C82" s="76" t="s">
        <v>50</v>
      </c>
      <c r="D82" s="77">
        <v>19</v>
      </c>
      <c r="E82" s="77">
        <v>35233</v>
      </c>
      <c r="F82" s="77">
        <v>26516</v>
      </c>
      <c r="G82" s="77">
        <v>25092</v>
      </c>
      <c r="H82" s="77">
        <v>149</v>
      </c>
      <c r="I82" s="77">
        <v>8717</v>
      </c>
      <c r="J82" s="77">
        <v>996</v>
      </c>
      <c r="K82" s="77">
        <v>3468</v>
      </c>
      <c r="L82" s="77">
        <v>16496</v>
      </c>
      <c r="M82" s="77">
        <v>8617</v>
      </c>
      <c r="N82" s="77">
        <v>5792</v>
      </c>
      <c r="O82" s="77">
        <v>7879</v>
      </c>
      <c r="P82" s="77">
        <v>1633</v>
      </c>
      <c r="Q82" s="77">
        <v>573</v>
      </c>
      <c r="R82" s="77">
        <v>2659</v>
      </c>
      <c r="S82" s="77">
        <v>18737</v>
      </c>
      <c r="T82" s="77">
        <v>4485</v>
      </c>
      <c r="U82" s="177">
        <v>-3618</v>
      </c>
    </row>
    <row r="83" spans="2:21" s="11" customFormat="1" ht="15" customHeight="1" x14ac:dyDescent="0.2">
      <c r="B83" s="264" t="s">
        <v>19</v>
      </c>
      <c r="C83" s="249"/>
      <c r="D83" s="249"/>
      <c r="E83" s="249"/>
      <c r="F83" s="249"/>
      <c r="G83" s="249"/>
      <c r="H83" s="249"/>
      <c r="I83" s="249"/>
      <c r="J83" s="249"/>
      <c r="K83" s="249"/>
      <c r="L83" s="77"/>
      <c r="M83" s="77"/>
      <c r="N83" s="77"/>
      <c r="O83" s="77"/>
      <c r="P83" s="77"/>
      <c r="Q83" s="77"/>
      <c r="R83" s="77"/>
      <c r="S83" s="77"/>
      <c r="T83" s="77"/>
      <c r="U83" s="177"/>
    </row>
    <row r="84" spans="2:21" s="11" customFormat="1" ht="15" customHeight="1" x14ac:dyDescent="0.2">
      <c r="B84" s="76">
        <v>2019</v>
      </c>
      <c r="C84" s="74"/>
      <c r="D84" s="77">
        <v>717</v>
      </c>
      <c r="E84" s="77">
        <v>484699</v>
      </c>
      <c r="F84" s="77">
        <v>223465</v>
      </c>
      <c r="G84" s="77">
        <v>167853</v>
      </c>
      <c r="H84" s="77">
        <v>6910</v>
      </c>
      <c r="I84" s="77">
        <v>261235</v>
      </c>
      <c r="J84" s="77">
        <v>85354</v>
      </c>
      <c r="K84" s="77">
        <v>84527</v>
      </c>
      <c r="L84" s="77">
        <v>240490</v>
      </c>
      <c r="M84" s="77">
        <v>99649</v>
      </c>
      <c r="N84" s="77">
        <v>66783</v>
      </c>
      <c r="O84" s="77">
        <v>140841</v>
      </c>
      <c r="P84" s="77">
        <v>48031</v>
      </c>
      <c r="Q84" s="77">
        <v>17109</v>
      </c>
      <c r="R84" s="77">
        <v>28626</v>
      </c>
      <c r="S84" s="77">
        <v>244209</v>
      </c>
      <c r="T84" s="77">
        <v>82727</v>
      </c>
      <c r="U84" s="177">
        <v>2230</v>
      </c>
    </row>
    <row r="85" spans="2:21" s="11" customFormat="1" ht="15" customHeight="1" x14ac:dyDescent="0.2">
      <c r="B85" s="76">
        <v>2018</v>
      </c>
      <c r="C85" s="74"/>
      <c r="D85" s="77">
        <v>715</v>
      </c>
      <c r="E85" s="77">
        <v>478015</v>
      </c>
      <c r="F85" s="77">
        <v>226310</v>
      </c>
      <c r="G85" s="77">
        <v>158810</v>
      </c>
      <c r="H85" s="77">
        <v>20019</v>
      </c>
      <c r="I85" s="77">
        <v>251706</v>
      </c>
      <c r="J85" s="77">
        <v>85507</v>
      </c>
      <c r="K85" s="77">
        <v>77376</v>
      </c>
      <c r="L85" s="77">
        <v>263841</v>
      </c>
      <c r="M85" s="77">
        <v>123575</v>
      </c>
      <c r="N85" s="77">
        <v>91635</v>
      </c>
      <c r="O85" s="77">
        <v>140265</v>
      </c>
      <c r="P85" s="77">
        <v>48205</v>
      </c>
      <c r="Q85" s="77">
        <v>18008</v>
      </c>
      <c r="R85" s="77">
        <v>30468</v>
      </c>
      <c r="S85" s="77">
        <v>214174</v>
      </c>
      <c r="T85" s="77">
        <v>86139</v>
      </c>
      <c r="U85" s="177">
        <v>-9972</v>
      </c>
    </row>
    <row r="86" spans="2:21" s="11" customFormat="1" ht="15" customHeight="1" x14ac:dyDescent="0.2">
      <c r="B86" s="76">
        <v>2017</v>
      </c>
      <c r="C86" s="252"/>
      <c r="D86" s="77">
        <v>687</v>
      </c>
      <c r="E86" s="77">
        <v>465342</v>
      </c>
      <c r="F86" s="77">
        <v>220435</v>
      </c>
      <c r="G86" s="77">
        <v>151641</v>
      </c>
      <c r="H86" s="77">
        <v>24922</v>
      </c>
      <c r="I86" s="77">
        <v>244908</v>
      </c>
      <c r="J86" s="77">
        <v>82359</v>
      </c>
      <c r="K86" s="77">
        <v>76450</v>
      </c>
      <c r="L86" s="77">
        <v>264367</v>
      </c>
      <c r="M86" s="77">
        <v>125763</v>
      </c>
      <c r="N86" s="77">
        <v>90215</v>
      </c>
      <c r="O86" s="77">
        <v>138604</v>
      </c>
      <c r="P86" s="77">
        <v>47909</v>
      </c>
      <c r="Q86" s="77">
        <v>19347</v>
      </c>
      <c r="R86" s="77">
        <v>29753</v>
      </c>
      <c r="S86" s="77">
        <v>200976</v>
      </c>
      <c r="T86" s="77">
        <v>87386</v>
      </c>
      <c r="U86" s="177">
        <v>-23096</v>
      </c>
    </row>
    <row r="87" spans="2:21" s="11" customFormat="1" ht="15" customHeight="1" x14ac:dyDescent="0.2">
      <c r="B87" s="76">
        <v>2016</v>
      </c>
      <c r="C87" s="252"/>
      <c r="D87" s="77">
        <v>674</v>
      </c>
      <c r="E87" s="77">
        <v>439660</v>
      </c>
      <c r="F87" s="77">
        <v>210833</v>
      </c>
      <c r="G87" s="77">
        <v>138564</v>
      </c>
      <c r="H87" s="77">
        <v>24164</v>
      </c>
      <c r="I87" s="77">
        <v>228827</v>
      </c>
      <c r="J87" s="77">
        <v>79390</v>
      </c>
      <c r="K87" s="77">
        <v>72361</v>
      </c>
      <c r="L87" s="77">
        <v>256194</v>
      </c>
      <c r="M87" s="77">
        <v>121451</v>
      </c>
      <c r="N87" s="77">
        <v>84286</v>
      </c>
      <c r="O87" s="77">
        <v>134743</v>
      </c>
      <c r="P87" s="77">
        <v>46359</v>
      </c>
      <c r="Q87" s="77">
        <v>19924</v>
      </c>
      <c r="R87" s="77">
        <v>26961</v>
      </c>
      <c r="S87" s="77">
        <v>183466</v>
      </c>
      <c r="T87" s="77">
        <v>80543</v>
      </c>
      <c r="U87" s="177">
        <v>-29631</v>
      </c>
    </row>
    <row r="88" spans="2:21" s="11" customFormat="1" ht="15" customHeight="1" x14ac:dyDescent="0.2">
      <c r="B88" s="76">
        <v>2015</v>
      </c>
      <c r="C88" s="76" t="s">
        <v>50</v>
      </c>
      <c r="D88" s="77">
        <v>685</v>
      </c>
      <c r="E88" s="77">
        <v>461368</v>
      </c>
      <c r="F88" s="77">
        <v>239621</v>
      </c>
      <c r="G88" s="77">
        <v>135215</v>
      </c>
      <c r="H88" s="77">
        <v>19625</v>
      </c>
      <c r="I88" s="77">
        <v>221747</v>
      </c>
      <c r="J88" s="77">
        <v>77192</v>
      </c>
      <c r="K88" s="77">
        <v>75403</v>
      </c>
      <c r="L88" s="77">
        <v>278274</v>
      </c>
      <c r="M88" s="77">
        <v>105688</v>
      </c>
      <c r="N88" s="77">
        <v>53251</v>
      </c>
      <c r="O88" s="77">
        <v>172586</v>
      </c>
      <c r="P88" s="77">
        <v>45049</v>
      </c>
      <c r="Q88" s="77">
        <v>20260</v>
      </c>
      <c r="R88" s="77">
        <v>60858</v>
      </c>
      <c r="S88" s="77">
        <v>183094</v>
      </c>
      <c r="T88" s="77">
        <v>87521</v>
      </c>
      <c r="U88" s="177">
        <v>-23322</v>
      </c>
    </row>
    <row r="89" spans="2:21" s="11" customFormat="1" ht="15" customHeight="1" x14ac:dyDescent="0.2">
      <c r="B89" s="76">
        <v>2014</v>
      </c>
      <c r="C89" s="76" t="s">
        <v>50</v>
      </c>
      <c r="D89" s="77">
        <v>703</v>
      </c>
      <c r="E89" s="77">
        <v>560163</v>
      </c>
      <c r="F89" s="77">
        <v>319733</v>
      </c>
      <c r="G89" s="77">
        <v>143795</v>
      </c>
      <c r="H89" s="77">
        <v>61101</v>
      </c>
      <c r="I89" s="77">
        <v>240430</v>
      </c>
      <c r="J89" s="77">
        <v>81293</v>
      </c>
      <c r="K89" s="77">
        <v>89536</v>
      </c>
      <c r="L89" s="77">
        <v>317290</v>
      </c>
      <c r="M89" s="77">
        <v>92418</v>
      </c>
      <c r="N89" s="77">
        <v>76712</v>
      </c>
      <c r="O89" s="77">
        <v>224872</v>
      </c>
      <c r="P89" s="77">
        <v>51828</v>
      </c>
      <c r="Q89" s="77">
        <v>21359</v>
      </c>
      <c r="R89" s="77">
        <v>98690</v>
      </c>
      <c r="S89" s="77">
        <v>242873</v>
      </c>
      <c r="T89" s="77">
        <v>96175</v>
      </c>
      <c r="U89" s="177">
        <v>-40604</v>
      </c>
    </row>
    <row r="90" spans="2:21" s="11" customFormat="1" ht="15" customHeight="1" x14ac:dyDescent="0.2">
      <c r="B90" s="264" t="s">
        <v>20</v>
      </c>
      <c r="C90" s="249"/>
      <c r="D90" s="249"/>
      <c r="E90" s="249"/>
      <c r="F90" s="249"/>
      <c r="G90" s="249"/>
      <c r="H90" s="249"/>
      <c r="I90" s="249"/>
      <c r="J90" s="249"/>
      <c r="K90" s="249"/>
      <c r="L90" s="77"/>
      <c r="M90" s="77"/>
      <c r="N90" s="77"/>
      <c r="O90" s="77"/>
      <c r="P90" s="77"/>
      <c r="Q90" s="77"/>
      <c r="R90" s="77"/>
      <c r="S90" s="77"/>
      <c r="T90" s="77"/>
      <c r="U90" s="177"/>
    </row>
    <row r="91" spans="2:21" s="11" customFormat="1" ht="15" customHeight="1" x14ac:dyDescent="0.2">
      <c r="B91" s="76">
        <v>2019</v>
      </c>
      <c r="C91" s="74"/>
      <c r="D91" s="77">
        <v>72</v>
      </c>
      <c r="E91" s="77">
        <v>644787</v>
      </c>
      <c r="F91" s="77">
        <v>465780</v>
      </c>
      <c r="G91" s="77">
        <v>385688</v>
      </c>
      <c r="H91" s="77">
        <v>8321</v>
      </c>
      <c r="I91" s="77">
        <v>179007</v>
      </c>
      <c r="J91" s="77">
        <v>10356</v>
      </c>
      <c r="K91" s="77">
        <v>53157</v>
      </c>
      <c r="L91" s="77">
        <v>455188</v>
      </c>
      <c r="M91" s="77">
        <v>270824</v>
      </c>
      <c r="N91" s="77">
        <v>232231</v>
      </c>
      <c r="O91" s="77">
        <v>184364</v>
      </c>
      <c r="P91" s="77">
        <v>25826</v>
      </c>
      <c r="Q91" s="77">
        <v>6283</v>
      </c>
      <c r="R91" s="77">
        <v>111030</v>
      </c>
      <c r="S91" s="77">
        <v>189598</v>
      </c>
      <c r="T91" s="77">
        <v>25592</v>
      </c>
      <c r="U91" s="177">
        <v>57357</v>
      </c>
    </row>
    <row r="92" spans="2:21" s="11" customFormat="1" ht="15" customHeight="1" x14ac:dyDescent="0.2">
      <c r="B92" s="76">
        <v>2018</v>
      </c>
      <c r="C92" s="74"/>
      <c r="D92" s="77">
        <v>70</v>
      </c>
      <c r="E92" s="77">
        <v>619263</v>
      </c>
      <c r="F92" s="77">
        <v>447290</v>
      </c>
      <c r="G92" s="77">
        <v>371338</v>
      </c>
      <c r="H92" s="77">
        <v>3863</v>
      </c>
      <c r="I92" s="77">
        <v>171972</v>
      </c>
      <c r="J92" s="77">
        <v>11291</v>
      </c>
      <c r="K92" s="77">
        <v>51184</v>
      </c>
      <c r="L92" s="77">
        <v>439598</v>
      </c>
      <c r="M92" s="77">
        <v>339772</v>
      </c>
      <c r="N92" s="77">
        <v>302791</v>
      </c>
      <c r="O92" s="77">
        <v>99827</v>
      </c>
      <c r="P92" s="77">
        <v>25937</v>
      </c>
      <c r="Q92" s="77">
        <v>4603</v>
      </c>
      <c r="R92" s="77">
        <v>37749</v>
      </c>
      <c r="S92" s="77">
        <v>179664</v>
      </c>
      <c r="T92" s="77">
        <v>23292</v>
      </c>
      <c r="U92" s="177">
        <v>58190</v>
      </c>
    </row>
    <row r="93" spans="2:21" s="11" customFormat="1" ht="15" customHeight="1" x14ac:dyDescent="0.2">
      <c r="B93" s="76">
        <v>2017</v>
      </c>
      <c r="C93" s="252"/>
      <c r="D93" s="77">
        <v>57</v>
      </c>
      <c r="E93" s="77">
        <v>591835</v>
      </c>
      <c r="F93" s="77">
        <v>433846</v>
      </c>
      <c r="G93" s="77">
        <v>361273</v>
      </c>
      <c r="H93" s="77">
        <v>3994</v>
      </c>
      <c r="I93" s="77">
        <v>157989</v>
      </c>
      <c r="J93" s="77">
        <v>10835</v>
      </c>
      <c r="K93" s="77">
        <v>47602</v>
      </c>
      <c r="L93" s="77">
        <v>438975</v>
      </c>
      <c r="M93" s="77">
        <v>343570</v>
      </c>
      <c r="N93" s="77">
        <v>309053</v>
      </c>
      <c r="O93" s="77">
        <v>95405</v>
      </c>
      <c r="P93" s="77">
        <v>23387</v>
      </c>
      <c r="Q93" s="77">
        <v>4155</v>
      </c>
      <c r="R93" s="77">
        <v>34526</v>
      </c>
      <c r="S93" s="77">
        <v>152860</v>
      </c>
      <c r="T93" s="77">
        <v>23241</v>
      </c>
      <c r="U93" s="177">
        <v>58495</v>
      </c>
    </row>
    <row r="94" spans="2:21" s="11" customFormat="1" ht="15" customHeight="1" x14ac:dyDescent="0.2">
      <c r="B94" s="76">
        <v>2016</v>
      </c>
      <c r="C94" s="252"/>
      <c r="D94" s="77">
        <v>58</v>
      </c>
      <c r="E94" s="77">
        <v>607065</v>
      </c>
      <c r="F94" s="77">
        <v>417251</v>
      </c>
      <c r="G94" s="77">
        <v>351051</v>
      </c>
      <c r="H94" s="77">
        <v>3906</v>
      </c>
      <c r="I94" s="77">
        <v>189814</v>
      </c>
      <c r="J94" s="77">
        <v>11286</v>
      </c>
      <c r="K94" s="77">
        <v>77152</v>
      </c>
      <c r="L94" s="77">
        <v>453398</v>
      </c>
      <c r="M94" s="77">
        <v>345738</v>
      </c>
      <c r="N94" s="77">
        <v>313780</v>
      </c>
      <c r="O94" s="77">
        <v>107660</v>
      </c>
      <c r="P94" s="77">
        <v>24048</v>
      </c>
      <c r="Q94" s="77">
        <v>6453</v>
      </c>
      <c r="R94" s="77">
        <v>32916</v>
      </c>
      <c r="S94" s="77">
        <v>153667</v>
      </c>
      <c r="T94" s="77">
        <v>23190</v>
      </c>
      <c r="U94" s="177">
        <v>51151</v>
      </c>
    </row>
    <row r="95" spans="2:21" s="11" customFormat="1" ht="15" customHeight="1" x14ac:dyDescent="0.2">
      <c r="B95" s="76">
        <v>2015</v>
      </c>
      <c r="C95" s="76" t="s">
        <v>50</v>
      </c>
      <c r="D95" s="77">
        <v>15</v>
      </c>
      <c r="E95" s="77">
        <v>615262</v>
      </c>
      <c r="F95" s="77">
        <v>423613</v>
      </c>
      <c r="G95" s="77">
        <v>363039</v>
      </c>
      <c r="H95" s="77">
        <v>2909</v>
      </c>
      <c r="I95" s="77">
        <v>191649</v>
      </c>
      <c r="J95" s="77">
        <v>10368</v>
      </c>
      <c r="K95" s="77">
        <v>96214</v>
      </c>
      <c r="L95" s="77">
        <v>457540</v>
      </c>
      <c r="M95" s="77">
        <v>371750</v>
      </c>
      <c r="N95" s="77">
        <v>327711</v>
      </c>
      <c r="O95" s="77">
        <v>85790</v>
      </c>
      <c r="P95" s="77">
        <v>20576</v>
      </c>
      <c r="Q95" s="77">
        <v>6368</v>
      </c>
      <c r="R95" s="77">
        <v>26283</v>
      </c>
      <c r="S95" s="77">
        <v>157722</v>
      </c>
      <c r="T95" s="77">
        <v>23191</v>
      </c>
      <c r="U95" s="177">
        <v>51522</v>
      </c>
    </row>
    <row r="96" spans="2:21" s="11" customFormat="1" ht="15" customHeight="1" x14ac:dyDescent="0.2">
      <c r="B96" s="76">
        <v>2014</v>
      </c>
      <c r="C96" s="76" t="s">
        <v>50</v>
      </c>
      <c r="D96" s="77">
        <v>12</v>
      </c>
      <c r="E96" s="77">
        <v>651060</v>
      </c>
      <c r="F96" s="77">
        <v>430154</v>
      </c>
      <c r="G96" s="77">
        <v>375888</v>
      </c>
      <c r="H96" s="77">
        <v>3307</v>
      </c>
      <c r="I96" s="77">
        <v>220906</v>
      </c>
      <c r="J96" s="77">
        <v>12383</v>
      </c>
      <c r="K96" s="77">
        <v>117446</v>
      </c>
      <c r="L96" s="77">
        <v>492213</v>
      </c>
      <c r="M96" s="77">
        <v>378291</v>
      </c>
      <c r="N96" s="77">
        <v>343576</v>
      </c>
      <c r="O96" s="77">
        <v>113922</v>
      </c>
      <c r="P96" s="77">
        <v>19283</v>
      </c>
      <c r="Q96" s="77">
        <v>8107</v>
      </c>
      <c r="R96" s="77">
        <v>33499</v>
      </c>
      <c r="S96" s="77">
        <v>158847</v>
      </c>
      <c r="T96" s="77">
        <v>23196</v>
      </c>
      <c r="U96" s="177">
        <v>47686</v>
      </c>
    </row>
    <row r="97" spans="2:21" s="11" customFormat="1" ht="15" customHeight="1" x14ac:dyDescent="0.2">
      <c r="B97" s="264" t="s">
        <v>21</v>
      </c>
      <c r="C97" s="249"/>
      <c r="D97" s="249"/>
      <c r="E97" s="249"/>
      <c r="F97" s="249"/>
      <c r="G97" s="249"/>
      <c r="H97" s="249"/>
      <c r="I97" s="249"/>
      <c r="J97" s="249"/>
      <c r="K97" s="249"/>
      <c r="L97" s="77"/>
      <c r="M97" s="77"/>
      <c r="N97" s="77"/>
      <c r="O97" s="77"/>
      <c r="P97" s="77"/>
      <c r="Q97" s="77"/>
      <c r="R97" s="77"/>
      <c r="S97" s="77"/>
      <c r="T97" s="77"/>
      <c r="U97" s="177"/>
    </row>
    <row r="98" spans="2:21" s="11" customFormat="1" ht="15" customHeight="1" x14ac:dyDescent="0.2">
      <c r="B98" s="76">
        <v>2019</v>
      </c>
      <c r="C98" s="74"/>
      <c r="D98" s="77">
        <v>22</v>
      </c>
      <c r="E98" s="77">
        <v>409630</v>
      </c>
      <c r="F98" s="77">
        <v>285945</v>
      </c>
      <c r="G98" s="77">
        <v>5676</v>
      </c>
      <c r="H98" s="77">
        <v>269655</v>
      </c>
      <c r="I98" s="77">
        <v>123685</v>
      </c>
      <c r="J98" s="77">
        <v>4178</v>
      </c>
      <c r="K98" s="77">
        <v>49159</v>
      </c>
      <c r="L98" s="77">
        <v>249012</v>
      </c>
      <c r="M98" s="77">
        <v>204557</v>
      </c>
      <c r="N98" s="77">
        <v>10782</v>
      </c>
      <c r="O98" s="77">
        <v>44454</v>
      </c>
      <c r="P98" s="77">
        <v>5765</v>
      </c>
      <c r="Q98" s="77">
        <v>2343</v>
      </c>
      <c r="R98" s="77">
        <v>7203</v>
      </c>
      <c r="S98" s="77">
        <v>160618</v>
      </c>
      <c r="T98" s="77">
        <v>20809</v>
      </c>
      <c r="U98" s="177">
        <v>14206</v>
      </c>
    </row>
    <row r="99" spans="2:21" s="11" customFormat="1" ht="15" customHeight="1" x14ac:dyDescent="0.2">
      <c r="B99" s="76">
        <v>2018</v>
      </c>
      <c r="C99" s="74"/>
      <c r="D99" s="77">
        <v>21</v>
      </c>
      <c r="E99" s="77">
        <v>419682</v>
      </c>
      <c r="F99" s="77">
        <v>292905</v>
      </c>
      <c r="G99" s="77">
        <v>5530</v>
      </c>
      <c r="H99" s="77">
        <v>278607</v>
      </c>
      <c r="I99" s="77">
        <v>126777</v>
      </c>
      <c r="J99" s="77">
        <v>3841</v>
      </c>
      <c r="K99" s="77">
        <v>48067</v>
      </c>
      <c r="L99" s="77">
        <v>265726</v>
      </c>
      <c r="M99" s="77">
        <v>225116</v>
      </c>
      <c r="N99" s="77">
        <v>12449</v>
      </c>
      <c r="O99" s="77">
        <v>40610</v>
      </c>
      <c r="P99" s="77">
        <v>5124</v>
      </c>
      <c r="Q99" s="77">
        <v>974</v>
      </c>
      <c r="R99" s="77">
        <v>8756</v>
      </c>
      <c r="S99" s="77">
        <v>153956</v>
      </c>
      <c r="T99" s="77">
        <v>20799</v>
      </c>
      <c r="U99" s="177">
        <v>13170</v>
      </c>
    </row>
    <row r="100" spans="2:21" s="11" customFormat="1" ht="15" customHeight="1" x14ac:dyDescent="0.2">
      <c r="B100" s="76">
        <v>2017</v>
      </c>
      <c r="C100" s="252"/>
      <c r="D100" s="77">
        <v>26</v>
      </c>
      <c r="E100" s="77">
        <v>400042</v>
      </c>
      <c r="F100" s="77">
        <v>302182</v>
      </c>
      <c r="G100" s="77">
        <v>6912</v>
      </c>
      <c r="H100" s="77">
        <v>289187</v>
      </c>
      <c r="I100" s="77">
        <v>97860</v>
      </c>
      <c r="J100" s="77">
        <v>3652</v>
      </c>
      <c r="K100" s="77">
        <v>50049</v>
      </c>
      <c r="L100" s="77">
        <v>275050</v>
      </c>
      <c r="M100" s="77">
        <v>228206</v>
      </c>
      <c r="N100" s="77">
        <v>12020</v>
      </c>
      <c r="O100" s="77">
        <v>46844</v>
      </c>
      <c r="P100" s="77">
        <v>7149</v>
      </c>
      <c r="Q100" s="77">
        <v>1791</v>
      </c>
      <c r="R100" s="77">
        <v>10464</v>
      </c>
      <c r="S100" s="77">
        <v>124991</v>
      </c>
      <c r="T100" s="77">
        <v>21703</v>
      </c>
      <c r="U100" s="177">
        <v>10411</v>
      </c>
    </row>
    <row r="101" spans="2:21" s="11" customFormat="1" ht="15" customHeight="1" x14ac:dyDescent="0.2">
      <c r="B101" s="76">
        <v>2016</v>
      </c>
      <c r="C101" s="252"/>
      <c r="D101" s="77">
        <v>24</v>
      </c>
      <c r="E101" s="77">
        <v>411050</v>
      </c>
      <c r="F101" s="77">
        <v>313404</v>
      </c>
      <c r="G101" s="77">
        <v>6758</v>
      </c>
      <c r="H101" s="77">
        <v>301989</v>
      </c>
      <c r="I101" s="77">
        <v>97646</v>
      </c>
      <c r="J101" s="77">
        <v>3147</v>
      </c>
      <c r="K101" s="77">
        <v>42953</v>
      </c>
      <c r="L101" s="77">
        <v>288761</v>
      </c>
      <c r="M101" s="77">
        <v>237347</v>
      </c>
      <c r="N101" s="77">
        <v>16587</v>
      </c>
      <c r="O101" s="77">
        <v>51415</v>
      </c>
      <c r="P101" s="77">
        <v>12567</v>
      </c>
      <c r="Q101" s="77">
        <v>1887</v>
      </c>
      <c r="R101" s="77">
        <v>10031</v>
      </c>
      <c r="S101" s="77">
        <v>122289</v>
      </c>
      <c r="T101" s="77">
        <v>21628</v>
      </c>
      <c r="U101" s="177">
        <v>12384</v>
      </c>
    </row>
    <row r="102" spans="2:21" s="11" customFormat="1" ht="15" customHeight="1" x14ac:dyDescent="0.2">
      <c r="B102" s="76">
        <v>2015</v>
      </c>
      <c r="C102" s="76" t="s">
        <v>50</v>
      </c>
      <c r="D102" s="77">
        <v>21</v>
      </c>
      <c r="E102" s="77">
        <v>283890</v>
      </c>
      <c r="F102" s="77">
        <v>209194</v>
      </c>
      <c r="G102" s="77">
        <v>8529</v>
      </c>
      <c r="H102" s="77">
        <v>191369</v>
      </c>
      <c r="I102" s="77">
        <v>74696</v>
      </c>
      <c r="J102" s="77">
        <v>3848</v>
      </c>
      <c r="K102" s="77">
        <v>28285</v>
      </c>
      <c r="L102" s="77">
        <v>161621</v>
      </c>
      <c r="M102" s="77">
        <v>136935</v>
      </c>
      <c r="N102" s="77">
        <v>24311</v>
      </c>
      <c r="O102" s="77">
        <v>24687</v>
      </c>
      <c r="P102" s="77">
        <v>10499</v>
      </c>
      <c r="Q102" s="77">
        <v>1569</v>
      </c>
      <c r="R102" s="77">
        <v>5638</v>
      </c>
      <c r="S102" s="77">
        <v>122269</v>
      </c>
      <c r="T102" s="77">
        <v>21673</v>
      </c>
      <c r="U102" s="177">
        <v>-13345</v>
      </c>
    </row>
    <row r="103" spans="2:21" s="11" customFormat="1" ht="15" customHeight="1" x14ac:dyDescent="0.2">
      <c r="B103" s="76">
        <v>2014</v>
      </c>
      <c r="C103" s="76" t="s">
        <v>50</v>
      </c>
      <c r="D103" s="77">
        <v>22</v>
      </c>
      <c r="E103" s="77">
        <v>313260</v>
      </c>
      <c r="F103" s="77">
        <v>214840</v>
      </c>
      <c r="G103" s="77">
        <v>7513</v>
      </c>
      <c r="H103" s="77">
        <v>198468</v>
      </c>
      <c r="I103" s="77">
        <v>98420</v>
      </c>
      <c r="J103" s="77">
        <v>4489</v>
      </c>
      <c r="K103" s="77">
        <v>24711</v>
      </c>
      <c r="L103" s="77">
        <v>187777</v>
      </c>
      <c r="M103" s="77">
        <v>137968</v>
      </c>
      <c r="N103" s="77">
        <v>25293</v>
      </c>
      <c r="O103" s="77">
        <v>49809</v>
      </c>
      <c r="P103" s="77">
        <v>12988</v>
      </c>
      <c r="Q103" s="77">
        <v>855</v>
      </c>
      <c r="R103" s="77">
        <v>16504</v>
      </c>
      <c r="S103" s="77">
        <v>125483</v>
      </c>
      <c r="T103" s="77">
        <v>21888</v>
      </c>
      <c r="U103" s="177">
        <v>-11309</v>
      </c>
    </row>
    <row r="104" spans="2:21" s="11" customFormat="1" ht="15" customHeight="1" x14ac:dyDescent="0.2">
      <c r="B104" s="264" t="s">
        <v>22</v>
      </c>
      <c r="C104" s="249"/>
      <c r="D104" s="249"/>
      <c r="E104" s="249"/>
      <c r="F104" s="249"/>
      <c r="G104" s="249"/>
      <c r="H104" s="249"/>
      <c r="I104" s="249"/>
      <c r="J104" s="249"/>
      <c r="K104" s="249"/>
      <c r="L104" s="77"/>
      <c r="M104" s="77"/>
      <c r="N104" s="77"/>
      <c r="O104" s="77"/>
      <c r="P104" s="77"/>
      <c r="Q104" s="77"/>
      <c r="R104" s="77"/>
      <c r="S104" s="77"/>
      <c r="T104" s="77"/>
      <c r="U104" s="177"/>
    </row>
    <row r="105" spans="2:21" s="11" customFormat="1" ht="15" customHeight="1" x14ac:dyDescent="0.2">
      <c r="B105" s="76">
        <v>2019</v>
      </c>
      <c r="C105" s="74"/>
      <c r="D105" s="77">
        <v>1306</v>
      </c>
      <c r="E105" s="77">
        <v>1285363</v>
      </c>
      <c r="F105" s="77">
        <v>427229</v>
      </c>
      <c r="G105" s="77">
        <v>276052</v>
      </c>
      <c r="H105" s="77">
        <v>4513</v>
      </c>
      <c r="I105" s="77">
        <v>858134</v>
      </c>
      <c r="J105" s="77">
        <v>234861</v>
      </c>
      <c r="K105" s="77">
        <v>248515</v>
      </c>
      <c r="L105" s="77">
        <v>836415</v>
      </c>
      <c r="M105" s="77">
        <v>360698</v>
      </c>
      <c r="N105" s="77">
        <v>239923</v>
      </c>
      <c r="O105" s="77">
        <v>475717</v>
      </c>
      <c r="P105" s="77">
        <v>144268</v>
      </c>
      <c r="Q105" s="77">
        <v>32071</v>
      </c>
      <c r="R105" s="77">
        <v>62303</v>
      </c>
      <c r="S105" s="77">
        <v>448948</v>
      </c>
      <c r="T105" s="77">
        <v>169091</v>
      </c>
      <c r="U105" s="177">
        <v>-63713</v>
      </c>
    </row>
    <row r="106" spans="2:21" s="11" customFormat="1" ht="15" customHeight="1" x14ac:dyDescent="0.2">
      <c r="B106" s="76">
        <v>2018</v>
      </c>
      <c r="C106" s="74"/>
      <c r="D106" s="77">
        <v>1217</v>
      </c>
      <c r="E106" s="77">
        <v>1187184</v>
      </c>
      <c r="F106" s="77">
        <v>400833</v>
      </c>
      <c r="G106" s="77">
        <v>261641</v>
      </c>
      <c r="H106" s="77">
        <v>4137</v>
      </c>
      <c r="I106" s="77">
        <v>786350</v>
      </c>
      <c r="J106" s="77">
        <v>232840</v>
      </c>
      <c r="K106" s="77">
        <v>262269</v>
      </c>
      <c r="L106" s="77">
        <v>872048</v>
      </c>
      <c r="M106" s="77">
        <v>401932</v>
      </c>
      <c r="N106" s="77">
        <v>294618</v>
      </c>
      <c r="O106" s="77">
        <v>470116</v>
      </c>
      <c r="P106" s="77">
        <v>132392</v>
      </c>
      <c r="Q106" s="77">
        <v>27990</v>
      </c>
      <c r="R106" s="77">
        <v>95343</v>
      </c>
      <c r="S106" s="77">
        <v>315136</v>
      </c>
      <c r="T106" s="77">
        <v>159653</v>
      </c>
      <c r="U106" s="177">
        <v>-91064</v>
      </c>
    </row>
    <row r="107" spans="2:21" s="11" customFormat="1" ht="15" customHeight="1" x14ac:dyDescent="0.2">
      <c r="B107" s="76">
        <v>2017</v>
      </c>
      <c r="C107" s="252"/>
      <c r="D107" s="77">
        <v>1142</v>
      </c>
      <c r="E107" s="77">
        <v>1189603</v>
      </c>
      <c r="F107" s="77">
        <v>414629</v>
      </c>
      <c r="G107" s="77">
        <v>246890</v>
      </c>
      <c r="H107" s="77">
        <v>8258</v>
      </c>
      <c r="I107" s="77">
        <v>774974</v>
      </c>
      <c r="J107" s="77">
        <v>245751</v>
      </c>
      <c r="K107" s="77">
        <v>265282</v>
      </c>
      <c r="L107" s="77">
        <v>918233</v>
      </c>
      <c r="M107" s="77">
        <v>479571</v>
      </c>
      <c r="N107" s="77">
        <v>296452</v>
      </c>
      <c r="O107" s="77">
        <v>438662</v>
      </c>
      <c r="P107" s="77">
        <v>127465</v>
      </c>
      <c r="Q107" s="77">
        <v>29397</v>
      </c>
      <c r="R107" s="77">
        <v>58995</v>
      </c>
      <c r="S107" s="77">
        <v>271370</v>
      </c>
      <c r="T107" s="77">
        <v>187116</v>
      </c>
      <c r="U107" s="177">
        <v>-112327</v>
      </c>
    </row>
    <row r="108" spans="2:21" s="11" customFormat="1" ht="15" customHeight="1" x14ac:dyDescent="0.2">
      <c r="B108" s="76">
        <v>2016</v>
      </c>
      <c r="C108" s="252"/>
      <c r="D108" s="77">
        <v>1101</v>
      </c>
      <c r="E108" s="77">
        <v>1226289</v>
      </c>
      <c r="F108" s="77">
        <v>421279</v>
      </c>
      <c r="G108" s="77">
        <v>247084</v>
      </c>
      <c r="H108" s="77">
        <v>7805</v>
      </c>
      <c r="I108" s="77">
        <v>805010</v>
      </c>
      <c r="J108" s="77">
        <v>246074</v>
      </c>
      <c r="K108" s="77">
        <v>261980</v>
      </c>
      <c r="L108" s="77">
        <v>978557</v>
      </c>
      <c r="M108" s="77">
        <v>508688</v>
      </c>
      <c r="N108" s="77">
        <v>326981</v>
      </c>
      <c r="O108" s="77">
        <v>469869</v>
      </c>
      <c r="P108" s="77">
        <v>102468</v>
      </c>
      <c r="Q108" s="77">
        <v>32821</v>
      </c>
      <c r="R108" s="77">
        <v>57419</v>
      </c>
      <c r="S108" s="77">
        <v>247732</v>
      </c>
      <c r="T108" s="77">
        <v>159036</v>
      </c>
      <c r="U108" s="177">
        <v>-96044</v>
      </c>
    </row>
    <row r="109" spans="2:21" s="11" customFormat="1" ht="15" customHeight="1" x14ac:dyDescent="0.2">
      <c r="B109" s="76">
        <v>2015</v>
      </c>
      <c r="C109" s="76" t="s">
        <v>50</v>
      </c>
      <c r="D109" s="77">
        <v>1137</v>
      </c>
      <c r="E109" s="77">
        <v>1439074</v>
      </c>
      <c r="F109" s="77">
        <v>486079</v>
      </c>
      <c r="G109" s="77">
        <v>278827</v>
      </c>
      <c r="H109" s="77">
        <v>8229</v>
      </c>
      <c r="I109" s="77">
        <v>952996</v>
      </c>
      <c r="J109" s="77">
        <v>290046</v>
      </c>
      <c r="K109" s="77">
        <v>345132</v>
      </c>
      <c r="L109" s="77">
        <v>1159598</v>
      </c>
      <c r="M109" s="77">
        <v>451956</v>
      </c>
      <c r="N109" s="77">
        <v>382050</v>
      </c>
      <c r="O109" s="77">
        <v>707642</v>
      </c>
      <c r="P109" s="77">
        <v>180216</v>
      </c>
      <c r="Q109" s="77">
        <v>32056</v>
      </c>
      <c r="R109" s="77">
        <v>102156</v>
      </c>
      <c r="S109" s="77">
        <v>279476</v>
      </c>
      <c r="T109" s="77">
        <v>189418</v>
      </c>
      <c r="U109" s="177">
        <v>-67982</v>
      </c>
    </row>
    <row r="110" spans="2:21" s="11" customFormat="1" ht="15" customHeight="1" x14ac:dyDescent="0.2">
      <c r="B110" s="76">
        <v>2014</v>
      </c>
      <c r="C110" s="76" t="s">
        <v>50</v>
      </c>
      <c r="D110" s="77">
        <v>1197</v>
      </c>
      <c r="E110" s="77">
        <v>1438490</v>
      </c>
      <c r="F110" s="77">
        <v>475600</v>
      </c>
      <c r="G110" s="77">
        <v>301723</v>
      </c>
      <c r="H110" s="77">
        <v>3330</v>
      </c>
      <c r="I110" s="77">
        <v>962890</v>
      </c>
      <c r="J110" s="77">
        <v>313643</v>
      </c>
      <c r="K110" s="77">
        <v>360549</v>
      </c>
      <c r="L110" s="77">
        <v>1201402</v>
      </c>
      <c r="M110" s="77">
        <v>496795</v>
      </c>
      <c r="N110" s="77">
        <v>348097</v>
      </c>
      <c r="O110" s="77">
        <v>704607</v>
      </c>
      <c r="P110" s="77">
        <v>153095</v>
      </c>
      <c r="Q110" s="77">
        <v>35906</v>
      </c>
      <c r="R110" s="77">
        <v>170025</v>
      </c>
      <c r="S110" s="77">
        <v>237088</v>
      </c>
      <c r="T110" s="77">
        <v>199589</v>
      </c>
      <c r="U110" s="177">
        <v>-88384</v>
      </c>
    </row>
    <row r="111" spans="2:21" s="11" customFormat="1" ht="15" customHeight="1" x14ac:dyDescent="0.2">
      <c r="B111" s="264" t="s">
        <v>23</v>
      </c>
      <c r="C111" s="249"/>
      <c r="D111" s="249"/>
      <c r="E111" s="249"/>
      <c r="F111" s="249"/>
      <c r="G111" s="249"/>
      <c r="H111" s="249"/>
      <c r="I111" s="249"/>
      <c r="J111" s="249"/>
      <c r="K111" s="249"/>
      <c r="L111" s="77"/>
      <c r="M111" s="77"/>
      <c r="N111" s="77"/>
      <c r="O111" s="77"/>
      <c r="P111" s="77"/>
      <c r="Q111" s="77"/>
      <c r="R111" s="77"/>
      <c r="S111" s="77"/>
      <c r="T111" s="77"/>
      <c r="U111" s="177"/>
    </row>
    <row r="112" spans="2:21" s="11" customFormat="1" ht="15" customHeight="1" x14ac:dyDescent="0.2">
      <c r="B112" s="76">
        <v>2019</v>
      </c>
      <c r="C112" s="74"/>
      <c r="D112" s="77">
        <v>3657</v>
      </c>
      <c r="E112" s="77">
        <v>2225886</v>
      </c>
      <c r="F112" s="77">
        <v>785671</v>
      </c>
      <c r="G112" s="77">
        <v>408773</v>
      </c>
      <c r="H112" s="77">
        <v>50448</v>
      </c>
      <c r="I112" s="77">
        <v>1440214</v>
      </c>
      <c r="J112" s="77">
        <v>338880</v>
      </c>
      <c r="K112" s="77">
        <v>426633</v>
      </c>
      <c r="L112" s="77">
        <v>1369796</v>
      </c>
      <c r="M112" s="77">
        <v>349528</v>
      </c>
      <c r="N112" s="77">
        <v>218147</v>
      </c>
      <c r="O112" s="77">
        <v>1020268</v>
      </c>
      <c r="P112" s="77">
        <v>396147</v>
      </c>
      <c r="Q112" s="77">
        <v>39094</v>
      </c>
      <c r="R112" s="77">
        <v>76664</v>
      </c>
      <c r="S112" s="77">
        <v>856090</v>
      </c>
      <c r="T112" s="77">
        <v>141907</v>
      </c>
      <c r="U112" s="177">
        <v>142068</v>
      </c>
    </row>
    <row r="113" spans="2:21" s="11" customFormat="1" ht="15" customHeight="1" x14ac:dyDescent="0.2">
      <c r="B113" s="76">
        <v>2018</v>
      </c>
      <c r="C113" s="74"/>
      <c r="D113" s="77">
        <v>3650</v>
      </c>
      <c r="E113" s="77">
        <v>2063914</v>
      </c>
      <c r="F113" s="77">
        <v>759494</v>
      </c>
      <c r="G113" s="77">
        <v>376246</v>
      </c>
      <c r="H113" s="77">
        <v>43569</v>
      </c>
      <c r="I113" s="77">
        <v>1304420</v>
      </c>
      <c r="J113" s="77">
        <v>323091</v>
      </c>
      <c r="K113" s="77">
        <v>399084</v>
      </c>
      <c r="L113" s="77">
        <v>1172946</v>
      </c>
      <c r="M113" s="77">
        <v>327510</v>
      </c>
      <c r="N113" s="77">
        <v>208316</v>
      </c>
      <c r="O113" s="77">
        <v>845435</v>
      </c>
      <c r="P113" s="77">
        <v>366174</v>
      </c>
      <c r="Q113" s="77">
        <v>43154</v>
      </c>
      <c r="R113" s="77">
        <v>61335</v>
      </c>
      <c r="S113" s="77">
        <v>890968</v>
      </c>
      <c r="T113" s="77">
        <v>135458</v>
      </c>
      <c r="U113" s="177">
        <v>157168</v>
      </c>
    </row>
    <row r="114" spans="2:21" s="11" customFormat="1" ht="15" customHeight="1" x14ac:dyDescent="0.2">
      <c r="B114" s="76">
        <v>2017</v>
      </c>
      <c r="C114" s="252"/>
      <c r="D114" s="77">
        <v>3553</v>
      </c>
      <c r="E114" s="77">
        <v>1902827</v>
      </c>
      <c r="F114" s="77">
        <v>765768</v>
      </c>
      <c r="G114" s="77">
        <v>370348</v>
      </c>
      <c r="H114" s="77">
        <v>38248</v>
      </c>
      <c r="I114" s="77">
        <v>1137059</v>
      </c>
      <c r="J114" s="77">
        <v>292281</v>
      </c>
      <c r="K114" s="77">
        <v>325636</v>
      </c>
      <c r="L114" s="77">
        <v>1080394</v>
      </c>
      <c r="M114" s="77">
        <v>321474</v>
      </c>
      <c r="N114" s="77">
        <v>211674</v>
      </c>
      <c r="O114" s="77">
        <v>758919</v>
      </c>
      <c r="P114" s="77">
        <v>313741</v>
      </c>
      <c r="Q114" s="77">
        <v>39605</v>
      </c>
      <c r="R114" s="77">
        <v>68442</v>
      </c>
      <c r="S114" s="77">
        <v>822433</v>
      </c>
      <c r="T114" s="77">
        <v>127455</v>
      </c>
      <c r="U114" s="177">
        <v>108327</v>
      </c>
    </row>
    <row r="115" spans="2:21" s="11" customFormat="1" ht="15" customHeight="1" x14ac:dyDescent="0.2">
      <c r="B115" s="76">
        <v>2016</v>
      </c>
      <c r="C115" s="252"/>
      <c r="D115" s="77">
        <v>3542</v>
      </c>
      <c r="E115" s="77">
        <v>1772169</v>
      </c>
      <c r="F115" s="77">
        <v>597905</v>
      </c>
      <c r="G115" s="77">
        <v>267660</v>
      </c>
      <c r="H115" s="77">
        <v>33399</v>
      </c>
      <c r="I115" s="77">
        <v>1174264</v>
      </c>
      <c r="J115" s="77">
        <v>277560</v>
      </c>
      <c r="K115" s="77">
        <v>413409</v>
      </c>
      <c r="L115" s="77">
        <v>984000</v>
      </c>
      <c r="M115" s="77">
        <v>272161</v>
      </c>
      <c r="N115" s="77">
        <v>175837</v>
      </c>
      <c r="O115" s="77">
        <v>711840</v>
      </c>
      <c r="P115" s="77">
        <v>298078</v>
      </c>
      <c r="Q115" s="77">
        <v>34748</v>
      </c>
      <c r="R115" s="77">
        <v>118607</v>
      </c>
      <c r="S115" s="77">
        <v>788169</v>
      </c>
      <c r="T115" s="77">
        <v>129276</v>
      </c>
      <c r="U115" s="177">
        <v>103433</v>
      </c>
    </row>
    <row r="116" spans="2:21" s="11" customFormat="1" ht="15" customHeight="1" x14ac:dyDescent="0.2">
      <c r="B116" s="76">
        <v>2015</v>
      </c>
      <c r="C116" s="76" t="s">
        <v>50</v>
      </c>
      <c r="D116" s="77">
        <v>3574</v>
      </c>
      <c r="E116" s="77">
        <v>1520170</v>
      </c>
      <c r="F116" s="77">
        <v>598472</v>
      </c>
      <c r="G116" s="77">
        <v>278554</v>
      </c>
      <c r="H116" s="77">
        <v>29504</v>
      </c>
      <c r="I116" s="77">
        <v>921698</v>
      </c>
      <c r="J116" s="77">
        <v>268445</v>
      </c>
      <c r="K116" s="77">
        <v>260898</v>
      </c>
      <c r="L116" s="77">
        <v>864408</v>
      </c>
      <c r="M116" s="77">
        <v>245635</v>
      </c>
      <c r="N116" s="77">
        <v>181802</v>
      </c>
      <c r="O116" s="77">
        <v>618773</v>
      </c>
      <c r="P116" s="77">
        <v>256597</v>
      </c>
      <c r="Q116" s="77">
        <v>34540</v>
      </c>
      <c r="R116" s="77">
        <v>96897</v>
      </c>
      <c r="S116" s="77">
        <v>655762</v>
      </c>
      <c r="T116" s="77">
        <v>119623</v>
      </c>
      <c r="U116" s="177">
        <v>73774</v>
      </c>
    </row>
    <row r="117" spans="2:21" s="11" customFormat="1" ht="15" customHeight="1" x14ac:dyDescent="0.2">
      <c r="B117" s="76">
        <v>2014</v>
      </c>
      <c r="C117" s="76" t="s">
        <v>50</v>
      </c>
      <c r="D117" s="77">
        <v>3584</v>
      </c>
      <c r="E117" s="77">
        <v>1513898</v>
      </c>
      <c r="F117" s="77">
        <v>583929</v>
      </c>
      <c r="G117" s="77">
        <v>281187</v>
      </c>
      <c r="H117" s="77">
        <v>29783</v>
      </c>
      <c r="I117" s="77">
        <v>929969</v>
      </c>
      <c r="J117" s="77">
        <v>269596</v>
      </c>
      <c r="K117" s="77">
        <v>254593</v>
      </c>
      <c r="L117" s="77">
        <v>874052</v>
      </c>
      <c r="M117" s="77">
        <v>253560</v>
      </c>
      <c r="N117" s="77">
        <v>201108</v>
      </c>
      <c r="O117" s="77">
        <v>620492</v>
      </c>
      <c r="P117" s="77">
        <v>274666</v>
      </c>
      <c r="Q117" s="77">
        <v>36945</v>
      </c>
      <c r="R117" s="77">
        <v>131976</v>
      </c>
      <c r="S117" s="77">
        <v>639846</v>
      </c>
      <c r="T117" s="77">
        <v>116179</v>
      </c>
      <c r="U117" s="177">
        <v>71710</v>
      </c>
    </row>
    <row r="118" spans="2:21" s="11" customFormat="1" ht="15" customHeight="1" x14ac:dyDescent="0.2">
      <c r="B118" s="264" t="s">
        <v>24</v>
      </c>
      <c r="C118" s="249"/>
      <c r="D118" s="249"/>
      <c r="E118" s="249"/>
      <c r="F118" s="249"/>
      <c r="G118" s="249"/>
      <c r="H118" s="249"/>
      <c r="I118" s="249"/>
      <c r="J118" s="249"/>
      <c r="K118" s="249"/>
      <c r="L118" s="77"/>
      <c r="M118" s="77"/>
      <c r="N118" s="77"/>
      <c r="O118" s="77"/>
      <c r="P118" s="77"/>
      <c r="Q118" s="77"/>
      <c r="R118" s="77"/>
      <c r="S118" s="77"/>
      <c r="T118" s="77"/>
      <c r="U118" s="177"/>
    </row>
    <row r="119" spans="2:21" s="11" customFormat="1" ht="15" customHeight="1" x14ac:dyDescent="0.2">
      <c r="B119" s="76">
        <v>2019</v>
      </c>
      <c r="C119" s="74"/>
      <c r="D119" s="77">
        <v>900</v>
      </c>
      <c r="E119" s="77">
        <v>818957</v>
      </c>
      <c r="F119" s="77">
        <v>555358</v>
      </c>
      <c r="G119" s="77">
        <v>338807</v>
      </c>
      <c r="H119" s="77">
        <v>132918</v>
      </c>
      <c r="I119" s="77">
        <v>263599</v>
      </c>
      <c r="J119" s="77">
        <v>6038</v>
      </c>
      <c r="K119" s="77">
        <v>67676</v>
      </c>
      <c r="L119" s="77">
        <v>380340</v>
      </c>
      <c r="M119" s="77">
        <v>203686</v>
      </c>
      <c r="N119" s="77">
        <v>153526</v>
      </c>
      <c r="O119" s="77">
        <v>176654</v>
      </c>
      <c r="P119" s="77">
        <v>44383</v>
      </c>
      <c r="Q119" s="77">
        <v>9435</v>
      </c>
      <c r="R119" s="77">
        <v>62953</v>
      </c>
      <c r="S119" s="77">
        <v>438616</v>
      </c>
      <c r="T119" s="77">
        <v>81855</v>
      </c>
      <c r="U119" s="177">
        <v>11421</v>
      </c>
    </row>
    <row r="120" spans="2:21" s="11" customFormat="1" ht="15" customHeight="1" x14ac:dyDescent="0.2">
      <c r="B120" s="76">
        <v>2018</v>
      </c>
      <c r="C120" s="74"/>
      <c r="D120" s="77">
        <v>884</v>
      </c>
      <c r="E120" s="77">
        <v>704565</v>
      </c>
      <c r="F120" s="77">
        <v>441048</v>
      </c>
      <c r="G120" s="77">
        <v>191192</v>
      </c>
      <c r="H120" s="77">
        <v>163030</v>
      </c>
      <c r="I120" s="77">
        <v>263517</v>
      </c>
      <c r="J120" s="77">
        <v>5443</v>
      </c>
      <c r="K120" s="77">
        <v>59318</v>
      </c>
      <c r="L120" s="77">
        <v>399342</v>
      </c>
      <c r="M120" s="77">
        <v>210439</v>
      </c>
      <c r="N120" s="77">
        <v>170863</v>
      </c>
      <c r="O120" s="77">
        <v>188902</v>
      </c>
      <c r="P120" s="77">
        <v>39072</v>
      </c>
      <c r="Q120" s="77">
        <v>9779</v>
      </c>
      <c r="R120" s="77">
        <v>82246</v>
      </c>
      <c r="S120" s="77">
        <v>305223</v>
      </c>
      <c r="T120" s="77">
        <v>85227</v>
      </c>
      <c r="U120" s="177">
        <v>27171</v>
      </c>
    </row>
    <row r="121" spans="2:21" s="11" customFormat="1" ht="15" customHeight="1" x14ac:dyDescent="0.2">
      <c r="B121" s="76">
        <v>2017</v>
      </c>
      <c r="C121" s="252"/>
      <c r="D121" s="77">
        <v>856</v>
      </c>
      <c r="E121" s="77">
        <v>712383</v>
      </c>
      <c r="F121" s="77">
        <v>406442</v>
      </c>
      <c r="G121" s="77">
        <v>165595</v>
      </c>
      <c r="H121" s="77">
        <v>206348</v>
      </c>
      <c r="I121" s="77">
        <v>305941</v>
      </c>
      <c r="J121" s="77">
        <v>4878</v>
      </c>
      <c r="K121" s="77">
        <v>56407</v>
      </c>
      <c r="L121" s="77">
        <v>440174</v>
      </c>
      <c r="M121" s="77">
        <v>265545</v>
      </c>
      <c r="N121" s="77">
        <v>217095</v>
      </c>
      <c r="O121" s="77">
        <v>174629</v>
      </c>
      <c r="P121" s="77">
        <v>38233</v>
      </c>
      <c r="Q121" s="77">
        <v>8241</v>
      </c>
      <c r="R121" s="77">
        <v>81216</v>
      </c>
      <c r="S121" s="77">
        <v>272209</v>
      </c>
      <c r="T121" s="77">
        <v>115415</v>
      </c>
      <c r="U121" s="177">
        <v>59360</v>
      </c>
    </row>
    <row r="122" spans="2:21" s="11" customFormat="1" ht="15" customHeight="1" x14ac:dyDescent="0.2">
      <c r="B122" s="76">
        <v>2016</v>
      </c>
      <c r="C122" s="252"/>
      <c r="D122" s="77">
        <v>868</v>
      </c>
      <c r="E122" s="77">
        <v>786525</v>
      </c>
      <c r="F122" s="77">
        <v>467754</v>
      </c>
      <c r="G122" s="77">
        <v>178527</v>
      </c>
      <c r="H122" s="77">
        <v>258567</v>
      </c>
      <c r="I122" s="77">
        <v>318771</v>
      </c>
      <c r="J122" s="77">
        <v>5353</v>
      </c>
      <c r="K122" s="77">
        <v>84116</v>
      </c>
      <c r="L122" s="77">
        <v>500114</v>
      </c>
      <c r="M122" s="77">
        <v>312235</v>
      </c>
      <c r="N122" s="77">
        <v>268871</v>
      </c>
      <c r="O122" s="77">
        <v>187879</v>
      </c>
      <c r="P122" s="77">
        <v>36648</v>
      </c>
      <c r="Q122" s="77">
        <v>8757</v>
      </c>
      <c r="R122" s="77">
        <v>77639</v>
      </c>
      <c r="S122" s="77">
        <v>286411</v>
      </c>
      <c r="T122" s="77">
        <v>73607</v>
      </c>
      <c r="U122" s="177">
        <v>85492</v>
      </c>
    </row>
    <row r="123" spans="2:21" s="11" customFormat="1" ht="15" customHeight="1" x14ac:dyDescent="0.2">
      <c r="B123" s="76">
        <v>2015</v>
      </c>
      <c r="C123" s="76" t="s">
        <v>50</v>
      </c>
      <c r="D123" s="77">
        <v>867</v>
      </c>
      <c r="E123" s="77">
        <v>894442</v>
      </c>
      <c r="F123" s="77">
        <v>502955</v>
      </c>
      <c r="G123" s="77">
        <v>190105</v>
      </c>
      <c r="H123" s="77">
        <v>284068</v>
      </c>
      <c r="I123" s="77">
        <v>391487</v>
      </c>
      <c r="J123" s="77">
        <v>6516</v>
      </c>
      <c r="K123" s="77">
        <v>136279</v>
      </c>
      <c r="L123" s="77">
        <v>595582</v>
      </c>
      <c r="M123" s="77">
        <v>362044</v>
      </c>
      <c r="N123" s="77">
        <v>317041</v>
      </c>
      <c r="O123" s="77">
        <v>233538</v>
      </c>
      <c r="P123" s="77">
        <v>35267</v>
      </c>
      <c r="Q123" s="77">
        <v>7492</v>
      </c>
      <c r="R123" s="77">
        <v>116211</v>
      </c>
      <c r="S123" s="77">
        <v>298860</v>
      </c>
      <c r="T123" s="77">
        <v>74134</v>
      </c>
      <c r="U123" s="177">
        <v>106398</v>
      </c>
    </row>
    <row r="124" spans="2:21" s="11" customFormat="1" ht="15" customHeight="1" x14ac:dyDescent="0.2">
      <c r="B124" s="76">
        <v>2014</v>
      </c>
      <c r="C124" s="76" t="s">
        <v>50</v>
      </c>
      <c r="D124" s="77">
        <v>910</v>
      </c>
      <c r="E124" s="77">
        <v>1177393</v>
      </c>
      <c r="F124" s="77">
        <v>729552</v>
      </c>
      <c r="G124" s="77">
        <v>208377</v>
      </c>
      <c r="H124" s="77">
        <v>480694</v>
      </c>
      <c r="I124" s="77">
        <v>447840</v>
      </c>
      <c r="J124" s="77">
        <v>8324</v>
      </c>
      <c r="K124" s="77">
        <v>227235</v>
      </c>
      <c r="L124" s="77">
        <v>758015</v>
      </c>
      <c r="M124" s="77">
        <v>361903</v>
      </c>
      <c r="N124" s="77">
        <v>289376</v>
      </c>
      <c r="O124" s="77">
        <v>396113</v>
      </c>
      <c r="P124" s="77">
        <v>47773</v>
      </c>
      <c r="Q124" s="77">
        <v>9448</v>
      </c>
      <c r="R124" s="77">
        <v>257719</v>
      </c>
      <c r="S124" s="77">
        <v>419377</v>
      </c>
      <c r="T124" s="77">
        <v>164120</v>
      </c>
      <c r="U124" s="177">
        <v>93119</v>
      </c>
    </row>
    <row r="125" spans="2:21" s="11" customFormat="1" ht="15" customHeight="1" x14ac:dyDescent="0.2">
      <c r="B125" s="264" t="s">
        <v>25</v>
      </c>
      <c r="C125" s="249"/>
      <c r="D125" s="249"/>
      <c r="E125" s="249"/>
      <c r="F125" s="249"/>
      <c r="G125" s="249"/>
      <c r="H125" s="249"/>
      <c r="I125" s="249"/>
      <c r="J125" s="249"/>
      <c r="K125" s="249"/>
      <c r="L125" s="77"/>
      <c r="M125" s="77"/>
      <c r="N125" s="77"/>
      <c r="O125" s="77"/>
      <c r="P125" s="77"/>
      <c r="Q125" s="77"/>
      <c r="R125" s="77"/>
      <c r="S125" s="77"/>
      <c r="T125" s="77"/>
      <c r="U125" s="177"/>
    </row>
    <row r="126" spans="2:21" s="11" customFormat="1" ht="15" customHeight="1" x14ac:dyDescent="0.2">
      <c r="B126" s="76">
        <v>2019</v>
      </c>
      <c r="C126" s="74"/>
      <c r="D126" s="77">
        <v>3935</v>
      </c>
      <c r="E126" s="77">
        <v>2367819</v>
      </c>
      <c r="F126" s="77">
        <v>1841572</v>
      </c>
      <c r="G126" s="77">
        <v>1496932</v>
      </c>
      <c r="H126" s="77">
        <v>32328</v>
      </c>
      <c r="I126" s="77">
        <v>526248</v>
      </c>
      <c r="J126" s="77">
        <v>55398</v>
      </c>
      <c r="K126" s="77">
        <v>54827</v>
      </c>
      <c r="L126" s="77">
        <v>1384573</v>
      </c>
      <c r="M126" s="77">
        <v>845482</v>
      </c>
      <c r="N126" s="77">
        <v>609044</v>
      </c>
      <c r="O126" s="77">
        <v>539091</v>
      </c>
      <c r="P126" s="77">
        <v>73938</v>
      </c>
      <c r="Q126" s="77">
        <v>27207</v>
      </c>
      <c r="R126" s="77">
        <v>74521</v>
      </c>
      <c r="S126" s="77">
        <v>983246</v>
      </c>
      <c r="T126" s="77">
        <v>257971</v>
      </c>
      <c r="U126" s="177">
        <v>30571</v>
      </c>
    </row>
    <row r="127" spans="2:21" s="11" customFormat="1" ht="15" customHeight="1" x14ac:dyDescent="0.2">
      <c r="B127" s="76">
        <v>2018</v>
      </c>
      <c r="C127" s="74"/>
      <c r="D127" s="77">
        <v>3747</v>
      </c>
      <c r="E127" s="77">
        <v>2244753</v>
      </c>
      <c r="F127" s="77">
        <v>1743574</v>
      </c>
      <c r="G127" s="77">
        <v>1393360</v>
      </c>
      <c r="H127" s="77">
        <v>34831</v>
      </c>
      <c r="I127" s="77">
        <v>501179</v>
      </c>
      <c r="J127" s="77">
        <v>54456</v>
      </c>
      <c r="K127" s="77">
        <v>60872</v>
      </c>
      <c r="L127" s="77">
        <v>1331864</v>
      </c>
      <c r="M127" s="77">
        <v>798088</v>
      </c>
      <c r="N127" s="77">
        <v>567205</v>
      </c>
      <c r="O127" s="77">
        <v>533776</v>
      </c>
      <c r="P127" s="77">
        <v>72415</v>
      </c>
      <c r="Q127" s="77">
        <v>31246</v>
      </c>
      <c r="R127" s="77">
        <v>83279</v>
      </c>
      <c r="S127" s="77">
        <v>912889</v>
      </c>
      <c r="T127" s="77">
        <v>254970</v>
      </c>
      <c r="U127" s="177">
        <v>-28226</v>
      </c>
    </row>
    <row r="128" spans="2:21" s="11" customFormat="1" ht="15" customHeight="1" x14ac:dyDescent="0.2">
      <c r="B128" s="76">
        <v>2017</v>
      </c>
      <c r="C128" s="252"/>
      <c r="D128" s="77">
        <v>3282</v>
      </c>
      <c r="E128" s="77">
        <v>1997178</v>
      </c>
      <c r="F128" s="77">
        <v>1536294</v>
      </c>
      <c r="G128" s="77">
        <v>1241531</v>
      </c>
      <c r="H128" s="77">
        <v>34277</v>
      </c>
      <c r="I128" s="77">
        <v>460883</v>
      </c>
      <c r="J128" s="77">
        <v>49815</v>
      </c>
      <c r="K128" s="77">
        <v>66722</v>
      </c>
      <c r="L128" s="77">
        <v>1210452</v>
      </c>
      <c r="M128" s="77">
        <v>714723</v>
      </c>
      <c r="N128" s="77">
        <v>467079</v>
      </c>
      <c r="O128" s="77">
        <v>495728</v>
      </c>
      <c r="P128" s="77">
        <v>69611</v>
      </c>
      <c r="Q128" s="77">
        <v>32391</v>
      </c>
      <c r="R128" s="77">
        <v>87488</v>
      </c>
      <c r="S128" s="77">
        <v>786726</v>
      </c>
      <c r="T128" s="77">
        <v>235352</v>
      </c>
      <c r="U128" s="177">
        <v>-73113</v>
      </c>
    </row>
    <row r="129" spans="2:21" s="11" customFormat="1" ht="15" customHeight="1" x14ac:dyDescent="0.2">
      <c r="B129" s="76">
        <v>2016</v>
      </c>
      <c r="C129" s="252"/>
      <c r="D129" s="77">
        <v>2809</v>
      </c>
      <c r="E129" s="77">
        <v>1890066</v>
      </c>
      <c r="F129" s="77">
        <v>1496793</v>
      </c>
      <c r="G129" s="77">
        <v>1184219</v>
      </c>
      <c r="H129" s="77">
        <v>28894</v>
      </c>
      <c r="I129" s="77">
        <v>393273</v>
      </c>
      <c r="J129" s="77">
        <v>48269</v>
      </c>
      <c r="K129" s="77">
        <v>73010</v>
      </c>
      <c r="L129" s="77">
        <v>1178022</v>
      </c>
      <c r="M129" s="77">
        <v>675323</v>
      </c>
      <c r="N129" s="77">
        <v>430273</v>
      </c>
      <c r="O129" s="77">
        <v>502699</v>
      </c>
      <c r="P129" s="77">
        <v>73300</v>
      </c>
      <c r="Q129" s="77">
        <v>30579</v>
      </c>
      <c r="R129" s="77">
        <v>88209</v>
      </c>
      <c r="S129" s="77">
        <v>712044</v>
      </c>
      <c r="T129" s="77">
        <v>232867</v>
      </c>
      <c r="U129" s="177">
        <v>-143184</v>
      </c>
    </row>
    <row r="130" spans="2:21" s="11" customFormat="1" ht="15" customHeight="1" x14ac:dyDescent="0.2">
      <c r="B130" s="76">
        <v>2015</v>
      </c>
      <c r="C130" s="76" t="s">
        <v>50</v>
      </c>
      <c r="D130" s="77">
        <v>2524</v>
      </c>
      <c r="E130" s="77">
        <v>1716116</v>
      </c>
      <c r="F130" s="77">
        <v>1372666</v>
      </c>
      <c r="G130" s="77">
        <v>1140670</v>
      </c>
      <c r="H130" s="77">
        <v>26604</v>
      </c>
      <c r="I130" s="77">
        <v>343451</v>
      </c>
      <c r="J130" s="77">
        <v>46163</v>
      </c>
      <c r="K130" s="77">
        <v>65479</v>
      </c>
      <c r="L130" s="77">
        <v>1092782</v>
      </c>
      <c r="M130" s="77">
        <v>637698</v>
      </c>
      <c r="N130" s="77">
        <v>403134</v>
      </c>
      <c r="O130" s="77">
        <v>455084</v>
      </c>
      <c r="P130" s="77">
        <v>68099</v>
      </c>
      <c r="Q130" s="77">
        <v>29397</v>
      </c>
      <c r="R130" s="77">
        <v>81252</v>
      </c>
      <c r="S130" s="77">
        <v>623334</v>
      </c>
      <c r="T130" s="77">
        <v>208786</v>
      </c>
      <c r="U130" s="177">
        <v>-128064</v>
      </c>
    </row>
    <row r="131" spans="2:21" s="11" customFormat="1" ht="15" customHeight="1" x14ac:dyDescent="0.2">
      <c r="B131" s="76">
        <v>2014</v>
      </c>
      <c r="C131" s="76" t="s">
        <v>50</v>
      </c>
      <c r="D131" s="77">
        <v>2292</v>
      </c>
      <c r="E131" s="77">
        <v>1861456</v>
      </c>
      <c r="F131" s="77">
        <v>1458860</v>
      </c>
      <c r="G131" s="77">
        <v>1195117</v>
      </c>
      <c r="H131" s="77">
        <v>23904</v>
      </c>
      <c r="I131" s="77">
        <v>402596</v>
      </c>
      <c r="J131" s="77">
        <v>106368</v>
      </c>
      <c r="K131" s="77">
        <v>63950</v>
      </c>
      <c r="L131" s="77">
        <v>1243164</v>
      </c>
      <c r="M131" s="77">
        <v>619953</v>
      </c>
      <c r="N131" s="77">
        <v>405982</v>
      </c>
      <c r="O131" s="77">
        <v>623211</v>
      </c>
      <c r="P131" s="77">
        <v>76778</v>
      </c>
      <c r="Q131" s="77">
        <v>31655</v>
      </c>
      <c r="R131" s="77">
        <v>225972</v>
      </c>
      <c r="S131" s="77">
        <v>618292</v>
      </c>
      <c r="T131" s="77">
        <v>212087</v>
      </c>
      <c r="U131" s="177">
        <v>-109302</v>
      </c>
    </row>
    <row r="132" spans="2:21" s="11" customFormat="1" ht="15" customHeight="1" x14ac:dyDescent="0.2">
      <c r="B132" s="264" t="s">
        <v>26</v>
      </c>
      <c r="C132" s="249"/>
      <c r="D132" s="249"/>
      <c r="E132" s="249"/>
      <c r="F132" s="249"/>
      <c r="G132" s="249"/>
      <c r="H132" s="249"/>
      <c r="I132" s="249"/>
      <c r="J132" s="249"/>
      <c r="K132" s="249"/>
      <c r="L132" s="77"/>
      <c r="M132" s="77"/>
      <c r="N132" s="77"/>
      <c r="O132" s="77"/>
      <c r="P132" s="77"/>
      <c r="Q132" s="77"/>
      <c r="R132" s="77"/>
      <c r="S132" s="77"/>
      <c r="T132" s="77"/>
      <c r="U132" s="177"/>
    </row>
    <row r="133" spans="2:21" s="11" customFormat="1" ht="15" customHeight="1" x14ac:dyDescent="0.2">
      <c r="B133" s="76">
        <v>2019</v>
      </c>
      <c r="C133" s="74"/>
      <c r="D133" s="77">
        <v>372</v>
      </c>
      <c r="E133" s="77">
        <v>179660</v>
      </c>
      <c r="F133" s="77">
        <v>81864</v>
      </c>
      <c r="G133" s="77">
        <v>48604</v>
      </c>
      <c r="H133" s="77">
        <v>20664</v>
      </c>
      <c r="I133" s="77">
        <v>97797</v>
      </c>
      <c r="J133" s="77">
        <v>4691</v>
      </c>
      <c r="K133" s="77">
        <v>33809</v>
      </c>
      <c r="L133" s="77">
        <v>102594</v>
      </c>
      <c r="M133" s="77">
        <v>27817</v>
      </c>
      <c r="N133" s="77">
        <v>17633</v>
      </c>
      <c r="O133" s="77">
        <v>74776</v>
      </c>
      <c r="P133" s="77">
        <v>21299</v>
      </c>
      <c r="Q133" s="77">
        <v>4004</v>
      </c>
      <c r="R133" s="77">
        <v>9215</v>
      </c>
      <c r="S133" s="77">
        <v>77067</v>
      </c>
      <c r="T133" s="77">
        <v>10348</v>
      </c>
      <c r="U133" s="182">
        <v>-178</v>
      </c>
    </row>
    <row r="134" spans="2:21" s="11" customFormat="1" ht="15" customHeight="1" x14ac:dyDescent="0.2">
      <c r="B134" s="76">
        <v>2018</v>
      </c>
      <c r="C134" s="74"/>
      <c r="D134" s="77">
        <v>332</v>
      </c>
      <c r="E134" s="77">
        <v>154038</v>
      </c>
      <c r="F134" s="77">
        <v>65635</v>
      </c>
      <c r="G134" s="77">
        <v>35694</v>
      </c>
      <c r="H134" s="77">
        <v>20455</v>
      </c>
      <c r="I134" s="77">
        <v>88404</v>
      </c>
      <c r="J134" s="77">
        <v>2875</v>
      </c>
      <c r="K134" s="77">
        <v>30369</v>
      </c>
      <c r="L134" s="77">
        <v>87227</v>
      </c>
      <c r="M134" s="77">
        <v>24527</v>
      </c>
      <c r="N134" s="77">
        <v>14420</v>
      </c>
      <c r="O134" s="77">
        <v>62700</v>
      </c>
      <c r="P134" s="77">
        <v>19725</v>
      </c>
      <c r="Q134" s="77">
        <v>3535</v>
      </c>
      <c r="R134" s="77">
        <v>3689</v>
      </c>
      <c r="S134" s="77">
        <v>66812</v>
      </c>
      <c r="T134" s="77">
        <v>10427</v>
      </c>
      <c r="U134" s="177">
        <v>1514</v>
      </c>
    </row>
    <row r="135" spans="2:21" s="11" customFormat="1" ht="15" customHeight="1" x14ac:dyDescent="0.2">
      <c r="B135" s="76">
        <v>2017</v>
      </c>
      <c r="C135" s="252"/>
      <c r="D135" s="77">
        <v>320</v>
      </c>
      <c r="E135" s="77">
        <v>147587</v>
      </c>
      <c r="F135" s="77">
        <v>60043</v>
      </c>
      <c r="G135" s="77">
        <v>40500</v>
      </c>
      <c r="H135" s="77">
        <v>11711</v>
      </c>
      <c r="I135" s="77">
        <v>87544</v>
      </c>
      <c r="J135" s="77">
        <v>2408</v>
      </c>
      <c r="K135" s="77">
        <v>29676</v>
      </c>
      <c r="L135" s="77">
        <v>77977</v>
      </c>
      <c r="M135" s="77">
        <v>25641</v>
      </c>
      <c r="N135" s="77">
        <v>13330</v>
      </c>
      <c r="O135" s="77">
        <v>52336</v>
      </c>
      <c r="P135" s="77">
        <v>15194</v>
      </c>
      <c r="Q135" s="77">
        <v>3478</v>
      </c>
      <c r="R135" s="77">
        <v>2217</v>
      </c>
      <c r="S135" s="77">
        <v>69611</v>
      </c>
      <c r="T135" s="77">
        <v>9559</v>
      </c>
      <c r="U135" s="177">
        <v>5946</v>
      </c>
    </row>
    <row r="136" spans="2:21" s="11" customFormat="1" ht="15" customHeight="1" x14ac:dyDescent="0.2">
      <c r="B136" s="76">
        <v>2016</v>
      </c>
      <c r="C136" s="252"/>
      <c r="D136" s="77">
        <v>264</v>
      </c>
      <c r="E136" s="77">
        <v>150042</v>
      </c>
      <c r="F136" s="77">
        <v>49559</v>
      </c>
      <c r="G136" s="77">
        <v>36617</v>
      </c>
      <c r="H136" s="77">
        <v>5909</v>
      </c>
      <c r="I136" s="77">
        <v>100483</v>
      </c>
      <c r="J136" s="77">
        <v>2577</v>
      </c>
      <c r="K136" s="77">
        <v>21685</v>
      </c>
      <c r="L136" s="77">
        <v>70115</v>
      </c>
      <c r="M136" s="77">
        <v>17968</v>
      </c>
      <c r="N136" s="77">
        <v>7451</v>
      </c>
      <c r="O136" s="77">
        <v>52147</v>
      </c>
      <c r="P136" s="77">
        <v>14532</v>
      </c>
      <c r="Q136" s="77">
        <v>2877</v>
      </c>
      <c r="R136" s="77">
        <v>4576</v>
      </c>
      <c r="S136" s="77">
        <v>79927</v>
      </c>
      <c r="T136" s="77">
        <v>37844</v>
      </c>
      <c r="U136" s="177">
        <v>1208</v>
      </c>
    </row>
    <row r="137" spans="2:21" s="11" customFormat="1" ht="15" customHeight="1" x14ac:dyDescent="0.2">
      <c r="B137" s="76">
        <v>2015</v>
      </c>
      <c r="C137" s="76" t="s">
        <v>50</v>
      </c>
      <c r="D137" s="77">
        <v>255</v>
      </c>
      <c r="E137" s="77">
        <v>118692</v>
      </c>
      <c r="F137" s="77">
        <v>46374</v>
      </c>
      <c r="G137" s="77">
        <v>34115</v>
      </c>
      <c r="H137" s="77">
        <v>4785</v>
      </c>
      <c r="I137" s="77">
        <v>72318</v>
      </c>
      <c r="J137" s="77">
        <v>2276</v>
      </c>
      <c r="K137" s="77">
        <v>24188</v>
      </c>
      <c r="L137" s="77">
        <v>72874</v>
      </c>
      <c r="M137" s="77">
        <v>12720</v>
      </c>
      <c r="N137" s="77">
        <v>6620</v>
      </c>
      <c r="O137" s="77">
        <v>60154</v>
      </c>
      <c r="P137" s="77">
        <v>16003</v>
      </c>
      <c r="Q137" s="77">
        <v>2831</v>
      </c>
      <c r="R137" s="77">
        <v>10164</v>
      </c>
      <c r="S137" s="77">
        <v>45818</v>
      </c>
      <c r="T137" s="77">
        <v>9430</v>
      </c>
      <c r="U137" s="177">
        <v>-9045</v>
      </c>
    </row>
    <row r="138" spans="2:21" s="11" customFormat="1" ht="15" customHeight="1" x14ac:dyDescent="0.2">
      <c r="B138" s="76">
        <v>2014</v>
      </c>
      <c r="C138" s="76" t="s">
        <v>50</v>
      </c>
      <c r="D138" s="77">
        <v>243</v>
      </c>
      <c r="E138" s="77">
        <v>123281</v>
      </c>
      <c r="F138" s="77">
        <v>39237</v>
      </c>
      <c r="G138" s="77">
        <v>30776</v>
      </c>
      <c r="H138" s="77">
        <v>4540</v>
      </c>
      <c r="I138" s="77">
        <v>84044</v>
      </c>
      <c r="J138" s="77">
        <v>2154</v>
      </c>
      <c r="K138" s="77">
        <v>23845</v>
      </c>
      <c r="L138" s="77">
        <v>74783</v>
      </c>
      <c r="M138" s="77">
        <v>8755</v>
      </c>
      <c r="N138" s="77">
        <v>4369</v>
      </c>
      <c r="O138" s="77">
        <v>66028</v>
      </c>
      <c r="P138" s="77">
        <v>17411</v>
      </c>
      <c r="Q138" s="77">
        <v>2950</v>
      </c>
      <c r="R138" s="77">
        <v>8649</v>
      </c>
      <c r="S138" s="77">
        <v>48497</v>
      </c>
      <c r="T138" s="77">
        <v>8478</v>
      </c>
      <c r="U138" s="177">
        <v>-10632</v>
      </c>
    </row>
    <row r="139" spans="2:21" s="11" customFormat="1" ht="15" customHeight="1" x14ac:dyDescent="0.2">
      <c r="B139" s="264" t="s">
        <v>27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77"/>
      <c r="M139" s="77"/>
      <c r="N139" s="77"/>
      <c r="O139" s="77"/>
      <c r="P139" s="77"/>
      <c r="Q139" s="77"/>
      <c r="R139" s="77"/>
      <c r="S139" s="77"/>
      <c r="T139" s="77"/>
      <c r="U139" s="177"/>
    </row>
    <row r="140" spans="2:21" s="11" customFormat="1" ht="15" customHeight="1" x14ac:dyDescent="0.2">
      <c r="B140" s="76">
        <v>2019</v>
      </c>
      <c r="C140" s="74"/>
      <c r="D140" s="77">
        <v>980</v>
      </c>
      <c r="E140" s="77">
        <v>2351284</v>
      </c>
      <c r="F140" s="77">
        <v>1707772</v>
      </c>
      <c r="G140" s="77">
        <v>741450</v>
      </c>
      <c r="H140" s="77">
        <v>1320</v>
      </c>
      <c r="I140" s="77">
        <v>643512</v>
      </c>
      <c r="J140" s="77">
        <v>295114</v>
      </c>
      <c r="K140" s="77">
        <v>16007</v>
      </c>
      <c r="L140" s="77">
        <v>1326235</v>
      </c>
      <c r="M140" s="77">
        <v>1022697</v>
      </c>
      <c r="N140" s="77">
        <v>904026</v>
      </c>
      <c r="O140" s="77">
        <v>303538</v>
      </c>
      <c r="P140" s="77">
        <v>20337</v>
      </c>
      <c r="Q140" s="77">
        <v>9938</v>
      </c>
      <c r="R140" s="77">
        <v>93518</v>
      </c>
      <c r="S140" s="77">
        <v>1025049</v>
      </c>
      <c r="T140" s="77">
        <v>208740</v>
      </c>
      <c r="U140" s="177">
        <v>-41807</v>
      </c>
    </row>
    <row r="141" spans="2:21" s="11" customFormat="1" ht="15" customHeight="1" x14ac:dyDescent="0.2">
      <c r="B141" s="76">
        <v>2018</v>
      </c>
      <c r="C141" s="74"/>
      <c r="D141" s="77">
        <v>913</v>
      </c>
      <c r="E141" s="77">
        <v>2067496</v>
      </c>
      <c r="F141" s="77">
        <v>1418145</v>
      </c>
      <c r="G141" s="77">
        <v>675427</v>
      </c>
      <c r="H141" s="77">
        <v>768</v>
      </c>
      <c r="I141" s="77">
        <v>649351</v>
      </c>
      <c r="J141" s="77">
        <v>276334</v>
      </c>
      <c r="K141" s="77">
        <v>16745</v>
      </c>
      <c r="L141" s="77">
        <v>1094344</v>
      </c>
      <c r="M141" s="77">
        <v>829953</v>
      </c>
      <c r="N141" s="77">
        <v>711713</v>
      </c>
      <c r="O141" s="77">
        <v>264391</v>
      </c>
      <c r="P141" s="77">
        <v>19988</v>
      </c>
      <c r="Q141" s="77">
        <v>8476</v>
      </c>
      <c r="R141" s="77">
        <v>61538</v>
      </c>
      <c r="S141" s="77">
        <v>973152</v>
      </c>
      <c r="T141" s="77">
        <v>224486</v>
      </c>
      <c r="U141" s="177">
        <v>-52528</v>
      </c>
    </row>
    <row r="142" spans="2:21" s="11" customFormat="1" ht="15" customHeight="1" x14ac:dyDescent="0.2">
      <c r="B142" s="76">
        <v>2017</v>
      </c>
      <c r="C142" s="252"/>
      <c r="D142" s="77">
        <v>809</v>
      </c>
      <c r="E142" s="77">
        <v>1374976</v>
      </c>
      <c r="F142" s="77">
        <v>877866</v>
      </c>
      <c r="G142" s="77">
        <v>665298</v>
      </c>
      <c r="H142" s="77">
        <v>8916</v>
      </c>
      <c r="I142" s="77">
        <v>497110</v>
      </c>
      <c r="J142" s="77">
        <v>256591</v>
      </c>
      <c r="K142" s="77">
        <v>15596</v>
      </c>
      <c r="L142" s="77">
        <v>846865</v>
      </c>
      <c r="M142" s="77">
        <v>618506</v>
      </c>
      <c r="N142" s="77">
        <v>442848</v>
      </c>
      <c r="O142" s="77">
        <v>228358</v>
      </c>
      <c r="P142" s="77">
        <v>20160</v>
      </c>
      <c r="Q142" s="77">
        <v>10209</v>
      </c>
      <c r="R142" s="77">
        <v>53824</v>
      </c>
      <c r="S142" s="77">
        <v>528112</v>
      </c>
      <c r="T142" s="77">
        <v>186936</v>
      </c>
      <c r="U142" s="177">
        <v>-31862</v>
      </c>
    </row>
    <row r="143" spans="2:21" s="11" customFormat="1" ht="15" customHeight="1" x14ac:dyDescent="0.2">
      <c r="B143" s="76">
        <v>2016</v>
      </c>
      <c r="C143" s="252"/>
      <c r="D143" s="77">
        <v>726</v>
      </c>
      <c r="E143" s="77">
        <v>1295172</v>
      </c>
      <c r="F143" s="77">
        <v>869779</v>
      </c>
      <c r="G143" s="77">
        <v>648101</v>
      </c>
      <c r="H143" s="77">
        <v>16222</v>
      </c>
      <c r="I143" s="77">
        <v>425393</v>
      </c>
      <c r="J143" s="77">
        <v>254569</v>
      </c>
      <c r="K143" s="77">
        <v>14333</v>
      </c>
      <c r="L143" s="77">
        <v>797328</v>
      </c>
      <c r="M143" s="77">
        <v>516316</v>
      </c>
      <c r="N143" s="77">
        <v>393159</v>
      </c>
      <c r="O143" s="77">
        <v>281013</v>
      </c>
      <c r="P143" s="77">
        <v>20170</v>
      </c>
      <c r="Q143" s="77">
        <v>7805</v>
      </c>
      <c r="R143" s="77">
        <v>69315</v>
      </c>
      <c r="S143" s="77">
        <v>497844</v>
      </c>
      <c r="T143" s="77">
        <v>182246</v>
      </c>
      <c r="U143" s="177">
        <v>-80190</v>
      </c>
    </row>
    <row r="144" spans="2:21" s="11" customFormat="1" ht="15" customHeight="1" x14ac:dyDescent="0.2">
      <c r="B144" s="76">
        <v>2015</v>
      </c>
      <c r="C144" s="76" t="s">
        <v>50</v>
      </c>
      <c r="D144" s="77">
        <v>677</v>
      </c>
      <c r="E144" s="77">
        <v>1324509</v>
      </c>
      <c r="F144" s="77">
        <v>850924</v>
      </c>
      <c r="G144" s="77">
        <v>619983</v>
      </c>
      <c r="H144" s="77">
        <v>11398</v>
      </c>
      <c r="I144" s="77">
        <v>473585</v>
      </c>
      <c r="J144" s="77">
        <v>273456</v>
      </c>
      <c r="K144" s="77">
        <v>13247</v>
      </c>
      <c r="L144" s="77">
        <v>871760</v>
      </c>
      <c r="M144" s="77">
        <v>597243</v>
      </c>
      <c r="N144" s="77">
        <v>428531</v>
      </c>
      <c r="O144" s="77">
        <v>274516</v>
      </c>
      <c r="P144" s="77">
        <v>25347</v>
      </c>
      <c r="Q144" s="77">
        <v>8704</v>
      </c>
      <c r="R144" s="77">
        <v>73840</v>
      </c>
      <c r="S144" s="77">
        <v>452749</v>
      </c>
      <c r="T144" s="77">
        <v>177898</v>
      </c>
      <c r="U144" s="177">
        <v>-96313</v>
      </c>
    </row>
    <row r="145" spans="2:21" s="11" customFormat="1" ht="15" customHeight="1" x14ac:dyDescent="0.2">
      <c r="B145" s="76">
        <v>2014</v>
      </c>
      <c r="C145" s="76" t="s">
        <v>50</v>
      </c>
      <c r="D145" s="77">
        <v>639</v>
      </c>
      <c r="E145" s="77">
        <v>1322743</v>
      </c>
      <c r="F145" s="77">
        <v>838298</v>
      </c>
      <c r="G145" s="77">
        <v>599080</v>
      </c>
      <c r="H145" s="77">
        <v>11505</v>
      </c>
      <c r="I145" s="77">
        <v>484445</v>
      </c>
      <c r="J145" s="77">
        <v>317165</v>
      </c>
      <c r="K145" s="77">
        <v>14007</v>
      </c>
      <c r="L145" s="77">
        <v>922012</v>
      </c>
      <c r="M145" s="77">
        <v>557623</v>
      </c>
      <c r="N145" s="77">
        <v>373107</v>
      </c>
      <c r="O145" s="77">
        <v>364388</v>
      </c>
      <c r="P145" s="77">
        <v>25795</v>
      </c>
      <c r="Q145" s="77">
        <v>8743</v>
      </c>
      <c r="R145" s="77">
        <v>178581</v>
      </c>
      <c r="S145" s="77">
        <v>400731</v>
      </c>
      <c r="T145" s="77">
        <v>153529</v>
      </c>
      <c r="U145" s="177">
        <v>-81870</v>
      </c>
    </row>
    <row r="146" spans="2:21" s="11" customFormat="1" ht="15" customHeight="1" x14ac:dyDescent="0.2">
      <c r="B146" s="264" t="s">
        <v>28</v>
      </c>
      <c r="C146" s="249"/>
      <c r="D146" s="249"/>
      <c r="E146" s="249"/>
      <c r="F146" s="249"/>
      <c r="G146" s="249"/>
      <c r="H146" s="249"/>
      <c r="I146" s="249"/>
      <c r="J146" s="249"/>
      <c r="K146" s="249"/>
      <c r="L146" s="77"/>
      <c r="M146" s="77"/>
      <c r="N146" s="77"/>
      <c r="O146" s="77"/>
      <c r="P146" s="77"/>
      <c r="Q146" s="77"/>
      <c r="R146" s="77"/>
      <c r="S146" s="77"/>
      <c r="T146" s="77"/>
      <c r="U146" s="177"/>
    </row>
    <row r="147" spans="2:21" s="11" customFormat="1" ht="15" customHeight="1" x14ac:dyDescent="0.2">
      <c r="B147" s="76">
        <v>2019</v>
      </c>
      <c r="C147" s="74"/>
      <c r="D147" s="77">
        <v>2324</v>
      </c>
      <c r="E147" s="77">
        <v>2758795</v>
      </c>
      <c r="F147" s="77">
        <v>2182900</v>
      </c>
      <c r="G147" s="77">
        <v>234481</v>
      </c>
      <c r="H147" s="77">
        <v>60453</v>
      </c>
      <c r="I147" s="77">
        <v>575896</v>
      </c>
      <c r="J147" s="77">
        <v>18181</v>
      </c>
      <c r="K147" s="77">
        <v>65785</v>
      </c>
      <c r="L147" s="77">
        <v>901615</v>
      </c>
      <c r="M147" s="77">
        <v>425534</v>
      </c>
      <c r="N147" s="77">
        <v>287612</v>
      </c>
      <c r="O147" s="77">
        <v>476081</v>
      </c>
      <c r="P147" s="77">
        <v>29169</v>
      </c>
      <c r="Q147" s="77">
        <v>19901</v>
      </c>
      <c r="R147" s="77">
        <v>145151</v>
      </c>
      <c r="S147" s="77">
        <v>1857180</v>
      </c>
      <c r="T147" s="77">
        <v>295054</v>
      </c>
      <c r="U147" s="177">
        <v>535365</v>
      </c>
    </row>
    <row r="148" spans="2:21" s="11" customFormat="1" ht="15" customHeight="1" x14ac:dyDescent="0.2">
      <c r="B148" s="76">
        <v>2018</v>
      </c>
      <c r="C148" s="74"/>
      <c r="D148" s="77">
        <v>2229</v>
      </c>
      <c r="E148" s="77">
        <v>2231448</v>
      </c>
      <c r="F148" s="77">
        <v>1774604</v>
      </c>
      <c r="G148" s="77">
        <v>180551</v>
      </c>
      <c r="H148" s="77">
        <v>62140</v>
      </c>
      <c r="I148" s="77">
        <v>456844</v>
      </c>
      <c r="J148" s="77">
        <v>16590</v>
      </c>
      <c r="K148" s="77">
        <v>54214</v>
      </c>
      <c r="L148" s="77">
        <v>786690</v>
      </c>
      <c r="M148" s="77">
        <v>432156</v>
      </c>
      <c r="N148" s="77">
        <v>312127</v>
      </c>
      <c r="O148" s="77">
        <v>354533</v>
      </c>
      <c r="P148" s="77">
        <v>28553</v>
      </c>
      <c r="Q148" s="77">
        <v>20108</v>
      </c>
      <c r="R148" s="77">
        <v>57369</v>
      </c>
      <c r="S148" s="77">
        <v>1444758</v>
      </c>
      <c r="T148" s="77">
        <v>282300</v>
      </c>
      <c r="U148" s="177">
        <v>430509</v>
      </c>
    </row>
    <row r="149" spans="2:21" s="11" customFormat="1" ht="15" customHeight="1" x14ac:dyDescent="0.2">
      <c r="B149" s="76">
        <v>2017</v>
      </c>
      <c r="C149" s="252"/>
      <c r="D149" s="77">
        <v>2076</v>
      </c>
      <c r="E149" s="77">
        <v>2177303</v>
      </c>
      <c r="F149" s="77">
        <v>1609537</v>
      </c>
      <c r="G149" s="77">
        <v>138805</v>
      </c>
      <c r="H149" s="77">
        <v>71781</v>
      </c>
      <c r="I149" s="77">
        <v>567766</v>
      </c>
      <c r="J149" s="77">
        <v>7275</v>
      </c>
      <c r="K149" s="77">
        <v>38862</v>
      </c>
      <c r="L149" s="77">
        <v>839101</v>
      </c>
      <c r="M149" s="77">
        <v>420046</v>
      </c>
      <c r="N149" s="77">
        <v>302175</v>
      </c>
      <c r="O149" s="77">
        <v>419056</v>
      </c>
      <c r="P149" s="77">
        <v>16054</v>
      </c>
      <c r="Q149" s="77">
        <v>32260</v>
      </c>
      <c r="R149" s="77">
        <v>77419</v>
      </c>
      <c r="S149" s="77">
        <v>1338201</v>
      </c>
      <c r="T149" s="77">
        <v>268332</v>
      </c>
      <c r="U149" s="177">
        <v>345464</v>
      </c>
    </row>
    <row r="150" spans="2:21" s="11" customFormat="1" ht="15" customHeight="1" x14ac:dyDescent="0.2">
      <c r="B150" s="76">
        <v>2016</v>
      </c>
      <c r="C150" s="252"/>
      <c r="D150" s="77">
        <v>1925</v>
      </c>
      <c r="E150" s="77">
        <v>2069883</v>
      </c>
      <c r="F150" s="77">
        <v>1673112</v>
      </c>
      <c r="G150" s="77">
        <v>88038</v>
      </c>
      <c r="H150" s="77">
        <v>75125</v>
      </c>
      <c r="I150" s="77">
        <v>396771</v>
      </c>
      <c r="J150" s="77">
        <v>7961</v>
      </c>
      <c r="K150" s="77">
        <v>38415</v>
      </c>
      <c r="L150" s="77">
        <v>906865</v>
      </c>
      <c r="M150" s="77">
        <v>620081</v>
      </c>
      <c r="N150" s="77">
        <v>498290</v>
      </c>
      <c r="O150" s="77">
        <v>286784</v>
      </c>
      <c r="P150" s="77">
        <v>11320</v>
      </c>
      <c r="Q150" s="77">
        <v>18974</v>
      </c>
      <c r="R150" s="77">
        <v>54621</v>
      </c>
      <c r="S150" s="77">
        <v>1163018</v>
      </c>
      <c r="T150" s="77">
        <v>257950</v>
      </c>
      <c r="U150" s="177">
        <v>276638</v>
      </c>
    </row>
    <row r="151" spans="2:21" s="11" customFormat="1" ht="15" customHeight="1" x14ac:dyDescent="0.2">
      <c r="B151" s="76">
        <v>2015</v>
      </c>
      <c r="C151" s="76" t="s">
        <v>50</v>
      </c>
      <c r="D151" s="77">
        <v>1862</v>
      </c>
      <c r="E151" s="77">
        <v>1881780</v>
      </c>
      <c r="F151" s="77">
        <v>1580263</v>
      </c>
      <c r="G151" s="77">
        <v>95575</v>
      </c>
      <c r="H151" s="77">
        <v>5246</v>
      </c>
      <c r="I151" s="77">
        <v>301518</v>
      </c>
      <c r="J151" s="77">
        <v>13861</v>
      </c>
      <c r="K151" s="77">
        <v>33380</v>
      </c>
      <c r="L151" s="77">
        <v>877196</v>
      </c>
      <c r="M151" s="77">
        <v>524859</v>
      </c>
      <c r="N151" s="77">
        <v>421434</v>
      </c>
      <c r="O151" s="77">
        <v>352338</v>
      </c>
      <c r="P151" s="77">
        <v>30880</v>
      </c>
      <c r="Q151" s="77">
        <v>23554</v>
      </c>
      <c r="R151" s="77">
        <v>54272</v>
      </c>
      <c r="S151" s="77">
        <v>1004584</v>
      </c>
      <c r="T151" s="77">
        <v>265575</v>
      </c>
      <c r="U151" s="177">
        <v>182813</v>
      </c>
    </row>
    <row r="152" spans="2:21" s="11" customFormat="1" ht="15" customHeight="1" x14ac:dyDescent="0.2">
      <c r="B152" s="76">
        <v>2014</v>
      </c>
      <c r="C152" s="76" t="s">
        <v>50</v>
      </c>
      <c r="D152" s="77">
        <v>1805</v>
      </c>
      <c r="E152" s="77">
        <v>2120251</v>
      </c>
      <c r="F152" s="77">
        <v>1738499</v>
      </c>
      <c r="G152" s="77">
        <v>87061</v>
      </c>
      <c r="H152" s="77">
        <v>14929</v>
      </c>
      <c r="I152" s="77">
        <v>381752</v>
      </c>
      <c r="J152" s="77">
        <v>11609</v>
      </c>
      <c r="K152" s="77">
        <v>35280</v>
      </c>
      <c r="L152" s="77">
        <v>1014476</v>
      </c>
      <c r="M152" s="77">
        <v>702438</v>
      </c>
      <c r="N152" s="77">
        <v>604176</v>
      </c>
      <c r="O152" s="77">
        <v>312038</v>
      </c>
      <c r="P152" s="77">
        <v>14563</v>
      </c>
      <c r="Q152" s="77">
        <v>8762</v>
      </c>
      <c r="R152" s="77">
        <v>91123</v>
      </c>
      <c r="S152" s="77">
        <v>1105775</v>
      </c>
      <c r="T152" s="77">
        <v>272182</v>
      </c>
      <c r="U152" s="177">
        <v>224441</v>
      </c>
    </row>
    <row r="153" spans="2:21" s="11" customFormat="1" ht="15" customHeight="1" x14ac:dyDescent="0.2">
      <c r="B153" s="264" t="s">
        <v>29</v>
      </c>
      <c r="C153" s="249"/>
      <c r="D153" s="249"/>
      <c r="E153" s="249"/>
      <c r="F153" s="249"/>
      <c r="G153" s="249"/>
      <c r="H153" s="249"/>
      <c r="I153" s="249"/>
      <c r="J153" s="249"/>
      <c r="K153" s="249"/>
      <c r="L153" s="77"/>
      <c r="M153" s="77"/>
      <c r="N153" s="77"/>
      <c r="O153" s="77"/>
      <c r="P153" s="77"/>
      <c r="Q153" s="77"/>
      <c r="R153" s="77"/>
      <c r="S153" s="77"/>
      <c r="T153" s="77"/>
      <c r="U153" s="177"/>
    </row>
    <row r="154" spans="2:21" s="11" customFormat="1" ht="15" customHeight="1" x14ac:dyDescent="0.2">
      <c r="B154" s="76">
        <v>2019</v>
      </c>
      <c r="C154" s="74"/>
      <c r="D154" s="77">
        <v>4582</v>
      </c>
      <c r="E154" s="77">
        <v>264615</v>
      </c>
      <c r="F154" s="77">
        <v>113811</v>
      </c>
      <c r="G154" s="77">
        <v>55482</v>
      </c>
      <c r="H154" s="77">
        <v>9909</v>
      </c>
      <c r="I154" s="77">
        <v>150805</v>
      </c>
      <c r="J154" s="77">
        <v>7210</v>
      </c>
      <c r="K154" s="77">
        <v>47099</v>
      </c>
      <c r="L154" s="77">
        <v>161133</v>
      </c>
      <c r="M154" s="77">
        <v>41881</v>
      </c>
      <c r="N154" s="77">
        <v>20192</v>
      </c>
      <c r="O154" s="77">
        <v>119252</v>
      </c>
      <c r="P154" s="77">
        <v>25113</v>
      </c>
      <c r="Q154" s="77">
        <v>10245</v>
      </c>
      <c r="R154" s="77">
        <v>15330</v>
      </c>
      <c r="S154" s="77">
        <v>103482</v>
      </c>
      <c r="T154" s="77">
        <v>22003</v>
      </c>
      <c r="U154" s="177">
        <v>31327</v>
      </c>
    </row>
    <row r="155" spans="2:21" s="11" customFormat="1" ht="15" customHeight="1" x14ac:dyDescent="0.2">
      <c r="B155" s="76">
        <v>2018</v>
      </c>
      <c r="C155" s="74"/>
      <c r="D155" s="77">
        <v>4485</v>
      </c>
      <c r="E155" s="77">
        <v>248252</v>
      </c>
      <c r="F155" s="77">
        <v>107146</v>
      </c>
      <c r="G155" s="77">
        <v>53655</v>
      </c>
      <c r="H155" s="77">
        <v>10122</v>
      </c>
      <c r="I155" s="77">
        <v>141107</v>
      </c>
      <c r="J155" s="77">
        <v>5985</v>
      </c>
      <c r="K155" s="77">
        <v>46841</v>
      </c>
      <c r="L155" s="77">
        <v>155037</v>
      </c>
      <c r="M155" s="77">
        <v>44884</v>
      </c>
      <c r="N155" s="77">
        <v>23753</v>
      </c>
      <c r="O155" s="77">
        <v>110153</v>
      </c>
      <c r="P155" s="77">
        <v>26827</v>
      </c>
      <c r="Q155" s="77">
        <v>8853</v>
      </c>
      <c r="R155" s="77">
        <v>12633</v>
      </c>
      <c r="S155" s="77">
        <v>93215</v>
      </c>
      <c r="T155" s="77">
        <v>21631</v>
      </c>
      <c r="U155" s="177">
        <v>26743</v>
      </c>
    </row>
    <row r="156" spans="2:21" s="11" customFormat="1" ht="15" customHeight="1" x14ac:dyDescent="0.2">
      <c r="B156" s="76">
        <v>2017</v>
      </c>
      <c r="C156" s="252"/>
      <c r="D156" s="77">
        <v>4369</v>
      </c>
      <c r="E156" s="77">
        <v>233389</v>
      </c>
      <c r="F156" s="77">
        <v>111739</v>
      </c>
      <c r="G156" s="77">
        <v>47952</v>
      </c>
      <c r="H156" s="77">
        <v>9754</v>
      </c>
      <c r="I156" s="77">
        <v>121650</v>
      </c>
      <c r="J156" s="77">
        <v>5086</v>
      </c>
      <c r="K156" s="77">
        <v>42653</v>
      </c>
      <c r="L156" s="77">
        <v>148560</v>
      </c>
      <c r="M156" s="77">
        <v>43987</v>
      </c>
      <c r="N156" s="77">
        <v>25284</v>
      </c>
      <c r="O156" s="77">
        <v>104573</v>
      </c>
      <c r="P156" s="77">
        <v>26970</v>
      </c>
      <c r="Q156" s="77">
        <v>7926</v>
      </c>
      <c r="R156" s="77">
        <v>16971</v>
      </c>
      <c r="S156" s="77">
        <v>84829</v>
      </c>
      <c r="T156" s="77">
        <v>21205</v>
      </c>
      <c r="U156" s="177">
        <v>10676</v>
      </c>
    </row>
    <row r="157" spans="2:21" s="11" customFormat="1" ht="15" customHeight="1" x14ac:dyDescent="0.2">
      <c r="B157" s="76">
        <v>2016</v>
      </c>
      <c r="C157" s="252"/>
      <c r="D157" s="77">
        <v>4063</v>
      </c>
      <c r="E157" s="77">
        <v>158968</v>
      </c>
      <c r="F157" s="77">
        <v>56083</v>
      </c>
      <c r="G157" s="77">
        <v>42320</v>
      </c>
      <c r="H157" s="77">
        <v>2924</v>
      </c>
      <c r="I157" s="77">
        <v>102886</v>
      </c>
      <c r="J157" s="77">
        <v>3359</v>
      </c>
      <c r="K157" s="77">
        <v>31740</v>
      </c>
      <c r="L157" s="77">
        <v>111263</v>
      </c>
      <c r="M157" s="77">
        <v>33828</v>
      </c>
      <c r="N157" s="77">
        <v>21445</v>
      </c>
      <c r="O157" s="77">
        <v>77435</v>
      </c>
      <c r="P157" s="77">
        <v>22051</v>
      </c>
      <c r="Q157" s="77">
        <v>7984</v>
      </c>
      <c r="R157" s="77">
        <v>11944</v>
      </c>
      <c r="S157" s="77">
        <v>47705</v>
      </c>
      <c r="T157" s="77">
        <v>18479</v>
      </c>
      <c r="U157" s="177">
        <v>-12104</v>
      </c>
    </row>
    <row r="158" spans="2:21" s="11" customFormat="1" ht="15" customHeight="1" x14ac:dyDescent="0.2">
      <c r="B158" s="76">
        <v>2015</v>
      </c>
      <c r="C158" s="76" t="s">
        <v>50</v>
      </c>
      <c r="D158" s="77">
        <v>3782</v>
      </c>
      <c r="E158" s="77">
        <v>151932</v>
      </c>
      <c r="F158" s="77">
        <v>59766</v>
      </c>
      <c r="G158" s="77">
        <v>40783</v>
      </c>
      <c r="H158" s="77">
        <v>4063</v>
      </c>
      <c r="I158" s="77">
        <v>92166</v>
      </c>
      <c r="J158" s="77">
        <v>1674</v>
      </c>
      <c r="K158" s="77">
        <v>32593</v>
      </c>
      <c r="L158" s="77">
        <v>112534</v>
      </c>
      <c r="M158" s="77">
        <v>36942</v>
      </c>
      <c r="N158" s="77">
        <v>26471</v>
      </c>
      <c r="O158" s="77">
        <v>75591</v>
      </c>
      <c r="P158" s="77">
        <v>22256</v>
      </c>
      <c r="Q158" s="77">
        <v>7999</v>
      </c>
      <c r="R158" s="77">
        <v>10870</v>
      </c>
      <c r="S158" s="77">
        <v>39398</v>
      </c>
      <c r="T158" s="77">
        <v>23366</v>
      </c>
      <c r="U158" s="177">
        <v>-29000</v>
      </c>
    </row>
    <row r="159" spans="2:21" s="11" customFormat="1" ht="15" customHeight="1" x14ac:dyDescent="0.2">
      <c r="B159" s="76">
        <v>2014</v>
      </c>
      <c r="C159" s="76" t="s">
        <v>50</v>
      </c>
      <c r="D159" s="77">
        <v>3408</v>
      </c>
      <c r="E159" s="77">
        <v>150915</v>
      </c>
      <c r="F159" s="77">
        <v>57765</v>
      </c>
      <c r="G159" s="77">
        <v>33580</v>
      </c>
      <c r="H159" s="77">
        <v>6721</v>
      </c>
      <c r="I159" s="77">
        <v>93150</v>
      </c>
      <c r="J159" s="77">
        <v>2101</v>
      </c>
      <c r="K159" s="77">
        <v>36813</v>
      </c>
      <c r="L159" s="77">
        <v>113300</v>
      </c>
      <c r="M159" s="77">
        <v>27155</v>
      </c>
      <c r="N159" s="77">
        <v>16244</v>
      </c>
      <c r="O159" s="77">
        <v>86146</v>
      </c>
      <c r="P159" s="77">
        <v>26212</v>
      </c>
      <c r="Q159" s="77">
        <v>6919</v>
      </c>
      <c r="R159" s="77">
        <v>13536</v>
      </c>
      <c r="S159" s="77">
        <v>37615</v>
      </c>
      <c r="T159" s="77">
        <v>20082</v>
      </c>
      <c r="U159" s="177">
        <v>-23900</v>
      </c>
    </row>
    <row r="160" spans="2:21" s="11" customFormat="1" ht="15" customHeight="1" x14ac:dyDescent="0.2">
      <c r="B160" s="264" t="s">
        <v>30</v>
      </c>
      <c r="C160" s="249"/>
      <c r="D160" s="249"/>
      <c r="E160" s="249"/>
      <c r="F160" s="249"/>
      <c r="G160" s="249"/>
      <c r="H160" s="249"/>
      <c r="I160" s="249"/>
      <c r="J160" s="249"/>
      <c r="K160" s="249"/>
      <c r="L160" s="77"/>
      <c r="M160" s="77"/>
      <c r="N160" s="77"/>
      <c r="O160" s="77"/>
      <c r="P160" s="77"/>
      <c r="Q160" s="77"/>
      <c r="R160" s="77"/>
      <c r="S160" s="77"/>
      <c r="T160" s="77"/>
      <c r="U160" s="177"/>
    </row>
    <row r="161" spans="2:21" s="11" customFormat="1" ht="15" customHeight="1" x14ac:dyDescent="0.2">
      <c r="B161" s="76">
        <v>2019</v>
      </c>
      <c r="C161" s="74"/>
      <c r="D161" s="77">
        <v>854</v>
      </c>
      <c r="E161" s="77">
        <v>53928</v>
      </c>
      <c r="F161" s="77">
        <v>20983</v>
      </c>
      <c r="G161" s="77">
        <v>17945</v>
      </c>
      <c r="H161" s="77">
        <v>573</v>
      </c>
      <c r="I161" s="77">
        <v>32945</v>
      </c>
      <c r="J161" s="77">
        <v>183</v>
      </c>
      <c r="K161" s="77">
        <v>893</v>
      </c>
      <c r="L161" s="77">
        <v>45686</v>
      </c>
      <c r="M161" s="77">
        <v>9990</v>
      </c>
      <c r="N161" s="77">
        <v>8997</v>
      </c>
      <c r="O161" s="77">
        <v>35696</v>
      </c>
      <c r="P161" s="77">
        <v>3006</v>
      </c>
      <c r="Q161" s="77">
        <v>3353</v>
      </c>
      <c r="R161" s="77">
        <v>3442</v>
      </c>
      <c r="S161" s="77">
        <v>8243</v>
      </c>
      <c r="T161" s="77">
        <v>2352</v>
      </c>
      <c r="U161" s="177">
        <v>-5151</v>
      </c>
    </row>
    <row r="162" spans="2:21" s="11" customFormat="1" ht="15" customHeight="1" x14ac:dyDescent="0.2">
      <c r="B162" s="76">
        <v>2018</v>
      </c>
      <c r="C162" s="74"/>
      <c r="D162" s="77">
        <v>847</v>
      </c>
      <c r="E162" s="77">
        <v>49484</v>
      </c>
      <c r="F162" s="77">
        <v>19424</v>
      </c>
      <c r="G162" s="77">
        <v>17124</v>
      </c>
      <c r="H162" s="77">
        <v>523</v>
      </c>
      <c r="I162" s="77">
        <v>30059</v>
      </c>
      <c r="J162" s="77">
        <v>161</v>
      </c>
      <c r="K162" s="77">
        <v>1035</v>
      </c>
      <c r="L162" s="77">
        <v>45776</v>
      </c>
      <c r="M162" s="77">
        <v>9623</v>
      </c>
      <c r="N162" s="77">
        <v>9148</v>
      </c>
      <c r="O162" s="77">
        <v>36153</v>
      </c>
      <c r="P162" s="77">
        <v>3359</v>
      </c>
      <c r="Q162" s="77">
        <v>3354</v>
      </c>
      <c r="R162" s="77">
        <v>4247</v>
      </c>
      <c r="S162" s="77">
        <v>3708</v>
      </c>
      <c r="T162" s="77">
        <v>2306</v>
      </c>
      <c r="U162" s="177">
        <v>-5337</v>
      </c>
    </row>
    <row r="163" spans="2:21" s="11" customFormat="1" ht="15" customHeight="1" x14ac:dyDescent="0.2">
      <c r="B163" s="76">
        <v>2017</v>
      </c>
      <c r="C163" s="252"/>
      <c r="D163" s="77">
        <v>830</v>
      </c>
      <c r="E163" s="77">
        <v>48727</v>
      </c>
      <c r="F163" s="77">
        <v>18078</v>
      </c>
      <c r="G163" s="77">
        <v>17090</v>
      </c>
      <c r="H163" s="77">
        <v>615</v>
      </c>
      <c r="I163" s="77">
        <v>30650</v>
      </c>
      <c r="J163" s="77">
        <v>154</v>
      </c>
      <c r="K163" s="77">
        <v>951</v>
      </c>
      <c r="L163" s="77">
        <v>46402</v>
      </c>
      <c r="M163" s="77">
        <v>11123</v>
      </c>
      <c r="N163" s="77">
        <v>10151</v>
      </c>
      <c r="O163" s="77">
        <v>35279</v>
      </c>
      <c r="P163" s="77">
        <v>3483</v>
      </c>
      <c r="Q163" s="77">
        <v>3276</v>
      </c>
      <c r="R163" s="77">
        <v>7302</v>
      </c>
      <c r="S163" s="77">
        <v>2325</v>
      </c>
      <c r="T163" s="77">
        <v>2248</v>
      </c>
      <c r="U163" s="177">
        <v>-5538</v>
      </c>
    </row>
    <row r="164" spans="2:21" s="11" customFormat="1" ht="15" customHeight="1" x14ac:dyDescent="0.2">
      <c r="B164" s="76">
        <v>2016</v>
      </c>
      <c r="C164" s="252"/>
      <c r="D164" s="77">
        <v>825</v>
      </c>
      <c r="E164" s="77">
        <v>51584</v>
      </c>
      <c r="F164" s="77">
        <v>19848</v>
      </c>
      <c r="G164" s="77">
        <v>18636</v>
      </c>
      <c r="H164" s="77">
        <v>744</v>
      </c>
      <c r="I164" s="77">
        <v>31736</v>
      </c>
      <c r="J164" s="77">
        <v>146</v>
      </c>
      <c r="K164" s="77">
        <v>1784</v>
      </c>
      <c r="L164" s="77">
        <v>47762</v>
      </c>
      <c r="M164" s="77">
        <v>10760</v>
      </c>
      <c r="N164" s="77">
        <v>9840</v>
      </c>
      <c r="O164" s="77">
        <v>37002</v>
      </c>
      <c r="P164" s="77">
        <v>3541</v>
      </c>
      <c r="Q164" s="77">
        <v>3378</v>
      </c>
      <c r="R164" s="77">
        <v>6717</v>
      </c>
      <c r="S164" s="77">
        <v>3822</v>
      </c>
      <c r="T164" s="77">
        <v>2247</v>
      </c>
      <c r="U164" s="177">
        <v>-3061</v>
      </c>
    </row>
    <row r="165" spans="2:21" s="11" customFormat="1" ht="15" customHeight="1" x14ac:dyDescent="0.2">
      <c r="B165" s="76">
        <v>2015</v>
      </c>
      <c r="C165" s="76" t="s">
        <v>50</v>
      </c>
      <c r="D165" s="77">
        <v>918</v>
      </c>
      <c r="E165" s="77">
        <v>45187</v>
      </c>
      <c r="F165" s="77">
        <v>21542</v>
      </c>
      <c r="G165" s="77">
        <v>19602</v>
      </c>
      <c r="H165" s="77">
        <v>804</v>
      </c>
      <c r="I165" s="77">
        <v>23645</v>
      </c>
      <c r="J165" s="77">
        <v>140</v>
      </c>
      <c r="K165" s="77">
        <v>1504</v>
      </c>
      <c r="L165" s="77">
        <v>40373</v>
      </c>
      <c r="M165" s="77">
        <v>14309</v>
      </c>
      <c r="N165" s="77">
        <v>12265</v>
      </c>
      <c r="O165" s="77">
        <v>26064</v>
      </c>
      <c r="P165" s="77">
        <v>3064</v>
      </c>
      <c r="Q165" s="77">
        <v>3416</v>
      </c>
      <c r="R165" s="77">
        <v>5629</v>
      </c>
      <c r="S165" s="77">
        <v>4813</v>
      </c>
      <c r="T165" s="77">
        <v>2259</v>
      </c>
      <c r="U165" s="177">
        <v>-2684</v>
      </c>
    </row>
    <row r="166" spans="2:21" s="11" customFormat="1" ht="15" customHeight="1" x14ac:dyDescent="0.2">
      <c r="B166" s="76">
        <v>2014</v>
      </c>
      <c r="C166" s="76" t="s">
        <v>50</v>
      </c>
      <c r="D166" s="77">
        <v>966</v>
      </c>
      <c r="E166" s="77">
        <v>51176</v>
      </c>
      <c r="F166" s="77">
        <v>20892</v>
      </c>
      <c r="G166" s="77">
        <v>19176</v>
      </c>
      <c r="H166" s="77">
        <v>782</v>
      </c>
      <c r="I166" s="77">
        <v>30284</v>
      </c>
      <c r="J166" s="77">
        <v>111</v>
      </c>
      <c r="K166" s="77">
        <v>2067</v>
      </c>
      <c r="L166" s="77">
        <v>46443</v>
      </c>
      <c r="M166" s="77">
        <v>15355</v>
      </c>
      <c r="N166" s="77">
        <v>13183</v>
      </c>
      <c r="O166" s="77">
        <v>31088</v>
      </c>
      <c r="P166" s="77">
        <v>3555</v>
      </c>
      <c r="Q166" s="77">
        <v>3251</v>
      </c>
      <c r="R166" s="77">
        <v>5387</v>
      </c>
      <c r="S166" s="77">
        <v>4733</v>
      </c>
      <c r="T166" s="77">
        <v>2164</v>
      </c>
      <c r="U166" s="177">
        <v>-3163</v>
      </c>
    </row>
    <row r="167" spans="2:21" s="11" customFormat="1" ht="15" customHeight="1" x14ac:dyDescent="0.2">
      <c r="B167" s="264" t="s">
        <v>31</v>
      </c>
      <c r="C167" s="249"/>
      <c r="D167" s="249"/>
      <c r="E167" s="249"/>
      <c r="F167" s="249"/>
      <c r="G167" s="249"/>
      <c r="H167" s="249"/>
      <c r="I167" s="249"/>
      <c r="J167" s="249"/>
      <c r="K167" s="249"/>
      <c r="L167" s="77"/>
      <c r="M167" s="77"/>
      <c r="N167" s="77"/>
      <c r="O167" s="77"/>
      <c r="P167" s="77"/>
      <c r="Q167" s="77"/>
      <c r="R167" s="77"/>
      <c r="S167" s="77"/>
      <c r="T167" s="77"/>
      <c r="U167" s="177"/>
    </row>
    <row r="168" spans="2:21" s="11" customFormat="1" ht="15" customHeight="1" x14ac:dyDescent="0.2">
      <c r="B168" s="76">
        <v>2019</v>
      </c>
      <c r="C168" s="74"/>
      <c r="D168" s="77">
        <v>2107</v>
      </c>
      <c r="E168" s="77">
        <v>203954</v>
      </c>
      <c r="F168" s="77">
        <v>116787</v>
      </c>
      <c r="G168" s="77">
        <v>103005</v>
      </c>
      <c r="H168" s="77">
        <v>1487</v>
      </c>
      <c r="I168" s="77">
        <v>87168</v>
      </c>
      <c r="J168" s="77">
        <v>2844</v>
      </c>
      <c r="K168" s="77">
        <v>11793</v>
      </c>
      <c r="L168" s="77">
        <v>107140</v>
      </c>
      <c r="M168" s="77">
        <v>60046</v>
      </c>
      <c r="N168" s="77">
        <v>53995</v>
      </c>
      <c r="O168" s="77">
        <v>47094</v>
      </c>
      <c r="P168" s="77">
        <v>9078</v>
      </c>
      <c r="Q168" s="77">
        <v>5169</v>
      </c>
      <c r="R168" s="77">
        <v>5587</v>
      </c>
      <c r="S168" s="77">
        <v>96814</v>
      </c>
      <c r="T168" s="77">
        <v>13022</v>
      </c>
      <c r="U168" s="177">
        <v>47550</v>
      </c>
    </row>
    <row r="169" spans="2:21" s="11" customFormat="1" ht="15" customHeight="1" x14ac:dyDescent="0.2">
      <c r="B169" s="76">
        <v>2018</v>
      </c>
      <c r="C169" s="74"/>
      <c r="D169" s="77">
        <v>1937</v>
      </c>
      <c r="E169" s="77">
        <v>186226</v>
      </c>
      <c r="F169" s="77">
        <v>99654</v>
      </c>
      <c r="G169" s="77">
        <v>87359</v>
      </c>
      <c r="H169" s="77">
        <v>1332</v>
      </c>
      <c r="I169" s="77">
        <v>86572</v>
      </c>
      <c r="J169" s="77">
        <v>2919</v>
      </c>
      <c r="K169" s="77">
        <v>11601</v>
      </c>
      <c r="L169" s="77">
        <v>93297</v>
      </c>
      <c r="M169" s="77">
        <v>44099</v>
      </c>
      <c r="N169" s="77">
        <v>39276</v>
      </c>
      <c r="O169" s="77">
        <v>49198</v>
      </c>
      <c r="P169" s="77">
        <v>5662</v>
      </c>
      <c r="Q169" s="77">
        <v>6151</v>
      </c>
      <c r="R169" s="77">
        <v>6938</v>
      </c>
      <c r="S169" s="77">
        <v>92929</v>
      </c>
      <c r="T169" s="77">
        <v>11779</v>
      </c>
      <c r="U169" s="177">
        <v>44644</v>
      </c>
    </row>
    <row r="170" spans="2:21" s="11" customFormat="1" ht="15" customHeight="1" x14ac:dyDescent="0.2">
      <c r="B170" s="76">
        <v>2017</v>
      </c>
      <c r="C170" s="252"/>
      <c r="D170" s="77">
        <v>1789</v>
      </c>
      <c r="E170" s="77">
        <v>155040</v>
      </c>
      <c r="F170" s="77">
        <v>75949</v>
      </c>
      <c r="G170" s="77">
        <v>65519</v>
      </c>
      <c r="H170" s="77">
        <v>1560</v>
      </c>
      <c r="I170" s="77">
        <v>79092</v>
      </c>
      <c r="J170" s="77">
        <v>1761</v>
      </c>
      <c r="K170" s="77">
        <v>12546</v>
      </c>
      <c r="L170" s="77">
        <v>73383</v>
      </c>
      <c r="M170" s="77">
        <v>31707</v>
      </c>
      <c r="N170" s="77">
        <v>26763</v>
      </c>
      <c r="O170" s="77">
        <v>41675</v>
      </c>
      <c r="P170" s="77">
        <v>5472</v>
      </c>
      <c r="Q170" s="77">
        <v>5339</v>
      </c>
      <c r="R170" s="77">
        <v>4602</v>
      </c>
      <c r="S170" s="77">
        <v>81658</v>
      </c>
      <c r="T170" s="77">
        <v>11685</v>
      </c>
      <c r="U170" s="177">
        <v>38935</v>
      </c>
    </row>
    <row r="171" spans="2:21" s="11" customFormat="1" ht="15" customHeight="1" x14ac:dyDescent="0.2">
      <c r="B171" s="76">
        <v>2016</v>
      </c>
      <c r="C171" s="252"/>
      <c r="D171" s="77">
        <v>1750</v>
      </c>
      <c r="E171" s="77">
        <v>134449</v>
      </c>
      <c r="F171" s="77">
        <v>66021</v>
      </c>
      <c r="G171" s="77">
        <v>55687</v>
      </c>
      <c r="H171" s="77">
        <v>718</v>
      </c>
      <c r="I171" s="77">
        <v>68429</v>
      </c>
      <c r="J171" s="77">
        <v>1791</v>
      </c>
      <c r="K171" s="77">
        <v>10078</v>
      </c>
      <c r="L171" s="77">
        <v>61271</v>
      </c>
      <c r="M171" s="77">
        <v>24976</v>
      </c>
      <c r="N171" s="77">
        <v>19701</v>
      </c>
      <c r="O171" s="77">
        <v>36294</v>
      </c>
      <c r="P171" s="77">
        <v>4817</v>
      </c>
      <c r="Q171" s="77">
        <v>4809</v>
      </c>
      <c r="R171" s="77">
        <v>3833</v>
      </c>
      <c r="S171" s="77">
        <v>73179</v>
      </c>
      <c r="T171" s="77">
        <v>11691</v>
      </c>
      <c r="U171" s="177">
        <v>37294</v>
      </c>
    </row>
    <row r="172" spans="2:21" s="11" customFormat="1" ht="15" customHeight="1" x14ac:dyDescent="0.2">
      <c r="B172" s="76">
        <v>2015</v>
      </c>
      <c r="C172" s="76" t="s">
        <v>50</v>
      </c>
      <c r="D172" s="77">
        <v>1672</v>
      </c>
      <c r="E172" s="77">
        <v>123025</v>
      </c>
      <c r="F172" s="77">
        <v>60443</v>
      </c>
      <c r="G172" s="77">
        <v>51014</v>
      </c>
      <c r="H172" s="77">
        <v>802</v>
      </c>
      <c r="I172" s="77">
        <v>62581</v>
      </c>
      <c r="J172" s="77">
        <v>1661</v>
      </c>
      <c r="K172" s="77">
        <v>8525</v>
      </c>
      <c r="L172" s="77">
        <v>56021</v>
      </c>
      <c r="M172" s="77">
        <v>24601</v>
      </c>
      <c r="N172" s="77">
        <v>19435</v>
      </c>
      <c r="O172" s="77">
        <v>31420</v>
      </c>
      <c r="P172" s="77">
        <v>3554</v>
      </c>
      <c r="Q172" s="77">
        <v>3876</v>
      </c>
      <c r="R172" s="77">
        <v>2752</v>
      </c>
      <c r="S172" s="77">
        <v>67003</v>
      </c>
      <c r="T172" s="77">
        <v>10868</v>
      </c>
      <c r="U172" s="177">
        <v>35509</v>
      </c>
    </row>
    <row r="173" spans="2:21" s="11" customFormat="1" ht="15" customHeight="1" x14ac:dyDescent="0.2">
      <c r="B173" s="76">
        <v>2014</v>
      </c>
      <c r="C173" s="76" t="s">
        <v>50</v>
      </c>
      <c r="D173" s="77">
        <v>1623</v>
      </c>
      <c r="E173" s="77">
        <v>125752</v>
      </c>
      <c r="F173" s="77">
        <v>63442</v>
      </c>
      <c r="G173" s="77">
        <v>53313</v>
      </c>
      <c r="H173" s="77">
        <v>777</v>
      </c>
      <c r="I173" s="77">
        <v>62310</v>
      </c>
      <c r="J173" s="77">
        <v>1284</v>
      </c>
      <c r="K173" s="77">
        <v>10903</v>
      </c>
      <c r="L173" s="77">
        <v>60935</v>
      </c>
      <c r="M173" s="77">
        <v>30142</v>
      </c>
      <c r="N173" s="77">
        <v>26338</v>
      </c>
      <c r="O173" s="77">
        <v>30793</v>
      </c>
      <c r="P173" s="77">
        <v>4938</v>
      </c>
      <c r="Q173" s="77">
        <v>4364</v>
      </c>
      <c r="R173" s="77">
        <v>5829</v>
      </c>
      <c r="S173" s="77">
        <v>64817</v>
      </c>
      <c r="T173" s="77">
        <v>11213</v>
      </c>
      <c r="U173" s="177">
        <v>32230</v>
      </c>
    </row>
    <row r="174" spans="2:21" s="11" customFormat="1" ht="15" customHeight="1" x14ac:dyDescent="0.2">
      <c r="B174" s="264" t="s">
        <v>32</v>
      </c>
      <c r="C174" s="249"/>
      <c r="D174" s="249"/>
      <c r="E174" s="249"/>
      <c r="F174" s="249"/>
      <c r="G174" s="249"/>
      <c r="H174" s="249"/>
      <c r="I174" s="249"/>
      <c r="J174" s="249"/>
      <c r="K174" s="249"/>
      <c r="L174" s="77"/>
      <c r="M174" s="77"/>
      <c r="N174" s="77"/>
      <c r="O174" s="77"/>
      <c r="P174" s="77"/>
      <c r="Q174" s="77"/>
      <c r="R174" s="77"/>
      <c r="S174" s="77"/>
      <c r="T174" s="77"/>
      <c r="U174" s="177"/>
    </row>
    <row r="175" spans="2:21" s="11" customFormat="1" ht="15" customHeight="1" x14ac:dyDescent="0.2">
      <c r="B175" s="76">
        <v>2019</v>
      </c>
      <c r="C175" s="74"/>
      <c r="D175" s="77">
        <v>978</v>
      </c>
      <c r="E175" s="77">
        <v>171865</v>
      </c>
      <c r="F175" s="77">
        <v>111577</v>
      </c>
      <c r="G175" s="77">
        <v>98289</v>
      </c>
      <c r="H175" s="77">
        <v>1099</v>
      </c>
      <c r="I175" s="77">
        <v>60288</v>
      </c>
      <c r="J175" s="77">
        <v>2137</v>
      </c>
      <c r="K175" s="77">
        <v>12109</v>
      </c>
      <c r="L175" s="77">
        <v>88486</v>
      </c>
      <c r="M175" s="77">
        <v>33160</v>
      </c>
      <c r="N175" s="77">
        <v>23747</v>
      </c>
      <c r="O175" s="77">
        <v>55326</v>
      </c>
      <c r="P175" s="77">
        <v>9524</v>
      </c>
      <c r="Q175" s="77">
        <v>4974</v>
      </c>
      <c r="R175" s="77">
        <v>14284</v>
      </c>
      <c r="S175" s="77">
        <v>83379</v>
      </c>
      <c r="T175" s="77">
        <v>22622</v>
      </c>
      <c r="U175" s="177">
        <v>10720</v>
      </c>
    </row>
    <row r="176" spans="2:21" s="11" customFormat="1" ht="15" customHeight="1" x14ac:dyDescent="0.2">
      <c r="B176" s="76">
        <v>2018</v>
      </c>
      <c r="C176" s="74"/>
      <c r="D176" s="77">
        <v>936</v>
      </c>
      <c r="E176" s="77">
        <v>154717</v>
      </c>
      <c r="F176" s="77">
        <v>100290</v>
      </c>
      <c r="G176" s="77">
        <v>89852</v>
      </c>
      <c r="H176" s="77">
        <v>2852</v>
      </c>
      <c r="I176" s="77">
        <v>54427</v>
      </c>
      <c r="J176" s="77">
        <v>1815</v>
      </c>
      <c r="K176" s="77">
        <v>9848</v>
      </c>
      <c r="L176" s="77">
        <v>83856</v>
      </c>
      <c r="M176" s="77">
        <v>37938</v>
      </c>
      <c r="N176" s="77">
        <v>25915</v>
      </c>
      <c r="O176" s="77">
        <v>45918</v>
      </c>
      <c r="P176" s="77">
        <v>8890</v>
      </c>
      <c r="Q176" s="77">
        <v>3482</v>
      </c>
      <c r="R176" s="77">
        <v>8019</v>
      </c>
      <c r="S176" s="77">
        <v>70860</v>
      </c>
      <c r="T176" s="77">
        <v>22824</v>
      </c>
      <c r="U176" s="177">
        <v>4011</v>
      </c>
    </row>
    <row r="177" spans="2:21" s="11" customFormat="1" ht="15" customHeight="1" x14ac:dyDescent="0.2">
      <c r="B177" s="76">
        <v>2017</v>
      </c>
      <c r="C177" s="252"/>
      <c r="D177" s="77">
        <v>924</v>
      </c>
      <c r="E177" s="77">
        <v>153709</v>
      </c>
      <c r="F177" s="77">
        <v>98550</v>
      </c>
      <c r="G177" s="77">
        <v>90275</v>
      </c>
      <c r="H177" s="77">
        <v>3658</v>
      </c>
      <c r="I177" s="77">
        <v>55159</v>
      </c>
      <c r="J177" s="77">
        <v>1686</v>
      </c>
      <c r="K177" s="77">
        <v>10117</v>
      </c>
      <c r="L177" s="77">
        <v>90321</v>
      </c>
      <c r="M177" s="77">
        <v>43888</v>
      </c>
      <c r="N177" s="77">
        <v>30013</v>
      </c>
      <c r="O177" s="77">
        <v>46433</v>
      </c>
      <c r="P177" s="77">
        <v>9387</v>
      </c>
      <c r="Q177" s="77">
        <v>3811</v>
      </c>
      <c r="R177" s="77">
        <v>8887</v>
      </c>
      <c r="S177" s="77">
        <v>63388</v>
      </c>
      <c r="T177" s="77">
        <v>21665</v>
      </c>
      <c r="U177" s="177">
        <v>1142</v>
      </c>
    </row>
    <row r="178" spans="2:21" s="11" customFormat="1" ht="15" customHeight="1" x14ac:dyDescent="0.2">
      <c r="B178" s="76">
        <v>2016</v>
      </c>
      <c r="C178" s="252"/>
      <c r="D178" s="77">
        <v>884</v>
      </c>
      <c r="E178" s="77">
        <v>145548</v>
      </c>
      <c r="F178" s="77">
        <v>91834</v>
      </c>
      <c r="G178" s="77">
        <v>85269</v>
      </c>
      <c r="H178" s="77">
        <v>3991</v>
      </c>
      <c r="I178" s="77">
        <v>53714</v>
      </c>
      <c r="J178" s="77">
        <v>1615</v>
      </c>
      <c r="K178" s="77">
        <v>11161</v>
      </c>
      <c r="L178" s="77">
        <v>93212</v>
      </c>
      <c r="M178" s="77">
        <v>50521</v>
      </c>
      <c r="N178" s="77">
        <v>33748</v>
      </c>
      <c r="O178" s="77">
        <v>42691</v>
      </c>
      <c r="P178" s="77">
        <v>9150</v>
      </c>
      <c r="Q178" s="77">
        <v>3335</v>
      </c>
      <c r="R178" s="77">
        <v>7061</v>
      </c>
      <c r="S178" s="77">
        <v>52336</v>
      </c>
      <c r="T178" s="77">
        <v>21193</v>
      </c>
      <c r="U178" s="177">
        <v>-4259</v>
      </c>
    </row>
    <row r="179" spans="2:21" s="11" customFormat="1" ht="15" customHeight="1" x14ac:dyDescent="0.2">
      <c r="B179" s="76">
        <v>2015</v>
      </c>
      <c r="C179" s="76" t="s">
        <v>50</v>
      </c>
      <c r="D179" s="77">
        <v>838</v>
      </c>
      <c r="E179" s="77">
        <v>157574</v>
      </c>
      <c r="F179" s="77">
        <v>109250</v>
      </c>
      <c r="G179" s="77">
        <v>96333</v>
      </c>
      <c r="H179" s="77">
        <v>5314</v>
      </c>
      <c r="I179" s="77">
        <v>48324</v>
      </c>
      <c r="J179" s="77">
        <v>1390</v>
      </c>
      <c r="K179" s="77">
        <v>11919</v>
      </c>
      <c r="L179" s="77">
        <v>109995</v>
      </c>
      <c r="M179" s="77">
        <v>63337</v>
      </c>
      <c r="N179" s="77">
        <v>46678</v>
      </c>
      <c r="O179" s="77">
        <v>46658</v>
      </c>
      <c r="P179" s="77">
        <v>9954</v>
      </c>
      <c r="Q179" s="77">
        <v>3735</v>
      </c>
      <c r="R179" s="77">
        <v>8828</v>
      </c>
      <c r="S179" s="77">
        <v>47579</v>
      </c>
      <c r="T179" s="77">
        <v>22155</v>
      </c>
      <c r="U179" s="177">
        <v>-4499</v>
      </c>
    </row>
    <row r="180" spans="2:21" s="11" customFormat="1" ht="15" customHeight="1" x14ac:dyDescent="0.2">
      <c r="B180" s="76">
        <v>2014</v>
      </c>
      <c r="C180" s="76" t="s">
        <v>50</v>
      </c>
      <c r="D180" s="77">
        <v>780</v>
      </c>
      <c r="E180" s="77">
        <v>143183</v>
      </c>
      <c r="F180" s="77">
        <v>95401</v>
      </c>
      <c r="G180" s="77">
        <v>89522</v>
      </c>
      <c r="H180" s="77">
        <v>4676</v>
      </c>
      <c r="I180" s="77">
        <v>47782</v>
      </c>
      <c r="J180" s="77">
        <v>1079</v>
      </c>
      <c r="K180" s="77">
        <v>9499</v>
      </c>
      <c r="L180" s="77">
        <v>101802</v>
      </c>
      <c r="M180" s="77">
        <v>54161</v>
      </c>
      <c r="N180" s="77">
        <v>34856</v>
      </c>
      <c r="O180" s="77">
        <v>47641</v>
      </c>
      <c r="P180" s="77">
        <v>7759</v>
      </c>
      <c r="Q180" s="77">
        <v>3248</v>
      </c>
      <c r="R180" s="77">
        <v>14455</v>
      </c>
      <c r="S180" s="77">
        <v>41381</v>
      </c>
      <c r="T180" s="77">
        <v>24600</v>
      </c>
      <c r="U180" s="177">
        <v>-3050</v>
      </c>
    </row>
    <row r="181" spans="2:21" s="11" customFormat="1" ht="15" customHeight="1" x14ac:dyDescent="0.2">
      <c r="B181" s="264" t="s">
        <v>33</v>
      </c>
      <c r="C181" s="249"/>
      <c r="D181" s="249"/>
      <c r="E181" s="249"/>
      <c r="F181" s="249"/>
      <c r="G181" s="249"/>
      <c r="H181" s="249"/>
      <c r="I181" s="249"/>
      <c r="J181" s="249"/>
      <c r="K181" s="249"/>
      <c r="L181" s="77"/>
      <c r="M181" s="77"/>
      <c r="N181" s="77"/>
      <c r="O181" s="77"/>
      <c r="P181" s="77"/>
      <c r="Q181" s="77"/>
      <c r="R181" s="77"/>
      <c r="S181" s="77"/>
      <c r="T181" s="77"/>
      <c r="U181" s="177"/>
    </row>
    <row r="182" spans="2:21" s="11" customFormat="1" ht="15" customHeight="1" x14ac:dyDescent="0.2">
      <c r="B182" s="76">
        <v>2019</v>
      </c>
      <c r="C182" s="74"/>
      <c r="D182" s="77">
        <v>1089</v>
      </c>
      <c r="E182" s="77">
        <v>48756</v>
      </c>
      <c r="F182" s="77">
        <v>28030</v>
      </c>
      <c r="G182" s="77">
        <v>16865</v>
      </c>
      <c r="H182" s="77">
        <v>2290</v>
      </c>
      <c r="I182" s="77">
        <v>20726</v>
      </c>
      <c r="J182" s="77">
        <v>2430</v>
      </c>
      <c r="K182" s="77">
        <v>6868</v>
      </c>
      <c r="L182" s="77">
        <v>34807</v>
      </c>
      <c r="M182" s="77">
        <v>14693</v>
      </c>
      <c r="N182" s="77">
        <v>11630</v>
      </c>
      <c r="O182" s="77">
        <v>20113</v>
      </c>
      <c r="P182" s="77">
        <v>4907</v>
      </c>
      <c r="Q182" s="77">
        <v>2423</v>
      </c>
      <c r="R182" s="77">
        <v>3114</v>
      </c>
      <c r="S182" s="77">
        <v>13949</v>
      </c>
      <c r="T182" s="77">
        <v>10622</v>
      </c>
      <c r="U182" s="177">
        <v>-16984</v>
      </c>
    </row>
    <row r="183" spans="2:21" s="11" customFormat="1" ht="15" customHeight="1" x14ac:dyDescent="0.2">
      <c r="B183" s="76">
        <v>2018</v>
      </c>
      <c r="C183" s="74"/>
      <c r="D183" s="77">
        <v>1049</v>
      </c>
      <c r="E183" s="77">
        <v>47102</v>
      </c>
      <c r="F183" s="77">
        <v>26367</v>
      </c>
      <c r="G183" s="77">
        <v>15454</v>
      </c>
      <c r="H183" s="77">
        <v>2281</v>
      </c>
      <c r="I183" s="77">
        <v>20736</v>
      </c>
      <c r="J183" s="77">
        <v>3463</v>
      </c>
      <c r="K183" s="77">
        <v>6645</v>
      </c>
      <c r="L183" s="77">
        <v>33997</v>
      </c>
      <c r="M183" s="77">
        <v>14400</v>
      </c>
      <c r="N183" s="77">
        <v>11294</v>
      </c>
      <c r="O183" s="77">
        <v>19598</v>
      </c>
      <c r="P183" s="77">
        <v>5424</v>
      </c>
      <c r="Q183" s="77">
        <v>3038</v>
      </c>
      <c r="R183" s="77">
        <v>2387</v>
      </c>
      <c r="S183" s="77">
        <v>13105</v>
      </c>
      <c r="T183" s="77">
        <v>4698</v>
      </c>
      <c r="U183" s="177">
        <v>-17952</v>
      </c>
    </row>
    <row r="184" spans="2:21" s="11" customFormat="1" ht="15" customHeight="1" x14ac:dyDescent="0.2">
      <c r="B184" s="76">
        <v>2017</v>
      </c>
      <c r="C184" s="252"/>
      <c r="D184" s="77">
        <v>986</v>
      </c>
      <c r="E184" s="77">
        <v>45418</v>
      </c>
      <c r="F184" s="77">
        <v>23482</v>
      </c>
      <c r="G184" s="77">
        <v>12724</v>
      </c>
      <c r="H184" s="77">
        <v>2226</v>
      </c>
      <c r="I184" s="77">
        <v>21936</v>
      </c>
      <c r="J184" s="77">
        <v>3395</v>
      </c>
      <c r="K184" s="77">
        <v>6928</v>
      </c>
      <c r="L184" s="77">
        <v>32377</v>
      </c>
      <c r="M184" s="77">
        <v>13103</v>
      </c>
      <c r="N184" s="77">
        <v>9647</v>
      </c>
      <c r="O184" s="77">
        <v>19274</v>
      </c>
      <c r="P184" s="77">
        <v>6932</v>
      </c>
      <c r="Q184" s="77">
        <v>2566</v>
      </c>
      <c r="R184" s="77">
        <v>2279</v>
      </c>
      <c r="S184" s="77">
        <v>13041</v>
      </c>
      <c r="T184" s="77">
        <v>4432</v>
      </c>
      <c r="U184" s="177">
        <v>-15989</v>
      </c>
    </row>
    <row r="185" spans="2:21" s="11" customFormat="1" ht="15" customHeight="1" x14ac:dyDescent="0.2">
      <c r="B185" s="76">
        <v>2016</v>
      </c>
      <c r="C185" s="252"/>
      <c r="D185" s="77">
        <v>933</v>
      </c>
      <c r="E185" s="77">
        <v>42307</v>
      </c>
      <c r="F185" s="77">
        <v>22888</v>
      </c>
      <c r="G185" s="77">
        <v>12719</v>
      </c>
      <c r="H185" s="77">
        <v>2038</v>
      </c>
      <c r="I185" s="77">
        <v>19419</v>
      </c>
      <c r="J185" s="77">
        <v>3023</v>
      </c>
      <c r="K185" s="77">
        <v>6848</v>
      </c>
      <c r="L185" s="77">
        <v>40392</v>
      </c>
      <c r="M185" s="77">
        <v>16161</v>
      </c>
      <c r="N185" s="77">
        <v>9960</v>
      </c>
      <c r="O185" s="77">
        <v>24231</v>
      </c>
      <c r="P185" s="77">
        <v>6148</v>
      </c>
      <c r="Q185" s="77">
        <v>2091</v>
      </c>
      <c r="R185" s="77">
        <v>1953</v>
      </c>
      <c r="S185" s="77">
        <v>1915</v>
      </c>
      <c r="T185" s="77">
        <v>4517</v>
      </c>
      <c r="U185" s="177">
        <v>-16128</v>
      </c>
    </row>
    <row r="186" spans="2:21" s="11" customFormat="1" ht="15" customHeight="1" x14ac:dyDescent="0.2">
      <c r="B186" s="76">
        <v>2015</v>
      </c>
      <c r="C186" s="76" t="s">
        <v>50</v>
      </c>
      <c r="D186" s="77">
        <v>943</v>
      </c>
      <c r="E186" s="77">
        <v>44903</v>
      </c>
      <c r="F186" s="77">
        <v>23758</v>
      </c>
      <c r="G186" s="77">
        <v>13531</v>
      </c>
      <c r="H186" s="77">
        <v>2404</v>
      </c>
      <c r="I186" s="77">
        <v>21145</v>
      </c>
      <c r="J186" s="77">
        <v>2911</v>
      </c>
      <c r="K186" s="77">
        <v>8111</v>
      </c>
      <c r="L186" s="77">
        <v>42551</v>
      </c>
      <c r="M186" s="77">
        <v>17141</v>
      </c>
      <c r="N186" s="77">
        <v>10199</v>
      </c>
      <c r="O186" s="77">
        <v>25410</v>
      </c>
      <c r="P186" s="77">
        <v>6053</v>
      </c>
      <c r="Q186" s="77">
        <v>2499</v>
      </c>
      <c r="R186" s="77">
        <v>3121</v>
      </c>
      <c r="S186" s="77">
        <v>2351</v>
      </c>
      <c r="T186" s="77">
        <v>5585</v>
      </c>
      <c r="U186" s="177">
        <v>-16902</v>
      </c>
    </row>
    <row r="187" spans="2:21" s="11" customFormat="1" ht="15" customHeight="1" x14ac:dyDescent="0.2">
      <c r="B187" s="76">
        <v>2014</v>
      </c>
      <c r="C187" s="76" t="s">
        <v>50</v>
      </c>
      <c r="D187" s="77">
        <v>931</v>
      </c>
      <c r="E187" s="77">
        <v>46499</v>
      </c>
      <c r="F187" s="77">
        <v>23703</v>
      </c>
      <c r="G187" s="77">
        <v>13723</v>
      </c>
      <c r="H187" s="77">
        <v>2731</v>
      </c>
      <c r="I187" s="77">
        <v>22796</v>
      </c>
      <c r="J187" s="77">
        <v>2876</v>
      </c>
      <c r="K187" s="77">
        <v>9176</v>
      </c>
      <c r="L187" s="77">
        <v>43339</v>
      </c>
      <c r="M187" s="77">
        <v>17548</v>
      </c>
      <c r="N187" s="77">
        <v>10003</v>
      </c>
      <c r="O187" s="77">
        <v>25791</v>
      </c>
      <c r="P187" s="77">
        <v>6103</v>
      </c>
      <c r="Q187" s="77">
        <v>3000</v>
      </c>
      <c r="R187" s="77">
        <v>2402</v>
      </c>
      <c r="S187" s="77">
        <v>3161</v>
      </c>
      <c r="T187" s="77">
        <v>4596</v>
      </c>
      <c r="U187" s="177">
        <v>-16177</v>
      </c>
    </row>
    <row r="188" spans="2:21" ht="9.75" customHeight="1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3" customHeight="1" x14ac:dyDescent="0.2"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</row>
    <row r="190" spans="2:21" ht="9" customHeight="1" x14ac:dyDescent="0.2">
      <c r="E190" s="77"/>
      <c r="T190" s="49"/>
      <c r="U190" s="49"/>
    </row>
    <row r="191" spans="2:21" ht="12.75" customHeight="1" x14ac:dyDescent="0.2">
      <c r="B191" s="288" t="s">
        <v>289</v>
      </c>
      <c r="C191" s="288"/>
      <c r="D191" s="288"/>
      <c r="E191" s="288"/>
      <c r="F191" s="288"/>
      <c r="G191" s="288"/>
      <c r="H191" s="288"/>
      <c r="I191" s="288"/>
      <c r="J191" s="288"/>
    </row>
    <row r="193" spans="2:3" ht="12" x14ac:dyDescent="0.2">
      <c r="B193" s="133" t="s">
        <v>0</v>
      </c>
      <c r="C193" s="26"/>
    </row>
  </sheetData>
  <mergeCells count="24">
    <mergeCell ref="B4:C8"/>
    <mergeCell ref="P6:R6"/>
    <mergeCell ref="F6:F7"/>
    <mergeCell ref="G6:H6"/>
    <mergeCell ref="I6:I7"/>
    <mergeCell ref="J6:K6"/>
    <mergeCell ref="M6:M7"/>
    <mergeCell ref="O6:O7"/>
    <mergeCell ref="B191:J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</mergeCells>
  <hyperlinks>
    <hyperlink ref="B193" location="Índice!A1" display="(Voltar ao Índice)"/>
  </hyperlinks>
  <printOptions horizontalCentered="1"/>
  <pageMargins left="7.874015748031496E-2" right="7.874015748031496E-2" top="0.6692913385826772" bottom="0.27559055118110237" header="0" footer="0"/>
  <pageSetup paperSize="9" scale="56" fitToHeight="1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5.7109375" style="1" customWidth="1"/>
    <col min="5" max="7" width="15.7109375" style="49" customWidth="1"/>
    <col min="8" max="8" width="16.7109375" style="49" customWidth="1"/>
    <col min="9" max="9" width="15.7109375" style="49" customWidth="1"/>
    <col min="10" max="10" width="6.7109375" style="49" customWidth="1"/>
    <col min="11" max="16384" width="12.5703125" style="1"/>
  </cols>
  <sheetData>
    <row r="1" spans="2:10" s="119" customFormat="1" ht="33" customHeight="1" x14ac:dyDescent="0.2">
      <c r="B1" s="289" t="s">
        <v>306</v>
      </c>
      <c r="C1" s="289"/>
      <c r="D1" s="289"/>
      <c r="E1" s="289"/>
      <c r="F1" s="289"/>
      <c r="G1" s="289"/>
      <c r="H1" s="289"/>
      <c r="I1" s="289"/>
      <c r="J1" s="123"/>
    </row>
    <row r="2" spans="2:10" ht="18" customHeight="1" x14ac:dyDescent="0.2">
      <c r="B2" s="20"/>
      <c r="C2" s="20"/>
      <c r="D2" s="20"/>
    </row>
    <row r="3" spans="2:10" ht="12.75" customHeight="1" x14ac:dyDescent="0.2">
      <c r="B3" s="125" t="s">
        <v>218</v>
      </c>
      <c r="C3" s="20"/>
      <c r="D3" s="20"/>
    </row>
    <row r="4" spans="2:10" s="6" customFormat="1" ht="18" customHeight="1" x14ac:dyDescent="0.2">
      <c r="B4" s="284" t="s">
        <v>4</v>
      </c>
      <c r="C4" s="285"/>
      <c r="D4" s="297" t="s">
        <v>6</v>
      </c>
      <c r="E4" s="297" t="s">
        <v>84</v>
      </c>
      <c r="F4" s="297" t="s">
        <v>85</v>
      </c>
      <c r="G4" s="302" t="s">
        <v>86</v>
      </c>
      <c r="H4" s="302"/>
      <c r="I4" s="303" t="s">
        <v>87</v>
      </c>
      <c r="J4" s="50"/>
    </row>
    <row r="5" spans="2:10" s="6" customFormat="1" ht="18" customHeight="1" x14ac:dyDescent="0.2">
      <c r="B5" s="284"/>
      <c r="C5" s="285"/>
      <c r="D5" s="297"/>
      <c r="E5" s="297"/>
      <c r="F5" s="297"/>
      <c r="G5" s="302" t="s">
        <v>1</v>
      </c>
      <c r="H5" s="148" t="s">
        <v>88</v>
      </c>
      <c r="I5" s="303"/>
      <c r="J5" s="50"/>
    </row>
    <row r="6" spans="2:10" s="6" customFormat="1" ht="49.5" customHeight="1" x14ac:dyDescent="0.2">
      <c r="B6" s="284"/>
      <c r="C6" s="285"/>
      <c r="D6" s="297"/>
      <c r="E6" s="297"/>
      <c r="F6" s="297"/>
      <c r="G6" s="302"/>
      <c r="H6" s="144" t="s">
        <v>89</v>
      </c>
      <c r="I6" s="303"/>
      <c r="J6" s="50"/>
    </row>
    <row r="7" spans="2:10" ht="18" customHeight="1" x14ac:dyDescent="0.2">
      <c r="B7" s="284"/>
      <c r="C7" s="285"/>
      <c r="D7" s="135" t="s">
        <v>15</v>
      </c>
      <c r="E7" s="161" t="s">
        <v>344</v>
      </c>
      <c r="F7" s="161" t="s">
        <v>344</v>
      </c>
      <c r="G7" s="161" t="s">
        <v>344</v>
      </c>
      <c r="H7" s="161" t="s">
        <v>344</v>
      </c>
      <c r="I7" s="145" t="s">
        <v>16</v>
      </c>
    </row>
    <row r="8" spans="2:10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</row>
    <row r="9" spans="2:10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  <c r="I9" s="48"/>
      <c r="J9" s="48"/>
    </row>
    <row r="10" spans="2:10" s="11" customFormat="1" ht="15" customHeight="1" x14ac:dyDescent="0.2">
      <c r="B10" s="76">
        <v>2019</v>
      </c>
      <c r="C10" s="74"/>
      <c r="D10" s="77">
        <v>28661</v>
      </c>
      <c r="E10" s="177">
        <v>475509</v>
      </c>
      <c r="F10" s="77">
        <v>811310</v>
      </c>
      <c r="G10" s="77">
        <v>43509</v>
      </c>
      <c r="H10" s="77">
        <v>16438</v>
      </c>
      <c r="I10" s="14">
        <v>26.18</v>
      </c>
      <c r="J10" s="48"/>
    </row>
    <row r="11" spans="2:10" s="11" customFormat="1" ht="15" customHeight="1" x14ac:dyDescent="0.2">
      <c r="B11" s="76">
        <v>2018</v>
      </c>
      <c r="C11" s="74"/>
      <c r="D11" s="77">
        <v>27875</v>
      </c>
      <c r="E11" s="177">
        <v>422632</v>
      </c>
      <c r="F11" s="77">
        <v>468004</v>
      </c>
      <c r="G11" s="77">
        <v>30270</v>
      </c>
      <c r="H11" s="77">
        <v>15556</v>
      </c>
      <c r="I11" s="14">
        <v>25.3</v>
      </c>
      <c r="J11" s="48"/>
    </row>
    <row r="12" spans="2:10" s="11" customFormat="1" ht="15" customHeight="1" x14ac:dyDescent="0.2">
      <c r="B12" s="76">
        <v>2017</v>
      </c>
      <c r="C12" s="74"/>
      <c r="D12" s="77">
        <v>26400</v>
      </c>
      <c r="E12" s="177">
        <v>320858</v>
      </c>
      <c r="F12" s="77">
        <v>362494</v>
      </c>
      <c r="G12" s="77">
        <v>29453</v>
      </c>
      <c r="H12" s="77">
        <v>8909</v>
      </c>
      <c r="I12" s="14">
        <v>20.96</v>
      </c>
      <c r="J12" s="48"/>
    </row>
    <row r="13" spans="2:10" s="11" customFormat="1" ht="15" customHeight="1" x14ac:dyDescent="0.2">
      <c r="B13" s="76">
        <v>2016</v>
      </c>
      <c r="C13" s="74"/>
      <c r="D13" s="77">
        <v>25108</v>
      </c>
      <c r="E13" s="177">
        <v>269794</v>
      </c>
      <c r="F13" s="77">
        <v>279218</v>
      </c>
      <c r="G13" s="77">
        <v>53416</v>
      </c>
      <c r="H13" s="77">
        <v>5130</v>
      </c>
      <c r="I13" s="14">
        <v>20.399999999999999</v>
      </c>
      <c r="J13" s="48"/>
    </row>
    <row r="14" spans="2:10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24361</v>
      </c>
      <c r="E14" s="177">
        <v>192567</v>
      </c>
      <c r="F14" s="77">
        <v>311387</v>
      </c>
      <c r="G14" s="77">
        <v>12127</v>
      </c>
      <c r="H14" s="77">
        <v>4069</v>
      </c>
      <c r="I14" s="14">
        <v>16.18</v>
      </c>
      <c r="J14" s="48"/>
    </row>
    <row r="15" spans="2:10" s="11" customFormat="1" ht="15" customHeight="1" x14ac:dyDescent="0.2">
      <c r="B15" s="76">
        <v>2014</v>
      </c>
      <c r="C15" s="76" t="str">
        <f t="shared" si="0"/>
        <v/>
      </c>
      <c r="D15" s="77">
        <v>23662</v>
      </c>
      <c r="E15" s="177">
        <v>138620</v>
      </c>
      <c r="F15" s="77">
        <v>215865</v>
      </c>
      <c r="G15" s="77">
        <v>14100</v>
      </c>
      <c r="H15" s="77">
        <v>5778</v>
      </c>
      <c r="I15" s="14">
        <v>11.29</v>
      </c>
      <c r="J15" s="86"/>
    </row>
    <row r="16" spans="2:10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86"/>
    </row>
    <row r="17" spans="2:10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88"/>
    </row>
    <row r="18" spans="2:10" s="11" customFormat="1" ht="15" customHeight="1" x14ac:dyDescent="0.2">
      <c r="B18" s="76">
        <v>2019</v>
      </c>
      <c r="C18" s="252"/>
      <c r="D18" s="77">
        <v>19148</v>
      </c>
      <c r="E18" s="177">
        <v>10181</v>
      </c>
      <c r="F18" s="77">
        <v>11727</v>
      </c>
      <c r="G18" s="77">
        <v>191</v>
      </c>
      <c r="H18" s="77">
        <v>49</v>
      </c>
      <c r="I18" s="14">
        <v>7.88</v>
      </c>
      <c r="J18" s="88"/>
    </row>
    <row r="19" spans="2:10" s="11" customFormat="1" ht="15" customHeight="1" x14ac:dyDescent="0.2">
      <c r="B19" s="76">
        <v>2018</v>
      </c>
      <c r="C19" s="74"/>
      <c r="D19" s="77">
        <v>18804</v>
      </c>
      <c r="E19" s="177">
        <v>8823</v>
      </c>
      <c r="F19" s="77">
        <v>10152</v>
      </c>
      <c r="G19" s="77">
        <v>176</v>
      </c>
      <c r="H19" s="77">
        <v>30</v>
      </c>
      <c r="I19" s="14">
        <v>7.03</v>
      </c>
      <c r="J19" s="48"/>
    </row>
    <row r="20" spans="2:10" s="11" customFormat="1" ht="15" customHeight="1" x14ac:dyDescent="0.2">
      <c r="B20" s="76">
        <v>2017</v>
      </c>
      <c r="C20" s="252"/>
      <c r="D20" s="77">
        <v>17885</v>
      </c>
      <c r="E20" s="177">
        <v>7326</v>
      </c>
      <c r="F20" s="77">
        <v>7998</v>
      </c>
      <c r="G20" s="77">
        <v>492</v>
      </c>
      <c r="H20" s="77">
        <v>22</v>
      </c>
      <c r="I20" s="14">
        <v>6.39</v>
      </c>
      <c r="J20" s="88"/>
    </row>
    <row r="21" spans="2:10" s="11" customFormat="1" ht="15" customHeight="1" x14ac:dyDescent="0.2">
      <c r="B21" s="76">
        <v>2016</v>
      </c>
      <c r="C21" s="252"/>
      <c r="D21" s="77">
        <v>16948</v>
      </c>
      <c r="E21" s="177">
        <v>6111</v>
      </c>
      <c r="F21" s="77">
        <v>6973</v>
      </c>
      <c r="G21" s="77">
        <v>144</v>
      </c>
      <c r="H21" s="77">
        <v>33</v>
      </c>
      <c r="I21" s="14">
        <v>5.98</v>
      </c>
      <c r="J21" s="88"/>
    </row>
    <row r="22" spans="2:10" s="11" customFormat="1" ht="15" customHeight="1" x14ac:dyDescent="0.2">
      <c r="B22" s="76">
        <v>2015</v>
      </c>
      <c r="C22" s="76" t="s">
        <v>50</v>
      </c>
      <c r="D22" s="77">
        <v>16251</v>
      </c>
      <c r="E22" s="177">
        <v>5784</v>
      </c>
      <c r="F22" s="77">
        <v>6965</v>
      </c>
      <c r="G22" s="77">
        <v>144</v>
      </c>
      <c r="H22" s="77">
        <v>31</v>
      </c>
      <c r="I22" s="14">
        <v>6.26</v>
      </c>
      <c r="J22" s="87"/>
    </row>
    <row r="23" spans="2:10" s="11" customFormat="1" ht="15" customHeight="1" x14ac:dyDescent="0.2">
      <c r="B23" s="76">
        <v>2014</v>
      </c>
      <c r="C23" s="76" t="s">
        <v>50</v>
      </c>
      <c r="D23" s="77">
        <v>15546</v>
      </c>
      <c r="E23" s="177">
        <v>4556</v>
      </c>
      <c r="F23" s="77">
        <v>5626</v>
      </c>
      <c r="G23" s="77">
        <v>98</v>
      </c>
      <c r="H23" s="77">
        <v>35</v>
      </c>
      <c r="I23" s="14">
        <v>5.18</v>
      </c>
      <c r="J23" s="87"/>
    </row>
    <row r="24" spans="2:10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203"/>
      <c r="J24" s="88"/>
    </row>
    <row r="25" spans="2:10" s="11" customFormat="1" ht="15" customHeight="1" x14ac:dyDescent="0.2">
      <c r="B25" s="76">
        <v>2019</v>
      </c>
      <c r="C25" s="252"/>
      <c r="D25" s="77">
        <v>9513</v>
      </c>
      <c r="E25" s="177">
        <v>465329</v>
      </c>
      <c r="F25" s="77">
        <v>799584</v>
      </c>
      <c r="G25" s="77">
        <v>43318</v>
      </c>
      <c r="H25" s="77">
        <v>16388</v>
      </c>
      <c r="I25" s="14">
        <v>27.58</v>
      </c>
      <c r="J25" s="88"/>
    </row>
    <row r="26" spans="2:10" s="11" customFormat="1" ht="15" customHeight="1" x14ac:dyDescent="0.2">
      <c r="B26" s="76">
        <v>2018</v>
      </c>
      <c r="C26" s="74"/>
      <c r="D26" s="77">
        <v>9071</v>
      </c>
      <c r="E26" s="177">
        <v>413809</v>
      </c>
      <c r="F26" s="77">
        <v>457853</v>
      </c>
      <c r="G26" s="77">
        <v>30093</v>
      </c>
      <c r="H26" s="77">
        <v>15525</v>
      </c>
      <c r="I26" s="14">
        <v>26.78</v>
      </c>
      <c r="J26" s="48"/>
    </row>
    <row r="27" spans="2:10" s="11" customFormat="1" ht="15" customHeight="1" x14ac:dyDescent="0.2">
      <c r="B27" s="76">
        <v>2017</v>
      </c>
      <c r="C27" s="252"/>
      <c r="D27" s="77">
        <v>8515</v>
      </c>
      <c r="E27" s="177">
        <v>313532</v>
      </c>
      <c r="F27" s="77">
        <v>354496</v>
      </c>
      <c r="G27" s="77">
        <v>28962</v>
      </c>
      <c r="H27" s="77">
        <v>8887</v>
      </c>
      <c r="I27" s="14">
        <v>22.14</v>
      </c>
      <c r="J27" s="88"/>
    </row>
    <row r="28" spans="2:10" s="11" customFormat="1" ht="15" customHeight="1" x14ac:dyDescent="0.2">
      <c r="B28" s="76">
        <v>2016</v>
      </c>
      <c r="C28" s="252"/>
      <c r="D28" s="77">
        <v>8160</v>
      </c>
      <c r="E28" s="177">
        <v>263683</v>
      </c>
      <c r="F28" s="77">
        <v>272246</v>
      </c>
      <c r="G28" s="77">
        <v>53272</v>
      </c>
      <c r="H28" s="77">
        <v>5096</v>
      </c>
      <c r="I28" s="14">
        <v>21.61</v>
      </c>
      <c r="J28" s="88"/>
    </row>
    <row r="29" spans="2:10" s="11" customFormat="1" ht="15" customHeight="1" x14ac:dyDescent="0.2">
      <c r="B29" s="76">
        <v>2015</v>
      </c>
      <c r="C29" s="76" t="s">
        <v>50</v>
      </c>
      <c r="D29" s="77">
        <v>8110</v>
      </c>
      <c r="E29" s="177">
        <v>186782</v>
      </c>
      <c r="F29" s="77">
        <v>304422</v>
      </c>
      <c r="G29" s="77">
        <v>11983</v>
      </c>
      <c r="H29" s="77">
        <v>4039</v>
      </c>
      <c r="I29" s="14">
        <v>17.02</v>
      </c>
      <c r="J29" s="87"/>
    </row>
    <row r="30" spans="2:10" s="11" customFormat="1" ht="15" customHeight="1" x14ac:dyDescent="0.2">
      <c r="B30" s="76">
        <v>2014</v>
      </c>
      <c r="C30" s="76" t="s">
        <v>50</v>
      </c>
      <c r="D30" s="77">
        <v>8116</v>
      </c>
      <c r="E30" s="177">
        <v>134064</v>
      </c>
      <c r="F30" s="77">
        <v>210239</v>
      </c>
      <c r="G30" s="77">
        <v>14001</v>
      </c>
      <c r="H30" s="77">
        <v>5744</v>
      </c>
      <c r="I30" s="14">
        <v>11.76</v>
      </c>
      <c r="J30" s="87"/>
    </row>
    <row r="31" spans="2:10" s="11" customFormat="1" ht="15" customHeight="1" x14ac:dyDescent="0.2">
      <c r="B31" s="251" t="s">
        <v>55</v>
      </c>
      <c r="C31" s="74"/>
      <c r="D31" s="74"/>
      <c r="E31" s="74"/>
      <c r="F31" s="74"/>
      <c r="G31" s="74"/>
      <c r="H31" s="74"/>
      <c r="I31" s="74"/>
      <c r="J31" s="86"/>
    </row>
    <row r="32" spans="2:10" s="11" customFormat="1" ht="15" customHeight="1" x14ac:dyDescent="0.2">
      <c r="B32" s="252" t="s">
        <v>56</v>
      </c>
      <c r="C32" s="203"/>
      <c r="D32" s="203"/>
      <c r="E32" s="203"/>
      <c r="F32" s="203"/>
      <c r="G32" s="203"/>
      <c r="H32" s="203"/>
      <c r="I32" s="203"/>
      <c r="J32" s="88"/>
    </row>
    <row r="33" spans="2:10" s="11" customFormat="1" ht="15" customHeight="1" x14ac:dyDescent="0.2">
      <c r="B33" s="76">
        <v>2019</v>
      </c>
      <c r="C33" s="231"/>
      <c r="D33" s="77">
        <v>28640</v>
      </c>
      <c r="E33" s="177">
        <v>314802</v>
      </c>
      <c r="F33" s="77">
        <v>361683</v>
      </c>
      <c r="G33" s="77">
        <v>25405</v>
      </c>
      <c r="H33" s="77">
        <v>6614</v>
      </c>
      <c r="I33" s="14">
        <v>23.26</v>
      </c>
      <c r="J33" s="88"/>
    </row>
    <row r="34" spans="2:10" s="11" customFormat="1" ht="15" customHeight="1" x14ac:dyDescent="0.2">
      <c r="B34" s="76">
        <v>2018</v>
      </c>
      <c r="C34" s="74"/>
      <c r="D34" s="77">
        <v>27858</v>
      </c>
      <c r="E34" s="177">
        <v>324662</v>
      </c>
      <c r="F34" s="77">
        <v>366580</v>
      </c>
      <c r="G34" s="77">
        <v>18918</v>
      </c>
      <c r="H34" s="77">
        <v>10022</v>
      </c>
      <c r="I34" s="14">
        <v>25.36</v>
      </c>
      <c r="J34" s="48"/>
    </row>
    <row r="35" spans="2:10" s="11" customFormat="1" ht="15" customHeight="1" x14ac:dyDescent="0.2">
      <c r="B35" s="76">
        <v>2017</v>
      </c>
      <c r="C35" s="231"/>
      <c r="D35" s="77">
        <v>26384</v>
      </c>
      <c r="E35" s="177">
        <v>245936</v>
      </c>
      <c r="F35" s="77">
        <v>289100</v>
      </c>
      <c r="G35" s="77">
        <v>23609</v>
      </c>
      <c r="H35" s="77">
        <v>7602</v>
      </c>
      <c r="I35" s="14">
        <v>20.89</v>
      </c>
      <c r="J35" s="88"/>
    </row>
    <row r="36" spans="2:10" s="11" customFormat="1" ht="15" customHeight="1" x14ac:dyDescent="0.2">
      <c r="B36" s="76">
        <v>2016</v>
      </c>
      <c r="C36" s="231"/>
      <c r="D36" s="77">
        <v>25093</v>
      </c>
      <c r="E36" s="177">
        <v>238435</v>
      </c>
      <c r="F36" s="77">
        <v>244324</v>
      </c>
      <c r="G36" s="77">
        <v>50759</v>
      </c>
      <c r="H36" s="77">
        <v>4219</v>
      </c>
      <c r="I36" s="14">
        <v>24.01</v>
      </c>
      <c r="J36" s="88"/>
    </row>
    <row r="37" spans="2:10" s="11" customFormat="1" ht="15" customHeight="1" x14ac:dyDescent="0.2">
      <c r="B37" s="76">
        <v>2015</v>
      </c>
      <c r="C37" s="76" t="s">
        <v>50</v>
      </c>
      <c r="D37" s="77">
        <v>24349</v>
      </c>
      <c r="E37" s="177">
        <v>213120</v>
      </c>
      <c r="F37" s="77">
        <v>289377</v>
      </c>
      <c r="G37" s="77">
        <v>8730</v>
      </c>
      <c r="H37" s="77">
        <v>3304</v>
      </c>
      <c r="I37" s="14">
        <v>22.61</v>
      </c>
      <c r="J37" s="87"/>
    </row>
    <row r="38" spans="2:10" s="11" customFormat="1" ht="15" customHeight="1" x14ac:dyDescent="0.2">
      <c r="B38" s="76">
        <v>2014</v>
      </c>
      <c r="C38" s="76" t="s">
        <v>50</v>
      </c>
      <c r="D38" s="77">
        <v>23648</v>
      </c>
      <c r="E38" s="177">
        <v>118179</v>
      </c>
      <c r="F38" s="77">
        <v>194592</v>
      </c>
      <c r="G38" s="77">
        <v>9896</v>
      </c>
      <c r="H38" s="77">
        <v>4676</v>
      </c>
      <c r="I38" s="14">
        <v>13.25</v>
      </c>
      <c r="J38" s="87"/>
    </row>
    <row r="39" spans="2:10" s="11" customFormat="1" ht="15" customHeight="1" x14ac:dyDescent="0.2">
      <c r="B39" s="252" t="s">
        <v>57</v>
      </c>
      <c r="C39" s="203" t="s">
        <v>50</v>
      </c>
      <c r="D39" s="203"/>
      <c r="E39" s="203"/>
      <c r="F39" s="203"/>
      <c r="G39" s="203"/>
      <c r="H39" s="203"/>
      <c r="I39" s="203"/>
      <c r="J39" s="88"/>
    </row>
    <row r="40" spans="2:10" s="11" customFormat="1" ht="15" customHeight="1" x14ac:dyDescent="0.2">
      <c r="B40" s="76">
        <v>2019</v>
      </c>
      <c r="C40" s="231"/>
      <c r="D40" s="77">
        <v>27514</v>
      </c>
      <c r="E40" s="177">
        <v>144863</v>
      </c>
      <c r="F40" s="77">
        <v>171129</v>
      </c>
      <c r="G40" s="77">
        <v>6791</v>
      </c>
      <c r="H40" s="77">
        <v>2701</v>
      </c>
      <c r="I40" s="14">
        <v>34.53</v>
      </c>
      <c r="J40" s="88"/>
    </row>
    <row r="41" spans="2:10" s="11" customFormat="1" ht="15" customHeight="1" x14ac:dyDescent="0.2">
      <c r="B41" s="76">
        <v>2018</v>
      </c>
      <c r="C41" s="74"/>
      <c r="D41" s="77">
        <v>26803</v>
      </c>
      <c r="E41" s="177">
        <v>192535</v>
      </c>
      <c r="F41" s="77">
        <v>215673</v>
      </c>
      <c r="G41" s="77">
        <v>8653</v>
      </c>
      <c r="H41" s="77">
        <v>4290</v>
      </c>
      <c r="I41" s="14">
        <v>49.46</v>
      </c>
      <c r="J41" s="48"/>
    </row>
    <row r="42" spans="2:10" s="11" customFormat="1" ht="15" customHeight="1" x14ac:dyDescent="0.2">
      <c r="B42" s="76">
        <v>2017</v>
      </c>
      <c r="C42" s="231"/>
      <c r="D42" s="77">
        <v>25420</v>
      </c>
      <c r="E42" s="177">
        <v>151200</v>
      </c>
      <c r="F42" s="77">
        <v>179333</v>
      </c>
      <c r="G42" s="77">
        <v>15297</v>
      </c>
      <c r="H42" s="77">
        <v>3098</v>
      </c>
      <c r="I42" s="14">
        <v>41.95</v>
      </c>
      <c r="J42" s="88"/>
    </row>
    <row r="43" spans="2:10" s="11" customFormat="1" ht="15" customHeight="1" x14ac:dyDescent="0.2">
      <c r="B43" s="76">
        <v>2016</v>
      </c>
      <c r="C43" s="231"/>
      <c r="D43" s="77">
        <v>24190</v>
      </c>
      <c r="E43" s="177">
        <v>84046</v>
      </c>
      <c r="F43" s="77">
        <v>91940</v>
      </c>
      <c r="G43" s="77">
        <v>13934</v>
      </c>
      <c r="H43" s="77">
        <v>1530</v>
      </c>
      <c r="I43" s="14">
        <v>27.32</v>
      </c>
      <c r="J43" s="88"/>
    </row>
    <row r="44" spans="2:10" s="11" customFormat="1" ht="15" customHeight="1" x14ac:dyDescent="0.2">
      <c r="B44" s="76">
        <v>2015</v>
      </c>
      <c r="C44" s="76" t="s">
        <v>50</v>
      </c>
      <c r="D44" s="77">
        <v>23483</v>
      </c>
      <c r="E44" s="177">
        <v>58963</v>
      </c>
      <c r="F44" s="77">
        <v>96563</v>
      </c>
      <c r="G44" s="77">
        <v>4122</v>
      </c>
      <c r="H44" s="77">
        <v>1942</v>
      </c>
      <c r="I44" s="14">
        <v>21.09</v>
      </c>
      <c r="J44" s="87"/>
    </row>
    <row r="45" spans="2:10" s="11" customFormat="1" ht="15" customHeight="1" x14ac:dyDescent="0.2">
      <c r="B45" s="76">
        <v>2014</v>
      </c>
      <c r="C45" s="76" t="s">
        <v>50</v>
      </c>
      <c r="D45" s="77">
        <v>22799</v>
      </c>
      <c r="E45" s="177">
        <v>55791</v>
      </c>
      <c r="F45" s="77">
        <v>82645</v>
      </c>
      <c r="G45" s="77">
        <v>6244</v>
      </c>
      <c r="H45" s="77">
        <v>3099</v>
      </c>
      <c r="I45" s="14">
        <v>20.99</v>
      </c>
      <c r="J45" s="87"/>
    </row>
    <row r="46" spans="2:10" s="11" customFormat="1" ht="15" customHeight="1" x14ac:dyDescent="0.2">
      <c r="B46" s="252" t="s">
        <v>58</v>
      </c>
      <c r="C46" s="203" t="s">
        <v>50</v>
      </c>
      <c r="D46" s="203"/>
      <c r="E46" s="203"/>
      <c r="F46" s="203"/>
      <c r="G46" s="203"/>
      <c r="H46" s="203"/>
      <c r="I46" s="203"/>
      <c r="J46" s="88"/>
    </row>
    <row r="47" spans="2:10" s="11" customFormat="1" ht="15" customHeight="1" x14ac:dyDescent="0.2">
      <c r="B47" s="76">
        <v>2019</v>
      </c>
      <c r="C47" s="231"/>
      <c r="D47" s="77">
        <v>964</v>
      </c>
      <c r="E47" s="177">
        <v>59988</v>
      </c>
      <c r="F47" s="77">
        <v>73016</v>
      </c>
      <c r="G47" s="77">
        <v>14018</v>
      </c>
      <c r="H47" s="77">
        <v>2936</v>
      </c>
      <c r="I47" s="14">
        <v>12.99</v>
      </c>
      <c r="J47" s="88"/>
    </row>
    <row r="48" spans="2:10" s="11" customFormat="1" ht="15" customHeight="1" x14ac:dyDescent="0.2">
      <c r="B48" s="76">
        <v>2018</v>
      </c>
      <c r="C48" s="74"/>
      <c r="D48" s="77">
        <v>905</v>
      </c>
      <c r="E48" s="177">
        <v>59128</v>
      </c>
      <c r="F48" s="77">
        <v>67312</v>
      </c>
      <c r="G48" s="77">
        <v>4556</v>
      </c>
      <c r="H48" s="77">
        <v>2999</v>
      </c>
      <c r="I48" s="14">
        <v>13.48</v>
      </c>
      <c r="J48" s="48"/>
    </row>
    <row r="49" spans="2:10" s="11" customFormat="1" ht="15" customHeight="1" x14ac:dyDescent="0.2">
      <c r="B49" s="76">
        <v>2017</v>
      </c>
      <c r="C49" s="231"/>
      <c r="D49" s="77">
        <v>829</v>
      </c>
      <c r="E49" s="177">
        <v>46034</v>
      </c>
      <c r="F49" s="77">
        <v>61672</v>
      </c>
      <c r="G49" s="77">
        <v>3516</v>
      </c>
      <c r="H49" s="77">
        <v>1398</v>
      </c>
      <c r="I49" s="14">
        <v>11.58</v>
      </c>
      <c r="J49" s="88"/>
    </row>
    <row r="50" spans="2:10" s="11" customFormat="1" ht="15" customHeight="1" x14ac:dyDescent="0.2">
      <c r="B50" s="76">
        <v>2016</v>
      </c>
      <c r="C50" s="231"/>
      <c r="D50" s="77">
        <v>791</v>
      </c>
      <c r="E50" s="177">
        <v>68018</v>
      </c>
      <c r="F50" s="77">
        <v>51401</v>
      </c>
      <c r="G50" s="77">
        <v>28046</v>
      </c>
      <c r="H50" s="77">
        <v>1357</v>
      </c>
      <c r="I50" s="14">
        <v>18.899999999999999</v>
      </c>
      <c r="J50" s="88"/>
    </row>
    <row r="51" spans="2:10" s="11" customFormat="1" ht="15" customHeight="1" x14ac:dyDescent="0.2">
      <c r="B51" s="76">
        <v>2015</v>
      </c>
      <c r="C51" s="76" t="s">
        <v>50</v>
      </c>
      <c r="D51" s="77">
        <v>754</v>
      </c>
      <c r="E51" s="177">
        <v>42112</v>
      </c>
      <c r="F51" s="77">
        <v>65152</v>
      </c>
      <c r="G51" s="77">
        <v>2652</v>
      </c>
      <c r="H51" s="77">
        <v>667</v>
      </c>
      <c r="I51" s="14">
        <v>13.43</v>
      </c>
      <c r="J51" s="87"/>
    </row>
    <row r="52" spans="2:10" s="11" customFormat="1" ht="15" customHeight="1" x14ac:dyDescent="0.2">
      <c r="B52" s="76">
        <v>2014</v>
      </c>
      <c r="C52" s="76" t="s">
        <v>50</v>
      </c>
      <c r="D52" s="77">
        <v>744</v>
      </c>
      <c r="E52" s="177">
        <v>23795</v>
      </c>
      <c r="F52" s="77">
        <v>51437</v>
      </c>
      <c r="G52" s="77">
        <v>1764</v>
      </c>
      <c r="H52" s="77">
        <v>1079</v>
      </c>
      <c r="I52" s="14">
        <v>7.67</v>
      </c>
      <c r="J52" s="87"/>
    </row>
    <row r="53" spans="2:10" s="11" customFormat="1" ht="15" customHeight="1" x14ac:dyDescent="0.2">
      <c r="B53" s="252" t="s">
        <v>59</v>
      </c>
      <c r="C53" s="203" t="s">
        <v>50</v>
      </c>
      <c r="D53" s="203"/>
      <c r="E53" s="203"/>
      <c r="F53" s="203"/>
      <c r="G53" s="203"/>
      <c r="H53" s="203"/>
      <c r="I53" s="203"/>
      <c r="J53" s="88"/>
    </row>
    <row r="54" spans="2:10" s="11" customFormat="1" ht="15" customHeight="1" x14ac:dyDescent="0.2">
      <c r="B54" s="76">
        <v>2019</v>
      </c>
      <c r="C54" s="231"/>
      <c r="D54" s="77">
        <v>162</v>
      </c>
      <c r="E54" s="177">
        <v>109951</v>
      </c>
      <c r="F54" s="77">
        <v>117538</v>
      </c>
      <c r="G54" s="77">
        <v>4596</v>
      </c>
      <c r="H54" s="77">
        <v>977</v>
      </c>
      <c r="I54" s="14">
        <v>23.3</v>
      </c>
      <c r="J54" s="88"/>
    </row>
    <row r="55" spans="2:10" s="11" customFormat="1" ht="15" customHeight="1" x14ac:dyDescent="0.2">
      <c r="B55" s="76">
        <v>2018</v>
      </c>
      <c r="C55" s="74"/>
      <c r="D55" s="77">
        <v>150</v>
      </c>
      <c r="E55" s="177">
        <v>72999</v>
      </c>
      <c r="F55" s="77">
        <v>83595</v>
      </c>
      <c r="G55" s="77">
        <v>5708</v>
      </c>
      <c r="H55" s="77">
        <v>2732</v>
      </c>
      <c r="I55" s="14">
        <v>16.13</v>
      </c>
      <c r="J55" s="48"/>
    </row>
    <row r="56" spans="2:10" s="11" customFormat="1" ht="15" customHeight="1" x14ac:dyDescent="0.2">
      <c r="B56" s="76">
        <v>2017</v>
      </c>
      <c r="C56" s="231"/>
      <c r="D56" s="77">
        <v>135</v>
      </c>
      <c r="E56" s="177">
        <v>48701</v>
      </c>
      <c r="F56" s="77">
        <v>48094</v>
      </c>
      <c r="G56" s="77">
        <v>4795</v>
      </c>
      <c r="H56" s="77">
        <v>3106</v>
      </c>
      <c r="I56" s="14">
        <v>11.62</v>
      </c>
      <c r="J56" s="88"/>
    </row>
    <row r="57" spans="2:10" s="11" customFormat="1" ht="15" customHeight="1" x14ac:dyDescent="0.2">
      <c r="B57" s="76">
        <v>2016</v>
      </c>
      <c r="C57" s="231"/>
      <c r="D57" s="77">
        <v>112</v>
      </c>
      <c r="E57" s="177">
        <v>86371</v>
      </c>
      <c r="F57" s="77">
        <v>100982</v>
      </c>
      <c r="G57" s="77">
        <v>8779</v>
      </c>
      <c r="H57" s="77">
        <v>1332</v>
      </c>
      <c r="I57" s="14">
        <v>26.53</v>
      </c>
      <c r="J57" s="88"/>
    </row>
    <row r="58" spans="2:10" s="11" customFormat="1" ht="15" customHeight="1" x14ac:dyDescent="0.2">
      <c r="B58" s="76">
        <v>2015</v>
      </c>
      <c r="C58" s="76" t="s">
        <v>50</v>
      </c>
      <c r="D58" s="77">
        <v>112</v>
      </c>
      <c r="E58" s="177">
        <v>112046</v>
      </c>
      <c r="F58" s="77">
        <v>127662</v>
      </c>
      <c r="G58" s="77">
        <v>1956</v>
      </c>
      <c r="H58" s="77">
        <v>696</v>
      </c>
      <c r="I58" s="14">
        <v>32.06</v>
      </c>
      <c r="J58" s="87"/>
    </row>
    <row r="59" spans="2:10" s="11" customFormat="1" ht="15" customHeight="1" x14ac:dyDescent="0.2">
      <c r="B59" s="76">
        <v>2014</v>
      </c>
      <c r="C59" s="76" t="s">
        <v>50</v>
      </c>
      <c r="D59" s="77">
        <v>105</v>
      </c>
      <c r="E59" s="177">
        <v>38592</v>
      </c>
      <c r="F59" s="77">
        <v>60510</v>
      </c>
      <c r="G59" s="77">
        <v>1888</v>
      </c>
      <c r="H59" s="77">
        <v>498</v>
      </c>
      <c r="I59" s="14">
        <v>12.21</v>
      </c>
      <c r="J59" s="87"/>
    </row>
    <row r="60" spans="2:10" s="11" customFormat="1" ht="15" customHeight="1" x14ac:dyDescent="0.2">
      <c r="B60" s="252" t="s">
        <v>60</v>
      </c>
      <c r="C60" s="203" t="s">
        <v>50</v>
      </c>
      <c r="D60" s="203"/>
      <c r="E60" s="203"/>
      <c r="F60" s="203"/>
      <c r="G60" s="203"/>
      <c r="H60" s="203"/>
      <c r="I60" s="203"/>
      <c r="J60" s="88"/>
    </row>
    <row r="61" spans="2:10" s="11" customFormat="1" ht="15" customHeight="1" x14ac:dyDescent="0.2">
      <c r="B61" s="76">
        <v>2019</v>
      </c>
      <c r="C61" s="231"/>
      <c r="D61" s="77">
        <v>21</v>
      </c>
      <c r="E61" s="177">
        <v>160707</v>
      </c>
      <c r="F61" s="77">
        <v>449628</v>
      </c>
      <c r="G61" s="77">
        <v>18104</v>
      </c>
      <c r="H61" s="77">
        <v>9823</v>
      </c>
      <c r="I61" s="14">
        <v>34.72</v>
      </c>
      <c r="J61" s="88"/>
    </row>
    <row r="62" spans="2:10" s="11" customFormat="1" ht="15" customHeight="1" x14ac:dyDescent="0.2">
      <c r="B62" s="76">
        <v>2018</v>
      </c>
      <c r="C62" s="74"/>
      <c r="D62" s="77">
        <v>17</v>
      </c>
      <c r="E62" s="177">
        <v>97969</v>
      </c>
      <c r="F62" s="77">
        <v>101425</v>
      </c>
      <c r="G62" s="77">
        <v>11352</v>
      </c>
      <c r="H62" s="77">
        <v>5535</v>
      </c>
      <c r="I62" s="14">
        <v>25.1</v>
      </c>
      <c r="J62" s="48"/>
    </row>
    <row r="63" spans="2:10" s="11" customFormat="1" ht="15" customHeight="1" x14ac:dyDescent="0.2">
      <c r="B63" s="76">
        <v>2017</v>
      </c>
      <c r="C63" s="231"/>
      <c r="D63" s="77">
        <v>16</v>
      </c>
      <c r="E63" s="177">
        <v>74922</v>
      </c>
      <c r="F63" s="77">
        <v>73394</v>
      </c>
      <c r="G63" s="77">
        <v>5845</v>
      </c>
      <c r="H63" s="77">
        <v>1307</v>
      </c>
      <c r="I63" s="14">
        <v>21.17</v>
      </c>
      <c r="J63" s="88"/>
    </row>
    <row r="64" spans="2:10" s="11" customFormat="1" ht="15" customHeight="1" x14ac:dyDescent="0.2">
      <c r="B64" s="76">
        <v>2016</v>
      </c>
      <c r="C64" s="231"/>
      <c r="D64" s="77">
        <v>15</v>
      </c>
      <c r="E64" s="177">
        <v>31359</v>
      </c>
      <c r="F64" s="77">
        <v>34895</v>
      </c>
      <c r="G64" s="77">
        <v>2658</v>
      </c>
      <c r="H64" s="77">
        <v>911</v>
      </c>
      <c r="I64" s="14">
        <v>9.5299999999999994</v>
      </c>
      <c r="J64" s="88"/>
    </row>
    <row r="65" spans="2:10" s="11" customFormat="1" ht="15" customHeight="1" x14ac:dyDescent="0.2">
      <c r="B65" s="76">
        <v>2015</v>
      </c>
      <c r="C65" s="76" t="s">
        <v>50</v>
      </c>
      <c r="D65" s="77">
        <v>12</v>
      </c>
      <c r="E65" s="177">
        <v>-20554</v>
      </c>
      <c r="F65" s="77">
        <v>22010</v>
      </c>
      <c r="G65" s="77">
        <v>3397</v>
      </c>
      <c r="H65" s="77">
        <v>765</v>
      </c>
      <c r="I65" s="14">
        <v>-8.32</v>
      </c>
      <c r="J65" s="87"/>
    </row>
    <row r="66" spans="2:10" s="11" customFormat="1" ht="15" customHeight="1" x14ac:dyDescent="0.2">
      <c r="B66" s="76">
        <v>2014</v>
      </c>
      <c r="C66" s="76" t="s">
        <v>50</v>
      </c>
      <c r="D66" s="77">
        <v>14</v>
      </c>
      <c r="E66" s="177">
        <v>20441</v>
      </c>
      <c r="F66" s="77">
        <v>21273</v>
      </c>
      <c r="G66" s="77">
        <v>4204</v>
      </c>
      <c r="H66" s="77">
        <v>1102</v>
      </c>
      <c r="I66" s="14">
        <v>6.08</v>
      </c>
      <c r="J66" s="87"/>
    </row>
    <row r="67" spans="2:10" s="11" customFormat="1" ht="15" customHeight="1" x14ac:dyDescent="0.2">
      <c r="B67" s="251" t="s">
        <v>36</v>
      </c>
      <c r="C67" s="74"/>
      <c r="D67" s="74"/>
      <c r="E67" s="74"/>
      <c r="F67" s="74"/>
      <c r="G67" s="74"/>
      <c r="H67" s="74"/>
      <c r="I67" s="74"/>
      <c r="J67" s="48"/>
    </row>
    <row r="68" spans="2:10" s="11" customFormat="1" ht="15" customHeight="1" x14ac:dyDescent="0.2">
      <c r="B68" s="264" t="s">
        <v>17</v>
      </c>
      <c r="C68" s="249"/>
      <c r="D68" s="249"/>
      <c r="E68" s="249"/>
      <c r="F68" s="249"/>
      <c r="G68" s="249"/>
      <c r="H68" s="249"/>
      <c r="I68" s="249"/>
      <c r="J68" s="48"/>
    </row>
    <row r="69" spans="2:10" s="11" customFormat="1" ht="15" customHeight="1" x14ac:dyDescent="0.2">
      <c r="B69" s="76">
        <v>2019</v>
      </c>
      <c r="C69" s="252"/>
      <c r="D69" s="77">
        <v>4752</v>
      </c>
      <c r="E69" s="177">
        <v>12547</v>
      </c>
      <c r="F69" s="77">
        <v>13054</v>
      </c>
      <c r="G69" s="77">
        <v>99</v>
      </c>
      <c r="H69" s="77">
        <v>73</v>
      </c>
      <c r="I69" s="14">
        <v>39.840000000000003</v>
      </c>
      <c r="J69" s="48"/>
    </row>
    <row r="70" spans="2:10" s="11" customFormat="1" ht="15" customHeight="1" x14ac:dyDescent="0.2">
      <c r="B70" s="76">
        <v>2018</v>
      </c>
      <c r="C70" s="74"/>
      <c r="D70" s="77">
        <v>4828</v>
      </c>
      <c r="E70" s="177">
        <v>6611</v>
      </c>
      <c r="F70" s="77">
        <v>7259</v>
      </c>
      <c r="G70" s="77">
        <v>88</v>
      </c>
      <c r="H70" s="77">
        <v>47</v>
      </c>
      <c r="I70" s="14">
        <v>22.77</v>
      </c>
      <c r="J70" s="48"/>
    </row>
    <row r="71" spans="2:10" s="11" customFormat="1" ht="15" customHeight="1" x14ac:dyDescent="0.2">
      <c r="B71" s="76">
        <v>2017</v>
      </c>
      <c r="C71" s="252"/>
      <c r="D71" s="77">
        <v>4679</v>
      </c>
      <c r="E71" s="177">
        <v>4833</v>
      </c>
      <c r="F71" s="77">
        <v>7664</v>
      </c>
      <c r="G71" s="77">
        <v>10</v>
      </c>
      <c r="H71" s="77">
        <v>8</v>
      </c>
      <c r="I71" s="14">
        <v>19.37</v>
      </c>
      <c r="J71" s="48"/>
    </row>
    <row r="72" spans="2:10" s="11" customFormat="1" ht="15" customHeight="1" x14ac:dyDescent="0.2">
      <c r="B72" s="76">
        <v>2016</v>
      </c>
      <c r="C72" s="252"/>
      <c r="D72" s="77">
        <v>4645</v>
      </c>
      <c r="E72" s="177">
        <v>2720</v>
      </c>
      <c r="F72" s="77">
        <v>3212</v>
      </c>
      <c r="G72" s="77">
        <v>17</v>
      </c>
      <c r="H72" s="77">
        <v>6</v>
      </c>
      <c r="I72" s="14">
        <v>12.86</v>
      </c>
      <c r="J72" s="48"/>
    </row>
    <row r="73" spans="2:10" s="11" customFormat="1" ht="15" customHeight="1" x14ac:dyDescent="0.2">
      <c r="B73" s="76">
        <v>2015</v>
      </c>
      <c r="C73" s="76" t="s">
        <v>50</v>
      </c>
      <c r="D73" s="77">
        <v>4574</v>
      </c>
      <c r="E73" s="177">
        <v>5323</v>
      </c>
      <c r="F73" s="77">
        <v>5619</v>
      </c>
      <c r="G73" s="77">
        <v>11</v>
      </c>
      <c r="H73" s="77">
        <v>7</v>
      </c>
      <c r="I73" s="14">
        <v>27.42</v>
      </c>
      <c r="J73" s="48"/>
    </row>
    <row r="74" spans="2:10" s="11" customFormat="1" ht="15" customHeight="1" x14ac:dyDescent="0.2">
      <c r="B74" s="76">
        <v>2014</v>
      </c>
      <c r="C74" s="76" t="s">
        <v>50</v>
      </c>
      <c r="D74" s="77">
        <v>4528</v>
      </c>
      <c r="E74" s="177">
        <v>5438</v>
      </c>
      <c r="F74" s="77">
        <v>5852</v>
      </c>
      <c r="G74" s="77">
        <v>75</v>
      </c>
      <c r="H74" s="77">
        <v>60</v>
      </c>
      <c r="I74" s="14">
        <v>27.63</v>
      </c>
      <c r="J74" s="48"/>
    </row>
    <row r="75" spans="2:10" s="11" customFormat="1" ht="15" customHeight="1" x14ac:dyDescent="0.2">
      <c r="B75" s="264" t="s">
        <v>18</v>
      </c>
      <c r="C75" s="249"/>
      <c r="D75" s="249"/>
      <c r="E75" s="249"/>
      <c r="F75" s="249"/>
      <c r="G75" s="249"/>
      <c r="H75" s="249"/>
      <c r="I75" s="249"/>
      <c r="J75" s="48"/>
    </row>
    <row r="76" spans="2:10" s="11" customFormat="1" ht="15" customHeight="1" x14ac:dyDescent="0.2">
      <c r="B76" s="76">
        <v>2019</v>
      </c>
      <c r="C76" s="252"/>
      <c r="D76" s="77">
        <v>14</v>
      </c>
      <c r="E76" s="177">
        <v>1241</v>
      </c>
      <c r="F76" s="77">
        <v>1299</v>
      </c>
      <c r="G76" s="77">
        <v>2</v>
      </c>
      <c r="H76" s="77">
        <v>2</v>
      </c>
      <c r="I76" s="14">
        <v>65.319999999999993</v>
      </c>
      <c r="J76" s="48"/>
    </row>
    <row r="77" spans="2:10" s="11" customFormat="1" ht="15" customHeight="1" x14ac:dyDescent="0.2">
      <c r="B77" s="76">
        <v>2018</v>
      </c>
      <c r="C77" s="74"/>
      <c r="D77" s="77">
        <v>15</v>
      </c>
      <c r="E77" s="177">
        <v>522</v>
      </c>
      <c r="F77" s="77">
        <v>524</v>
      </c>
      <c r="G77" s="77">
        <v>3</v>
      </c>
      <c r="H77" s="77">
        <v>3</v>
      </c>
      <c r="I77" s="14">
        <v>26.96</v>
      </c>
      <c r="J77" s="48"/>
    </row>
    <row r="78" spans="2:10" s="11" customFormat="1" ht="15" customHeight="1" x14ac:dyDescent="0.2">
      <c r="B78" s="76">
        <v>2017</v>
      </c>
      <c r="C78" s="252"/>
      <c r="D78" s="77">
        <v>15</v>
      </c>
      <c r="E78" s="182">
        <v>-93</v>
      </c>
      <c r="F78" s="77">
        <v>72</v>
      </c>
      <c r="G78" s="77">
        <v>3</v>
      </c>
      <c r="H78" s="77">
        <v>3</v>
      </c>
      <c r="I78" s="14">
        <v>-4.66</v>
      </c>
      <c r="J78" s="48"/>
    </row>
    <row r="79" spans="2:10" s="11" customFormat="1" ht="15" customHeight="1" x14ac:dyDescent="0.2">
      <c r="B79" s="76">
        <v>2016</v>
      </c>
      <c r="C79" s="252"/>
      <c r="D79" s="77">
        <v>17</v>
      </c>
      <c r="E79" s="177">
        <v>-1582</v>
      </c>
      <c r="F79" s="77">
        <v>408</v>
      </c>
      <c r="G79" s="77">
        <v>0</v>
      </c>
      <c r="H79" s="77">
        <v>0</v>
      </c>
      <c r="I79" s="14">
        <v>-56.28</v>
      </c>
      <c r="J79" s="48"/>
    </row>
    <row r="80" spans="2:10" s="11" customFormat="1" ht="15" customHeight="1" x14ac:dyDescent="0.2">
      <c r="B80" s="76">
        <v>2015</v>
      </c>
      <c r="C80" s="76" t="s">
        <v>50</v>
      </c>
      <c r="D80" s="77">
        <v>17</v>
      </c>
      <c r="E80" s="177">
        <v>415</v>
      </c>
      <c r="F80" s="77">
        <v>415</v>
      </c>
      <c r="G80" s="77">
        <v>0</v>
      </c>
      <c r="H80" s="77">
        <v>0</v>
      </c>
      <c r="I80" s="14">
        <v>39.04</v>
      </c>
      <c r="J80" s="48"/>
    </row>
    <row r="81" spans="2:10" s="11" customFormat="1" ht="15" customHeight="1" x14ac:dyDescent="0.2">
      <c r="B81" s="76">
        <v>2014</v>
      </c>
      <c r="C81" s="76" t="s">
        <v>50</v>
      </c>
      <c r="D81" s="77">
        <v>19</v>
      </c>
      <c r="E81" s="182">
        <v>-933</v>
      </c>
      <c r="F81" s="77">
        <v>47</v>
      </c>
      <c r="G81" s="77">
        <v>0</v>
      </c>
      <c r="H81" s="77">
        <v>0</v>
      </c>
      <c r="I81" s="14">
        <v>-60.66</v>
      </c>
      <c r="J81" s="48"/>
    </row>
    <row r="82" spans="2:10" s="11" customFormat="1" ht="15" customHeight="1" x14ac:dyDescent="0.2">
      <c r="B82" s="264" t="s">
        <v>19</v>
      </c>
      <c r="C82" s="249"/>
      <c r="D82" s="249"/>
      <c r="E82" s="249"/>
      <c r="F82" s="249"/>
      <c r="G82" s="249"/>
      <c r="H82" s="249"/>
      <c r="I82" s="249"/>
      <c r="J82" s="48"/>
    </row>
    <row r="83" spans="2:10" s="11" customFormat="1" ht="15" customHeight="1" x14ac:dyDescent="0.2">
      <c r="B83" s="76">
        <v>2019</v>
      </c>
      <c r="C83" s="252"/>
      <c r="D83" s="77">
        <v>717</v>
      </c>
      <c r="E83" s="177">
        <v>8229</v>
      </c>
      <c r="F83" s="77">
        <v>17158</v>
      </c>
      <c r="G83" s="77">
        <v>410</v>
      </c>
      <c r="H83" s="77">
        <v>192</v>
      </c>
      <c r="I83" s="14">
        <v>7.78</v>
      </c>
      <c r="J83" s="48"/>
    </row>
    <row r="84" spans="2:10" s="11" customFormat="1" ht="15" customHeight="1" x14ac:dyDescent="0.2">
      <c r="B84" s="76">
        <v>2018</v>
      </c>
      <c r="C84" s="74"/>
      <c r="D84" s="77">
        <v>715</v>
      </c>
      <c r="E84" s="177">
        <v>14139</v>
      </c>
      <c r="F84" s="77">
        <v>19809</v>
      </c>
      <c r="G84" s="77">
        <v>337</v>
      </c>
      <c r="H84" s="77">
        <v>71</v>
      </c>
      <c r="I84" s="14">
        <v>14.98</v>
      </c>
      <c r="J84" s="48"/>
    </row>
    <row r="85" spans="2:10" s="11" customFormat="1" ht="15" customHeight="1" x14ac:dyDescent="0.2">
      <c r="B85" s="76">
        <v>2017</v>
      </c>
      <c r="C85" s="252"/>
      <c r="D85" s="77">
        <v>687</v>
      </c>
      <c r="E85" s="177">
        <v>17518</v>
      </c>
      <c r="F85" s="77">
        <v>18939</v>
      </c>
      <c r="G85" s="77">
        <v>117</v>
      </c>
      <c r="H85" s="77">
        <v>46</v>
      </c>
      <c r="I85" s="14">
        <v>19</v>
      </c>
      <c r="J85" s="48"/>
    </row>
    <row r="86" spans="2:10" s="11" customFormat="1" ht="15" customHeight="1" x14ac:dyDescent="0.2">
      <c r="B86" s="76">
        <v>2016</v>
      </c>
      <c r="C86" s="252"/>
      <c r="D86" s="77">
        <v>674</v>
      </c>
      <c r="E86" s="177">
        <v>19768</v>
      </c>
      <c r="F86" s="77">
        <v>16157</v>
      </c>
      <c r="G86" s="77">
        <v>5482</v>
      </c>
      <c r="H86" s="77">
        <v>76</v>
      </c>
      <c r="I86" s="14">
        <v>25.89</v>
      </c>
      <c r="J86" s="48"/>
    </row>
    <row r="87" spans="2:10" s="11" customFormat="1" ht="15" customHeight="1" x14ac:dyDescent="0.2">
      <c r="B87" s="76">
        <v>2015</v>
      </c>
      <c r="C87" s="76" t="s">
        <v>50</v>
      </c>
      <c r="D87" s="77">
        <v>685</v>
      </c>
      <c r="E87" s="177">
        <v>8629</v>
      </c>
      <c r="F87" s="77">
        <v>14152</v>
      </c>
      <c r="G87" s="77">
        <v>141</v>
      </c>
      <c r="H87" s="77">
        <v>104</v>
      </c>
      <c r="I87" s="14">
        <v>12.12</v>
      </c>
      <c r="J87" s="48"/>
    </row>
    <row r="88" spans="2:10" s="11" customFormat="1" ht="15" customHeight="1" x14ac:dyDescent="0.2">
      <c r="B88" s="76">
        <v>2014</v>
      </c>
      <c r="C88" s="76" t="s">
        <v>50</v>
      </c>
      <c r="D88" s="77">
        <v>703</v>
      </c>
      <c r="E88" s="177">
        <v>16734</v>
      </c>
      <c r="F88" s="77">
        <v>19749</v>
      </c>
      <c r="G88" s="77">
        <v>268</v>
      </c>
      <c r="H88" s="77">
        <v>134</v>
      </c>
      <c r="I88" s="14">
        <v>24.31</v>
      </c>
      <c r="J88" s="48"/>
    </row>
    <row r="89" spans="2:10" s="11" customFormat="1" ht="15" customHeight="1" x14ac:dyDescent="0.2">
      <c r="B89" s="264" t="s">
        <v>20</v>
      </c>
      <c r="C89" s="249"/>
      <c r="D89" s="249"/>
      <c r="E89" s="249"/>
      <c r="F89" s="249"/>
      <c r="G89" s="249"/>
      <c r="H89" s="249"/>
      <c r="I89" s="249"/>
      <c r="J89" s="48"/>
    </row>
    <row r="90" spans="2:10" s="11" customFormat="1" ht="15" customHeight="1" x14ac:dyDescent="0.2">
      <c r="B90" s="76">
        <v>2019</v>
      </c>
      <c r="C90" s="252"/>
      <c r="D90" s="77">
        <v>72</v>
      </c>
      <c r="E90" s="177">
        <v>57109</v>
      </c>
      <c r="F90" s="77">
        <v>48404</v>
      </c>
      <c r="G90" s="77">
        <v>8826</v>
      </c>
      <c r="H90" s="77">
        <v>1040</v>
      </c>
      <c r="I90" s="14">
        <v>59.13</v>
      </c>
      <c r="J90" s="48"/>
    </row>
    <row r="91" spans="2:10" s="11" customFormat="1" ht="15" customHeight="1" x14ac:dyDescent="0.2">
      <c r="B91" s="76">
        <v>2018</v>
      </c>
      <c r="C91" s="74"/>
      <c r="D91" s="77">
        <v>70</v>
      </c>
      <c r="E91" s="177">
        <v>42181</v>
      </c>
      <c r="F91" s="77">
        <v>36678</v>
      </c>
      <c r="G91" s="77">
        <v>5504</v>
      </c>
      <c r="H91" s="77">
        <v>995</v>
      </c>
      <c r="I91" s="14">
        <v>48.49</v>
      </c>
      <c r="J91" s="48"/>
    </row>
    <row r="92" spans="2:10" s="11" customFormat="1" ht="15" customHeight="1" x14ac:dyDescent="0.2">
      <c r="B92" s="76">
        <v>2017</v>
      </c>
      <c r="C92" s="252"/>
      <c r="D92" s="77">
        <v>57</v>
      </c>
      <c r="E92" s="177">
        <v>29965</v>
      </c>
      <c r="F92" s="77">
        <v>26919</v>
      </c>
      <c r="G92" s="77">
        <v>3046</v>
      </c>
      <c r="H92" s="77">
        <v>909</v>
      </c>
      <c r="I92" s="14">
        <v>33.79</v>
      </c>
      <c r="J92" s="48"/>
    </row>
    <row r="93" spans="2:10" s="11" customFormat="1" ht="15" customHeight="1" x14ac:dyDescent="0.2">
      <c r="B93" s="76">
        <v>2016</v>
      </c>
      <c r="C93" s="252"/>
      <c r="D93" s="77">
        <v>58</v>
      </c>
      <c r="E93" s="177">
        <v>18917</v>
      </c>
      <c r="F93" s="77">
        <v>16382</v>
      </c>
      <c r="G93" s="77">
        <v>2535</v>
      </c>
      <c r="H93" s="77">
        <v>858</v>
      </c>
      <c r="I93" s="14">
        <v>23.38</v>
      </c>
      <c r="J93" s="48"/>
    </row>
    <row r="94" spans="2:10" s="11" customFormat="1" ht="15" customHeight="1" x14ac:dyDescent="0.2">
      <c r="B94" s="76">
        <v>2015</v>
      </c>
      <c r="C94" s="76" t="s">
        <v>50</v>
      </c>
      <c r="D94" s="77">
        <v>15</v>
      </c>
      <c r="E94" s="177">
        <v>17044</v>
      </c>
      <c r="F94" s="77">
        <v>15359</v>
      </c>
      <c r="G94" s="77">
        <v>3364</v>
      </c>
      <c r="H94" s="77">
        <v>818</v>
      </c>
      <c r="I94" s="14">
        <v>21.99</v>
      </c>
      <c r="J94" s="48"/>
    </row>
    <row r="95" spans="2:10" s="11" customFormat="1" ht="15" customHeight="1" x14ac:dyDescent="0.2">
      <c r="B95" s="76">
        <v>2014</v>
      </c>
      <c r="C95" s="76" t="s">
        <v>50</v>
      </c>
      <c r="D95" s="77">
        <v>12</v>
      </c>
      <c r="E95" s="177">
        <v>10937</v>
      </c>
      <c r="F95" s="77">
        <v>10894</v>
      </c>
      <c r="G95" s="77">
        <v>1775</v>
      </c>
      <c r="H95" s="77">
        <v>474</v>
      </c>
      <c r="I95" s="14">
        <v>13</v>
      </c>
      <c r="J95" s="48"/>
    </row>
    <row r="96" spans="2:10" s="11" customFormat="1" ht="15" customHeight="1" x14ac:dyDescent="0.2">
      <c r="B96" s="264" t="s">
        <v>21</v>
      </c>
      <c r="C96" s="249"/>
      <c r="D96" s="249"/>
      <c r="E96" s="249"/>
      <c r="F96" s="249"/>
      <c r="G96" s="249"/>
      <c r="H96" s="249"/>
      <c r="I96" s="249"/>
      <c r="J96" s="48"/>
    </row>
    <row r="97" spans="2:10" s="11" customFormat="1" ht="15" customHeight="1" x14ac:dyDescent="0.2">
      <c r="B97" s="76">
        <v>2019</v>
      </c>
      <c r="C97" s="232"/>
      <c r="D97" s="77">
        <v>22</v>
      </c>
      <c r="E97" s="182">
        <v>-109</v>
      </c>
      <c r="F97" s="77">
        <v>536</v>
      </c>
      <c r="G97" s="77">
        <v>0</v>
      </c>
      <c r="H97" s="77">
        <v>0</v>
      </c>
      <c r="I97" s="14">
        <v>-0.35</v>
      </c>
      <c r="J97" s="48"/>
    </row>
    <row r="98" spans="2:10" s="11" customFormat="1" ht="15" customHeight="1" x14ac:dyDescent="0.2">
      <c r="B98" s="76">
        <v>2018</v>
      </c>
      <c r="C98" s="74"/>
      <c r="D98" s="77">
        <v>21</v>
      </c>
      <c r="E98" s="177">
        <v>78</v>
      </c>
      <c r="F98" s="77">
        <v>174</v>
      </c>
      <c r="G98" s="77">
        <v>0</v>
      </c>
      <c r="H98" s="77">
        <v>0</v>
      </c>
      <c r="I98" s="14">
        <v>0.27</v>
      </c>
      <c r="J98" s="48"/>
    </row>
    <row r="99" spans="2:10" s="11" customFormat="1" ht="15" customHeight="1" x14ac:dyDescent="0.2">
      <c r="B99" s="76">
        <v>2017</v>
      </c>
      <c r="C99" s="232"/>
      <c r="D99" s="77">
        <v>26</v>
      </c>
      <c r="E99" s="177">
        <v>-1679</v>
      </c>
      <c r="F99" s="77">
        <v>717</v>
      </c>
      <c r="G99" s="77">
        <v>0</v>
      </c>
      <c r="H99" s="77">
        <v>0</v>
      </c>
      <c r="I99" s="14">
        <v>-5.68</v>
      </c>
      <c r="J99" s="48"/>
    </row>
    <row r="100" spans="2:10" s="11" customFormat="1" ht="15" customHeight="1" x14ac:dyDescent="0.2">
      <c r="B100" s="76">
        <v>2016</v>
      </c>
      <c r="C100" s="232"/>
      <c r="D100" s="77">
        <v>24</v>
      </c>
      <c r="E100" s="177">
        <v>746</v>
      </c>
      <c r="F100" s="77">
        <v>958</v>
      </c>
      <c r="G100" s="77">
        <v>1</v>
      </c>
      <c r="H100" s="77">
        <v>1</v>
      </c>
      <c r="I100" s="14">
        <v>2.95</v>
      </c>
      <c r="J100" s="48"/>
    </row>
    <row r="101" spans="2:10" s="11" customFormat="1" ht="15" customHeight="1" x14ac:dyDescent="0.2">
      <c r="B101" s="76">
        <v>2015</v>
      </c>
      <c r="C101" s="76" t="s">
        <v>50</v>
      </c>
      <c r="D101" s="77">
        <v>21</v>
      </c>
      <c r="E101" s="177">
        <v>1871</v>
      </c>
      <c r="F101" s="77">
        <v>1606</v>
      </c>
      <c r="G101" s="77">
        <v>297</v>
      </c>
      <c r="H101" s="77">
        <v>0</v>
      </c>
      <c r="I101" s="14">
        <v>7.47</v>
      </c>
      <c r="J101" s="48"/>
    </row>
    <row r="102" spans="2:10" s="11" customFormat="1" ht="15" customHeight="1" x14ac:dyDescent="0.2">
      <c r="B102" s="76">
        <v>2014</v>
      </c>
      <c r="C102" s="76" t="s">
        <v>50</v>
      </c>
      <c r="D102" s="77">
        <v>22</v>
      </c>
      <c r="E102" s="177">
        <v>-1032</v>
      </c>
      <c r="F102" s="77">
        <v>639</v>
      </c>
      <c r="G102" s="77">
        <v>2046</v>
      </c>
      <c r="H102" s="77">
        <v>573</v>
      </c>
      <c r="I102" s="14">
        <v>-4.17</v>
      </c>
      <c r="J102" s="48"/>
    </row>
    <row r="103" spans="2:10" s="11" customFormat="1" ht="15" customHeight="1" x14ac:dyDescent="0.2">
      <c r="B103" s="264" t="s">
        <v>22</v>
      </c>
      <c r="C103" s="249"/>
      <c r="D103" s="249"/>
      <c r="E103" s="249"/>
      <c r="F103" s="249"/>
      <c r="G103" s="249"/>
      <c r="H103" s="249"/>
      <c r="I103" s="249"/>
      <c r="J103" s="48"/>
    </row>
    <row r="104" spans="2:10" s="11" customFormat="1" ht="15" customHeight="1" x14ac:dyDescent="0.2">
      <c r="B104" s="76">
        <v>2019</v>
      </c>
      <c r="C104" s="252"/>
      <c r="D104" s="77">
        <v>1306</v>
      </c>
      <c r="E104" s="177">
        <v>12666</v>
      </c>
      <c r="F104" s="77">
        <v>312362</v>
      </c>
      <c r="G104" s="77">
        <v>204</v>
      </c>
      <c r="H104" s="77">
        <v>33</v>
      </c>
      <c r="I104" s="14">
        <v>5.75</v>
      </c>
      <c r="J104" s="48"/>
    </row>
    <row r="105" spans="2:10" s="11" customFormat="1" ht="15" customHeight="1" x14ac:dyDescent="0.2">
      <c r="B105" s="76">
        <v>2018</v>
      </c>
      <c r="C105" s="74"/>
      <c r="D105" s="77">
        <v>1217</v>
      </c>
      <c r="E105" s="177">
        <v>18205</v>
      </c>
      <c r="F105" s="77">
        <v>25747</v>
      </c>
      <c r="G105" s="77">
        <v>441</v>
      </c>
      <c r="H105" s="77">
        <v>51</v>
      </c>
      <c r="I105" s="14">
        <v>11.47</v>
      </c>
      <c r="J105" s="48"/>
    </row>
    <row r="106" spans="2:10" s="11" customFormat="1" ht="15" customHeight="1" x14ac:dyDescent="0.2">
      <c r="B106" s="76">
        <v>2017</v>
      </c>
      <c r="C106" s="252"/>
      <c r="D106" s="77">
        <v>1142</v>
      </c>
      <c r="E106" s="177">
        <v>14465</v>
      </c>
      <c r="F106" s="77">
        <v>18393</v>
      </c>
      <c r="G106" s="77">
        <v>1225</v>
      </c>
      <c r="H106" s="77">
        <v>60</v>
      </c>
      <c r="I106" s="14">
        <v>10.52</v>
      </c>
      <c r="J106" s="48"/>
    </row>
    <row r="107" spans="2:10" s="11" customFormat="1" ht="15" customHeight="1" x14ac:dyDescent="0.2">
      <c r="B107" s="76">
        <v>2016</v>
      </c>
      <c r="C107" s="252"/>
      <c r="D107" s="77">
        <v>1101</v>
      </c>
      <c r="E107" s="177">
        <v>6666</v>
      </c>
      <c r="F107" s="77">
        <v>11342</v>
      </c>
      <c r="G107" s="77">
        <v>166</v>
      </c>
      <c r="H107" s="77">
        <v>75</v>
      </c>
      <c r="I107" s="14">
        <v>5.56</v>
      </c>
      <c r="J107" s="48"/>
    </row>
    <row r="108" spans="2:10" s="11" customFormat="1" ht="15" customHeight="1" x14ac:dyDescent="0.2">
      <c r="B108" s="76">
        <v>2015</v>
      </c>
      <c r="C108" s="76" t="s">
        <v>50</v>
      </c>
      <c r="D108" s="77">
        <v>1137</v>
      </c>
      <c r="E108" s="177">
        <v>-5282</v>
      </c>
      <c r="F108" s="77">
        <v>9280</v>
      </c>
      <c r="G108" s="77">
        <v>90</v>
      </c>
      <c r="H108" s="77">
        <v>31</v>
      </c>
      <c r="I108" s="14">
        <v>-4.58</v>
      </c>
      <c r="J108" s="48"/>
    </row>
    <row r="109" spans="2:10" s="11" customFormat="1" ht="15" customHeight="1" x14ac:dyDescent="0.2">
      <c r="B109" s="76">
        <v>2014</v>
      </c>
      <c r="C109" s="76" t="s">
        <v>50</v>
      </c>
      <c r="D109" s="77">
        <v>1197</v>
      </c>
      <c r="E109" s="177">
        <v>9765</v>
      </c>
      <c r="F109" s="77">
        <v>21106</v>
      </c>
      <c r="G109" s="77">
        <v>346</v>
      </c>
      <c r="H109" s="77">
        <v>66</v>
      </c>
      <c r="I109" s="14">
        <v>6.63</v>
      </c>
      <c r="J109" s="48"/>
    </row>
    <row r="110" spans="2:10" s="11" customFormat="1" ht="15" customHeight="1" x14ac:dyDescent="0.2">
      <c r="B110" s="264" t="s">
        <v>23</v>
      </c>
      <c r="C110" s="249"/>
      <c r="D110" s="249"/>
      <c r="E110" s="249"/>
      <c r="F110" s="249"/>
      <c r="G110" s="249"/>
      <c r="H110" s="249"/>
      <c r="I110" s="249"/>
      <c r="J110" s="48"/>
    </row>
    <row r="111" spans="2:10" s="11" customFormat="1" ht="15" customHeight="1" x14ac:dyDescent="0.2">
      <c r="B111" s="76">
        <v>2019</v>
      </c>
      <c r="C111" s="232"/>
      <c r="D111" s="77">
        <v>3657</v>
      </c>
      <c r="E111" s="177">
        <v>44642</v>
      </c>
      <c r="F111" s="77">
        <v>41777</v>
      </c>
      <c r="G111" s="77">
        <v>12135</v>
      </c>
      <c r="H111" s="77">
        <v>8525</v>
      </c>
      <c r="I111" s="14">
        <v>15.1</v>
      </c>
      <c r="J111" s="48"/>
    </row>
    <row r="112" spans="2:10" s="11" customFormat="1" ht="15" customHeight="1" x14ac:dyDescent="0.2">
      <c r="B112" s="76">
        <v>2018</v>
      </c>
      <c r="C112" s="74"/>
      <c r="D112" s="77">
        <v>3650</v>
      </c>
      <c r="E112" s="177">
        <v>27669</v>
      </c>
      <c r="F112" s="77">
        <v>30897</v>
      </c>
      <c r="G112" s="77">
        <v>7447</v>
      </c>
      <c r="H112" s="77">
        <v>4438</v>
      </c>
      <c r="I112" s="14">
        <v>9.3000000000000007</v>
      </c>
      <c r="J112" s="48"/>
    </row>
    <row r="113" spans="2:10" s="11" customFormat="1" ht="15" customHeight="1" x14ac:dyDescent="0.2">
      <c r="B113" s="76">
        <v>2017</v>
      </c>
      <c r="C113" s="232"/>
      <c r="D113" s="77">
        <v>3553</v>
      </c>
      <c r="E113" s="177">
        <v>25044</v>
      </c>
      <c r="F113" s="77">
        <v>34176</v>
      </c>
      <c r="G113" s="77">
        <v>5818</v>
      </c>
      <c r="H113" s="77">
        <v>2915</v>
      </c>
      <c r="I113" s="14">
        <v>9.83</v>
      </c>
      <c r="J113" s="48"/>
    </row>
    <row r="114" spans="2:10" s="11" customFormat="1" ht="15" customHeight="1" x14ac:dyDescent="0.2">
      <c r="B114" s="76">
        <v>2016</v>
      </c>
      <c r="C114" s="232"/>
      <c r="D114" s="77">
        <v>3542</v>
      </c>
      <c r="E114" s="177">
        <v>31963</v>
      </c>
      <c r="F114" s="77">
        <v>31012</v>
      </c>
      <c r="G114" s="77">
        <v>7882</v>
      </c>
      <c r="H114" s="77">
        <v>1089</v>
      </c>
      <c r="I114" s="14">
        <v>14.23</v>
      </c>
      <c r="J114" s="48"/>
    </row>
    <row r="115" spans="2:10" s="11" customFormat="1" ht="15" customHeight="1" x14ac:dyDescent="0.2">
      <c r="B115" s="76">
        <v>2015</v>
      </c>
      <c r="C115" s="76" t="s">
        <v>50</v>
      </c>
      <c r="D115" s="77">
        <v>3574</v>
      </c>
      <c r="E115" s="177">
        <v>24314</v>
      </c>
      <c r="F115" s="77">
        <v>34183</v>
      </c>
      <c r="G115" s="77">
        <v>3601</v>
      </c>
      <c r="H115" s="77">
        <v>805</v>
      </c>
      <c r="I115" s="14">
        <v>12.07</v>
      </c>
      <c r="J115" s="48"/>
    </row>
    <row r="116" spans="2:10" s="11" customFormat="1" ht="15" customHeight="1" x14ac:dyDescent="0.2">
      <c r="B116" s="76">
        <v>2014</v>
      </c>
      <c r="C116" s="76" t="s">
        <v>50</v>
      </c>
      <c r="D116" s="77">
        <v>3584</v>
      </c>
      <c r="E116" s="177">
        <v>34725</v>
      </c>
      <c r="F116" s="77">
        <v>42697</v>
      </c>
      <c r="G116" s="77">
        <v>2046</v>
      </c>
      <c r="H116" s="77">
        <v>1175</v>
      </c>
      <c r="I116" s="14">
        <v>17.02</v>
      </c>
      <c r="J116" s="48"/>
    </row>
    <row r="117" spans="2:10" s="11" customFormat="1" ht="15" customHeight="1" x14ac:dyDescent="0.2">
      <c r="B117" s="264" t="s">
        <v>24</v>
      </c>
      <c r="C117" s="249"/>
      <c r="D117" s="249"/>
      <c r="E117" s="249"/>
      <c r="F117" s="249"/>
      <c r="G117" s="249"/>
      <c r="H117" s="249"/>
      <c r="I117" s="249"/>
      <c r="J117" s="48"/>
    </row>
    <row r="118" spans="2:10" s="11" customFormat="1" ht="15" customHeight="1" x14ac:dyDescent="0.2">
      <c r="B118" s="76">
        <v>2019</v>
      </c>
      <c r="C118" s="252"/>
      <c r="D118" s="77">
        <v>900</v>
      </c>
      <c r="E118" s="177">
        <v>99642</v>
      </c>
      <c r="F118" s="77">
        <v>106359</v>
      </c>
      <c r="G118" s="77">
        <v>10865</v>
      </c>
      <c r="H118" s="77">
        <v>995</v>
      </c>
      <c r="I118" s="14">
        <v>50.39</v>
      </c>
      <c r="J118" s="48"/>
    </row>
    <row r="119" spans="2:10" s="11" customFormat="1" ht="15" customHeight="1" x14ac:dyDescent="0.2">
      <c r="B119" s="76">
        <v>2018</v>
      </c>
      <c r="C119" s="74"/>
      <c r="D119" s="77">
        <v>884</v>
      </c>
      <c r="E119" s="177">
        <v>20510</v>
      </c>
      <c r="F119" s="77">
        <v>24101</v>
      </c>
      <c r="G119" s="77">
        <v>2565</v>
      </c>
      <c r="H119" s="77">
        <v>2515</v>
      </c>
      <c r="I119" s="14">
        <v>12.25</v>
      </c>
      <c r="J119" s="48"/>
    </row>
    <row r="120" spans="2:10" s="11" customFormat="1" ht="15" customHeight="1" x14ac:dyDescent="0.2">
      <c r="B120" s="76">
        <v>2017</v>
      </c>
      <c r="C120" s="252"/>
      <c r="D120" s="77">
        <v>856</v>
      </c>
      <c r="E120" s="177">
        <v>3884</v>
      </c>
      <c r="F120" s="77">
        <v>11210</v>
      </c>
      <c r="G120" s="77">
        <v>271</v>
      </c>
      <c r="H120" s="77">
        <v>232</v>
      </c>
      <c r="I120" s="14">
        <v>2.4500000000000002</v>
      </c>
      <c r="J120" s="48"/>
    </row>
    <row r="121" spans="2:10" s="11" customFormat="1" ht="15" customHeight="1" x14ac:dyDescent="0.2">
      <c r="B121" s="76">
        <v>2016</v>
      </c>
      <c r="C121" s="77"/>
      <c r="D121" s="77">
        <v>868</v>
      </c>
      <c r="E121" s="177">
        <v>7795</v>
      </c>
      <c r="F121" s="77">
        <v>13920</v>
      </c>
      <c r="G121" s="77">
        <v>341</v>
      </c>
      <c r="H121" s="77">
        <v>207</v>
      </c>
      <c r="I121" s="14">
        <v>5.21</v>
      </c>
      <c r="J121" s="48"/>
    </row>
    <row r="122" spans="2:10" s="11" customFormat="1" ht="15" customHeight="1" x14ac:dyDescent="0.2">
      <c r="B122" s="76">
        <v>2015</v>
      </c>
      <c r="C122" s="76" t="s">
        <v>50</v>
      </c>
      <c r="D122" s="77">
        <v>867</v>
      </c>
      <c r="E122" s="177">
        <v>8337</v>
      </c>
      <c r="F122" s="77">
        <v>13220</v>
      </c>
      <c r="G122" s="77">
        <v>141</v>
      </c>
      <c r="H122" s="77">
        <v>32</v>
      </c>
      <c r="I122" s="14">
        <v>6.25</v>
      </c>
      <c r="J122" s="48"/>
    </row>
    <row r="123" spans="2:10" s="11" customFormat="1" ht="15" customHeight="1" x14ac:dyDescent="0.2">
      <c r="B123" s="76">
        <v>2014</v>
      </c>
      <c r="C123" s="76" t="s">
        <v>50</v>
      </c>
      <c r="D123" s="77">
        <v>910</v>
      </c>
      <c r="E123" s="177">
        <v>-4388</v>
      </c>
      <c r="F123" s="77">
        <v>25787</v>
      </c>
      <c r="G123" s="77">
        <v>699</v>
      </c>
      <c r="H123" s="77">
        <v>157</v>
      </c>
      <c r="I123" s="14">
        <v>-2.5499999999999998</v>
      </c>
      <c r="J123" s="48"/>
    </row>
    <row r="124" spans="2:10" s="11" customFormat="1" ht="15" customHeight="1" x14ac:dyDescent="0.2">
      <c r="B124" s="264" t="s">
        <v>25</v>
      </c>
      <c r="C124" s="249"/>
      <c r="D124" s="249"/>
      <c r="E124" s="249"/>
      <c r="F124" s="249"/>
      <c r="G124" s="249"/>
      <c r="H124" s="249"/>
      <c r="I124" s="249"/>
      <c r="J124" s="48"/>
    </row>
    <row r="125" spans="2:10" s="11" customFormat="1" ht="15" customHeight="1" x14ac:dyDescent="0.2">
      <c r="B125" s="76">
        <v>2019</v>
      </c>
      <c r="C125" s="252"/>
      <c r="D125" s="77">
        <v>3935</v>
      </c>
      <c r="E125" s="177">
        <v>131518</v>
      </c>
      <c r="F125" s="77">
        <v>137393</v>
      </c>
      <c r="G125" s="77">
        <v>2019</v>
      </c>
      <c r="H125" s="77">
        <v>353</v>
      </c>
      <c r="I125" s="14">
        <v>34.49</v>
      </c>
      <c r="J125" s="48"/>
    </row>
    <row r="126" spans="2:10" s="11" customFormat="1" ht="15" customHeight="1" x14ac:dyDescent="0.2">
      <c r="B126" s="76">
        <v>2018</v>
      </c>
      <c r="C126" s="74"/>
      <c r="D126" s="77">
        <v>3747</v>
      </c>
      <c r="E126" s="177">
        <v>201552</v>
      </c>
      <c r="F126" s="77">
        <v>210751</v>
      </c>
      <c r="G126" s="77">
        <v>2092</v>
      </c>
      <c r="H126" s="77">
        <v>532</v>
      </c>
      <c r="I126" s="14">
        <v>53.96</v>
      </c>
      <c r="J126" s="48"/>
    </row>
    <row r="127" spans="2:10" s="11" customFormat="1" ht="15" customHeight="1" x14ac:dyDescent="0.2">
      <c r="B127" s="76">
        <v>2017</v>
      </c>
      <c r="C127" s="252"/>
      <c r="D127" s="77">
        <v>3282</v>
      </c>
      <c r="E127" s="177">
        <v>94765</v>
      </c>
      <c r="F127" s="77">
        <v>95152</v>
      </c>
      <c r="G127" s="77">
        <v>8324</v>
      </c>
      <c r="H127" s="77">
        <v>547</v>
      </c>
      <c r="I127" s="14">
        <v>26.87</v>
      </c>
      <c r="J127" s="48"/>
    </row>
    <row r="128" spans="2:10" s="11" customFormat="1" ht="15" customHeight="1" x14ac:dyDescent="0.2">
      <c r="B128" s="76">
        <v>2016</v>
      </c>
      <c r="C128" s="252"/>
      <c r="D128" s="77">
        <v>2809</v>
      </c>
      <c r="E128" s="177">
        <v>101628</v>
      </c>
      <c r="F128" s="77">
        <v>123751</v>
      </c>
      <c r="G128" s="77">
        <v>4350</v>
      </c>
      <c r="H128" s="77">
        <v>461</v>
      </c>
      <c r="I128" s="14">
        <v>33.75</v>
      </c>
      <c r="J128" s="48"/>
    </row>
    <row r="129" spans="2:10" s="11" customFormat="1" ht="15" customHeight="1" x14ac:dyDescent="0.2">
      <c r="B129" s="76">
        <v>2015</v>
      </c>
      <c r="C129" s="76" t="s">
        <v>50</v>
      </c>
      <c r="D129" s="77">
        <v>2524</v>
      </c>
      <c r="E129" s="177">
        <v>63608</v>
      </c>
      <c r="F129" s="77">
        <v>122134</v>
      </c>
      <c r="G129" s="77">
        <v>1142</v>
      </c>
      <c r="H129" s="77">
        <v>342</v>
      </c>
      <c r="I129" s="14">
        <v>25.94</v>
      </c>
      <c r="J129" s="48"/>
    </row>
    <row r="130" spans="2:10" s="11" customFormat="1" ht="15" customHeight="1" x14ac:dyDescent="0.2">
      <c r="B130" s="76">
        <v>2014</v>
      </c>
      <c r="C130" s="76" t="s">
        <v>50</v>
      </c>
      <c r="D130" s="77">
        <v>2292</v>
      </c>
      <c r="E130" s="177">
        <v>35788</v>
      </c>
      <c r="F130" s="77">
        <v>43318</v>
      </c>
      <c r="G130" s="77">
        <v>1406</v>
      </c>
      <c r="H130" s="77">
        <v>213</v>
      </c>
      <c r="I130" s="14">
        <v>16.38</v>
      </c>
      <c r="J130" s="48"/>
    </row>
    <row r="131" spans="2:10" s="11" customFormat="1" ht="15" customHeight="1" x14ac:dyDescent="0.2">
      <c r="B131" s="264" t="s">
        <v>26</v>
      </c>
      <c r="C131" s="249"/>
      <c r="D131" s="249"/>
      <c r="E131" s="249"/>
      <c r="F131" s="249"/>
      <c r="G131" s="249"/>
      <c r="H131" s="249"/>
      <c r="I131" s="249"/>
      <c r="J131" s="48"/>
    </row>
    <row r="132" spans="2:10" s="11" customFormat="1" ht="15" customHeight="1" x14ac:dyDescent="0.2">
      <c r="B132" s="76">
        <v>2019</v>
      </c>
      <c r="C132" s="252"/>
      <c r="D132" s="77">
        <v>372</v>
      </c>
      <c r="E132" s="177">
        <v>13978</v>
      </c>
      <c r="F132" s="77">
        <v>11863</v>
      </c>
      <c r="G132" s="77">
        <v>2997</v>
      </c>
      <c r="H132" s="77">
        <v>1602</v>
      </c>
      <c r="I132" s="14">
        <v>19.329999999999998</v>
      </c>
      <c r="J132" s="48"/>
    </row>
    <row r="133" spans="2:10" s="11" customFormat="1" ht="15" customHeight="1" x14ac:dyDescent="0.2">
      <c r="B133" s="76">
        <v>2018</v>
      </c>
      <c r="C133" s="74"/>
      <c r="D133" s="77">
        <v>332</v>
      </c>
      <c r="E133" s="177">
        <v>9582</v>
      </c>
      <c r="F133" s="77">
        <v>8290</v>
      </c>
      <c r="G133" s="77">
        <v>5854</v>
      </c>
      <c r="H133" s="77">
        <v>2966</v>
      </c>
      <c r="I133" s="14">
        <v>17.66</v>
      </c>
      <c r="J133" s="48"/>
    </row>
    <row r="134" spans="2:10" s="11" customFormat="1" ht="15" customHeight="1" x14ac:dyDescent="0.2">
      <c r="B134" s="76">
        <v>2017</v>
      </c>
      <c r="C134" s="252"/>
      <c r="D134" s="77">
        <v>320</v>
      </c>
      <c r="E134" s="177">
        <v>15001</v>
      </c>
      <c r="F134" s="77">
        <v>9219</v>
      </c>
      <c r="G134" s="77">
        <v>6071</v>
      </c>
      <c r="H134" s="77">
        <v>2063</v>
      </c>
      <c r="I134" s="14">
        <v>28.56</v>
      </c>
      <c r="J134" s="48"/>
    </row>
    <row r="135" spans="2:10" s="11" customFormat="1" ht="15" customHeight="1" x14ac:dyDescent="0.2">
      <c r="B135" s="76">
        <v>2016</v>
      </c>
      <c r="C135" s="252"/>
      <c r="D135" s="77">
        <v>264</v>
      </c>
      <c r="E135" s="177">
        <v>7715</v>
      </c>
      <c r="F135" s="77">
        <v>7749</v>
      </c>
      <c r="G135" s="77">
        <v>1733</v>
      </c>
      <c r="H135" s="77">
        <v>691</v>
      </c>
      <c r="I135" s="14">
        <v>19.91</v>
      </c>
      <c r="J135" s="48"/>
    </row>
    <row r="136" spans="2:10" s="11" customFormat="1" ht="15" customHeight="1" x14ac:dyDescent="0.2">
      <c r="B136" s="76">
        <v>2015</v>
      </c>
      <c r="C136" s="76" t="s">
        <v>50</v>
      </c>
      <c r="D136" s="77">
        <v>255</v>
      </c>
      <c r="E136" s="177">
        <v>10099</v>
      </c>
      <c r="F136" s="77">
        <v>8822</v>
      </c>
      <c r="G136" s="77">
        <v>1686</v>
      </c>
      <c r="H136" s="77">
        <v>1206</v>
      </c>
      <c r="I136" s="14">
        <v>23.45</v>
      </c>
      <c r="J136" s="48"/>
    </row>
    <row r="137" spans="2:10" s="11" customFormat="1" ht="15" customHeight="1" x14ac:dyDescent="0.2">
      <c r="B137" s="76">
        <v>2014</v>
      </c>
      <c r="C137" s="76" t="s">
        <v>50</v>
      </c>
      <c r="D137" s="77">
        <v>243</v>
      </c>
      <c r="E137" s="177">
        <v>3146</v>
      </c>
      <c r="F137" s="77">
        <v>7326</v>
      </c>
      <c r="G137" s="77">
        <v>2267</v>
      </c>
      <c r="H137" s="77">
        <v>1154</v>
      </c>
      <c r="I137" s="14">
        <v>8.11</v>
      </c>
      <c r="J137" s="48"/>
    </row>
    <row r="138" spans="2:10" s="11" customFormat="1" ht="15" customHeight="1" x14ac:dyDescent="0.2">
      <c r="B138" s="264" t="s">
        <v>27</v>
      </c>
      <c r="C138" s="249"/>
      <c r="D138" s="249"/>
      <c r="E138" s="249"/>
      <c r="F138" s="249"/>
      <c r="G138" s="249"/>
      <c r="H138" s="249"/>
      <c r="I138" s="249"/>
      <c r="J138" s="48"/>
    </row>
    <row r="139" spans="2:10" s="11" customFormat="1" ht="15" customHeight="1" x14ac:dyDescent="0.2">
      <c r="B139" s="76">
        <v>2019</v>
      </c>
      <c r="C139" s="252"/>
      <c r="D139" s="77">
        <v>980</v>
      </c>
      <c r="E139" s="177">
        <v>37618</v>
      </c>
      <c r="F139" s="77">
        <v>44690</v>
      </c>
      <c r="G139" s="77">
        <v>555</v>
      </c>
      <c r="H139" s="77">
        <v>61</v>
      </c>
      <c r="I139" s="14">
        <v>95.05</v>
      </c>
      <c r="J139" s="48"/>
    </row>
    <row r="140" spans="2:10" s="11" customFormat="1" ht="15" customHeight="1" x14ac:dyDescent="0.2">
      <c r="B140" s="76">
        <v>2018</v>
      </c>
      <c r="C140" s="74"/>
      <c r="D140" s="77">
        <v>913</v>
      </c>
      <c r="E140" s="177">
        <v>23527</v>
      </c>
      <c r="F140" s="77">
        <v>29265</v>
      </c>
      <c r="G140" s="77">
        <v>95</v>
      </c>
      <c r="H140" s="77">
        <v>19</v>
      </c>
      <c r="I140" s="14">
        <v>63.87</v>
      </c>
      <c r="J140" s="48"/>
    </row>
    <row r="141" spans="2:10" s="11" customFormat="1" ht="15" customHeight="1" x14ac:dyDescent="0.2">
      <c r="B141" s="76">
        <v>2017</v>
      </c>
      <c r="C141" s="252"/>
      <c r="D141" s="77">
        <v>809</v>
      </c>
      <c r="E141" s="177">
        <v>21681</v>
      </c>
      <c r="F141" s="77">
        <v>36059</v>
      </c>
      <c r="G141" s="77">
        <v>43</v>
      </c>
      <c r="H141" s="77">
        <v>11</v>
      </c>
      <c r="I141" s="14">
        <v>63.91</v>
      </c>
      <c r="J141" s="48"/>
    </row>
    <row r="142" spans="2:10" s="11" customFormat="1" ht="15" customHeight="1" x14ac:dyDescent="0.2">
      <c r="B142" s="76">
        <v>2016</v>
      </c>
      <c r="C142" s="252"/>
      <c r="D142" s="77">
        <v>726</v>
      </c>
      <c r="E142" s="177">
        <v>14570</v>
      </c>
      <c r="F142" s="77">
        <v>18075</v>
      </c>
      <c r="G142" s="77">
        <v>162</v>
      </c>
      <c r="H142" s="77">
        <v>23</v>
      </c>
      <c r="I142" s="14">
        <v>54.14</v>
      </c>
      <c r="J142" s="48"/>
    </row>
    <row r="143" spans="2:10" s="11" customFormat="1" ht="15" customHeight="1" x14ac:dyDescent="0.2">
      <c r="B143" s="76">
        <v>2015</v>
      </c>
      <c r="C143" s="76" t="s">
        <v>50</v>
      </c>
      <c r="D143" s="77">
        <v>677</v>
      </c>
      <c r="E143" s="177">
        <v>27240</v>
      </c>
      <c r="F143" s="77">
        <v>38544</v>
      </c>
      <c r="G143" s="77">
        <v>43</v>
      </c>
      <c r="H143" s="77">
        <v>0</v>
      </c>
      <c r="I143" s="14">
        <v>98.09</v>
      </c>
      <c r="J143" s="48"/>
    </row>
    <row r="144" spans="2:10" s="11" customFormat="1" ht="15" customHeight="1" x14ac:dyDescent="0.2">
      <c r="B144" s="76">
        <v>2014</v>
      </c>
      <c r="C144" s="76" t="s">
        <v>50</v>
      </c>
      <c r="D144" s="77">
        <v>639</v>
      </c>
      <c r="E144" s="177">
        <v>9920</v>
      </c>
      <c r="F144" s="77">
        <v>12641</v>
      </c>
      <c r="G144" s="77">
        <v>30</v>
      </c>
      <c r="H144" s="77">
        <v>25</v>
      </c>
      <c r="I144" s="14">
        <v>39.46</v>
      </c>
      <c r="J144" s="48"/>
    </row>
    <row r="145" spans="2:10" s="11" customFormat="1" ht="15" customHeight="1" x14ac:dyDescent="0.2">
      <c r="B145" s="264" t="s">
        <v>28</v>
      </c>
      <c r="C145" s="249"/>
      <c r="D145" s="249"/>
      <c r="E145" s="249"/>
      <c r="F145" s="249"/>
      <c r="G145" s="249"/>
      <c r="H145" s="249"/>
      <c r="I145" s="249"/>
      <c r="J145" s="48"/>
    </row>
    <row r="146" spans="2:10" s="11" customFormat="1" ht="15" customHeight="1" x14ac:dyDescent="0.2">
      <c r="B146" s="76">
        <v>2019</v>
      </c>
      <c r="C146" s="252"/>
      <c r="D146" s="77">
        <v>2324</v>
      </c>
      <c r="E146" s="177">
        <v>14768</v>
      </c>
      <c r="F146" s="77">
        <v>25624</v>
      </c>
      <c r="G146" s="77">
        <v>3784</v>
      </c>
      <c r="H146" s="77">
        <v>2833</v>
      </c>
      <c r="I146" s="14">
        <v>18.059999999999999</v>
      </c>
      <c r="J146" s="48"/>
    </row>
    <row r="147" spans="2:10" s="11" customFormat="1" ht="15" customHeight="1" x14ac:dyDescent="0.2">
      <c r="B147" s="76">
        <v>2018</v>
      </c>
      <c r="C147" s="74"/>
      <c r="D147" s="77">
        <v>2229</v>
      </c>
      <c r="E147" s="177">
        <v>15538</v>
      </c>
      <c r="F147" s="77">
        <v>21743</v>
      </c>
      <c r="G147" s="77">
        <v>3842</v>
      </c>
      <c r="H147" s="77">
        <v>3362</v>
      </c>
      <c r="I147" s="14">
        <v>15.4</v>
      </c>
      <c r="J147" s="48"/>
    </row>
    <row r="148" spans="2:10" s="11" customFormat="1" ht="15" customHeight="1" x14ac:dyDescent="0.2">
      <c r="B148" s="76">
        <v>2017</v>
      </c>
      <c r="C148" s="252"/>
      <c r="D148" s="77">
        <v>2076</v>
      </c>
      <c r="E148" s="177">
        <v>57308</v>
      </c>
      <c r="F148" s="77">
        <v>56921</v>
      </c>
      <c r="G148" s="77">
        <v>2409</v>
      </c>
      <c r="H148" s="77">
        <v>1061</v>
      </c>
      <c r="I148" s="14">
        <v>67.42</v>
      </c>
      <c r="J148" s="48"/>
    </row>
    <row r="149" spans="2:10" s="11" customFormat="1" ht="15" customHeight="1" x14ac:dyDescent="0.2">
      <c r="B149" s="76">
        <v>2016</v>
      </c>
      <c r="C149" s="252"/>
      <c r="D149" s="77">
        <v>1925</v>
      </c>
      <c r="E149" s="177">
        <v>35957</v>
      </c>
      <c r="F149" s="77">
        <v>7564</v>
      </c>
      <c r="G149" s="77">
        <v>29556</v>
      </c>
      <c r="H149" s="77">
        <v>1001</v>
      </c>
      <c r="I149" s="14">
        <v>53.12</v>
      </c>
      <c r="J149" s="48"/>
    </row>
    <row r="150" spans="2:10" s="11" customFormat="1" ht="15" customHeight="1" x14ac:dyDescent="0.2">
      <c r="B150" s="76">
        <v>2015</v>
      </c>
      <c r="C150" s="76" t="s">
        <v>50</v>
      </c>
      <c r="D150" s="77">
        <v>1862</v>
      </c>
      <c r="E150" s="177">
        <v>2449</v>
      </c>
      <c r="F150" s="77">
        <v>9557</v>
      </c>
      <c r="G150" s="77">
        <v>693</v>
      </c>
      <c r="H150" s="77">
        <v>626</v>
      </c>
      <c r="I150" s="14">
        <v>4.5</v>
      </c>
      <c r="J150" s="48"/>
    </row>
    <row r="151" spans="2:10" s="11" customFormat="1" ht="15" customHeight="1" x14ac:dyDescent="0.2">
      <c r="B151" s="76">
        <v>2014</v>
      </c>
      <c r="C151" s="76" t="s">
        <v>50</v>
      </c>
      <c r="D151" s="77">
        <v>1805</v>
      </c>
      <c r="E151" s="177">
        <v>1983</v>
      </c>
      <c r="F151" s="77">
        <v>4697</v>
      </c>
      <c r="G151" s="77">
        <v>599</v>
      </c>
      <c r="H151" s="77">
        <v>477</v>
      </c>
      <c r="I151" s="14">
        <v>3.65</v>
      </c>
      <c r="J151" s="48"/>
    </row>
    <row r="152" spans="2:10" s="11" customFormat="1" ht="15" customHeight="1" x14ac:dyDescent="0.2">
      <c r="B152" s="264" t="s">
        <v>29</v>
      </c>
      <c r="C152" s="249"/>
      <c r="D152" s="249"/>
      <c r="E152" s="249"/>
      <c r="F152" s="249"/>
      <c r="G152" s="249"/>
      <c r="H152" s="249"/>
      <c r="I152" s="249"/>
      <c r="J152" s="48"/>
    </row>
    <row r="153" spans="2:10" s="11" customFormat="1" ht="15" customHeight="1" x14ac:dyDescent="0.2">
      <c r="B153" s="76">
        <v>2019</v>
      </c>
      <c r="C153" s="252"/>
      <c r="D153" s="77">
        <v>4582</v>
      </c>
      <c r="E153" s="177">
        <v>8384</v>
      </c>
      <c r="F153" s="77">
        <v>13255</v>
      </c>
      <c r="G153" s="77">
        <v>698</v>
      </c>
      <c r="H153" s="77">
        <v>477</v>
      </c>
      <c r="I153" s="14">
        <v>7.27</v>
      </c>
      <c r="J153" s="48"/>
    </row>
    <row r="154" spans="2:10" s="11" customFormat="1" ht="15" customHeight="1" x14ac:dyDescent="0.2">
      <c r="B154" s="76">
        <v>2018</v>
      </c>
      <c r="C154" s="74"/>
      <c r="D154" s="77">
        <v>4485</v>
      </c>
      <c r="E154" s="177">
        <v>8644</v>
      </c>
      <c r="F154" s="77">
        <v>14448</v>
      </c>
      <c r="G154" s="77">
        <v>1070</v>
      </c>
      <c r="H154" s="77">
        <v>485</v>
      </c>
      <c r="I154" s="14">
        <v>7.99</v>
      </c>
      <c r="J154" s="48"/>
    </row>
    <row r="155" spans="2:10" s="11" customFormat="1" ht="15" customHeight="1" x14ac:dyDescent="0.2">
      <c r="B155" s="76">
        <v>2017</v>
      </c>
      <c r="C155" s="252"/>
      <c r="D155" s="77">
        <v>4369</v>
      </c>
      <c r="E155" s="177">
        <v>10566</v>
      </c>
      <c r="F155" s="77">
        <v>15965</v>
      </c>
      <c r="G155" s="77">
        <v>1190</v>
      </c>
      <c r="H155" s="77">
        <v>894</v>
      </c>
      <c r="I155" s="14">
        <v>12.18</v>
      </c>
      <c r="J155" s="48"/>
    </row>
    <row r="156" spans="2:10" s="11" customFormat="1" ht="15" customHeight="1" x14ac:dyDescent="0.2">
      <c r="B156" s="76">
        <v>2016</v>
      </c>
      <c r="C156" s="252"/>
      <c r="D156" s="77">
        <v>4063</v>
      </c>
      <c r="E156" s="177">
        <v>8266</v>
      </c>
      <c r="F156" s="77">
        <v>12788</v>
      </c>
      <c r="G156" s="77">
        <v>572</v>
      </c>
      <c r="H156" s="77">
        <v>492</v>
      </c>
      <c r="I156" s="14">
        <v>11.55</v>
      </c>
      <c r="J156" s="48"/>
    </row>
    <row r="157" spans="2:10" s="11" customFormat="1" ht="15" customHeight="1" x14ac:dyDescent="0.2">
      <c r="B157" s="76">
        <v>2015</v>
      </c>
      <c r="C157" s="76" t="s">
        <v>50</v>
      </c>
      <c r="D157" s="77">
        <v>3782</v>
      </c>
      <c r="E157" s="177">
        <v>8103</v>
      </c>
      <c r="F157" s="77">
        <v>14995</v>
      </c>
      <c r="G157" s="77">
        <v>217</v>
      </c>
      <c r="H157" s="77">
        <v>51</v>
      </c>
      <c r="I157" s="14">
        <v>12.18</v>
      </c>
      <c r="J157" s="48"/>
    </row>
    <row r="158" spans="2:10" s="11" customFormat="1" ht="15" customHeight="1" x14ac:dyDescent="0.2">
      <c r="B158" s="76">
        <v>2014</v>
      </c>
      <c r="C158" s="76" t="s">
        <v>50</v>
      </c>
      <c r="D158" s="77">
        <v>3408</v>
      </c>
      <c r="E158" s="177">
        <v>5288</v>
      </c>
      <c r="F158" s="77">
        <v>9373</v>
      </c>
      <c r="G158" s="77">
        <v>968</v>
      </c>
      <c r="H158" s="77">
        <v>707</v>
      </c>
      <c r="I158" s="14">
        <v>9.01</v>
      </c>
      <c r="J158" s="48"/>
    </row>
    <row r="159" spans="2:10" s="11" customFormat="1" ht="15" customHeight="1" x14ac:dyDescent="0.2">
      <c r="B159" s="264" t="s">
        <v>30</v>
      </c>
      <c r="C159" s="249"/>
      <c r="D159" s="249"/>
      <c r="E159" s="249"/>
      <c r="F159" s="249"/>
      <c r="G159" s="249"/>
      <c r="H159" s="249"/>
      <c r="I159" s="249"/>
      <c r="J159" s="48"/>
    </row>
    <row r="160" spans="2:10" s="11" customFormat="1" ht="15" customHeight="1" x14ac:dyDescent="0.2">
      <c r="B160" s="76">
        <v>2019</v>
      </c>
      <c r="C160" s="252"/>
      <c r="D160" s="77">
        <v>854</v>
      </c>
      <c r="E160" s="177">
        <v>1816</v>
      </c>
      <c r="F160" s="77">
        <v>1685</v>
      </c>
      <c r="G160" s="77">
        <v>142</v>
      </c>
      <c r="H160" s="77">
        <v>77</v>
      </c>
      <c r="I160" s="14">
        <v>9.0299999999999994</v>
      </c>
      <c r="J160" s="48"/>
    </row>
    <row r="161" spans="2:10" s="11" customFormat="1" ht="15" customHeight="1" x14ac:dyDescent="0.2">
      <c r="B161" s="76">
        <v>2018</v>
      </c>
      <c r="C161" s="74"/>
      <c r="D161" s="77">
        <v>847</v>
      </c>
      <c r="E161" s="177">
        <v>1280</v>
      </c>
      <c r="F161" s="77">
        <v>1325</v>
      </c>
      <c r="G161" s="77">
        <v>23</v>
      </c>
      <c r="H161" s="77">
        <v>2</v>
      </c>
      <c r="I161" s="14">
        <v>6.85</v>
      </c>
      <c r="J161" s="48"/>
    </row>
    <row r="162" spans="2:10" s="11" customFormat="1" ht="15" customHeight="1" x14ac:dyDescent="0.2">
      <c r="B162" s="76">
        <v>2017</v>
      </c>
      <c r="C162" s="252"/>
      <c r="D162" s="77">
        <v>830</v>
      </c>
      <c r="E162" s="177">
        <v>594</v>
      </c>
      <c r="F162" s="77">
        <v>649</v>
      </c>
      <c r="G162" s="77">
        <v>34</v>
      </c>
      <c r="H162" s="77">
        <v>10</v>
      </c>
      <c r="I162" s="14">
        <v>2.95</v>
      </c>
      <c r="J162" s="48"/>
    </row>
    <row r="163" spans="2:10" s="11" customFormat="1" ht="15" customHeight="1" x14ac:dyDescent="0.2">
      <c r="B163" s="76">
        <v>2016</v>
      </c>
      <c r="C163" s="252"/>
      <c r="D163" s="77">
        <v>825</v>
      </c>
      <c r="E163" s="177">
        <v>669</v>
      </c>
      <c r="F163" s="77">
        <v>656</v>
      </c>
      <c r="G163" s="77">
        <v>122</v>
      </c>
      <c r="H163" s="77">
        <v>91</v>
      </c>
      <c r="I163" s="14">
        <v>3.47</v>
      </c>
      <c r="J163" s="48"/>
    </row>
    <row r="164" spans="2:10" s="11" customFormat="1" ht="15" customHeight="1" x14ac:dyDescent="0.2">
      <c r="B164" s="76">
        <v>2015</v>
      </c>
      <c r="C164" s="76" t="s">
        <v>50</v>
      </c>
      <c r="D164" s="77">
        <v>918</v>
      </c>
      <c r="E164" s="177">
        <v>1532</v>
      </c>
      <c r="F164" s="77">
        <v>1733</v>
      </c>
      <c r="G164" s="77">
        <v>12</v>
      </c>
      <c r="H164" s="77">
        <v>2</v>
      </c>
      <c r="I164" s="14">
        <v>7.43</v>
      </c>
      <c r="J164" s="48"/>
    </row>
    <row r="165" spans="2:10" s="11" customFormat="1" ht="15" customHeight="1" x14ac:dyDescent="0.2">
      <c r="B165" s="76">
        <v>2014</v>
      </c>
      <c r="C165" s="76" t="s">
        <v>50</v>
      </c>
      <c r="D165" s="77">
        <v>966</v>
      </c>
      <c r="E165" s="177">
        <v>693</v>
      </c>
      <c r="F165" s="77">
        <v>862</v>
      </c>
      <c r="G165" s="77">
        <v>17</v>
      </c>
      <c r="H165" s="77">
        <v>5</v>
      </c>
      <c r="I165" s="14">
        <v>3.22</v>
      </c>
      <c r="J165" s="48"/>
    </row>
    <row r="166" spans="2:10" s="11" customFormat="1" ht="15" customHeight="1" x14ac:dyDescent="0.2">
      <c r="B166" s="264" t="s">
        <v>31</v>
      </c>
      <c r="C166" s="249"/>
      <c r="D166" s="249"/>
      <c r="E166" s="249"/>
      <c r="F166" s="249"/>
      <c r="G166" s="249"/>
      <c r="H166" s="249"/>
      <c r="I166" s="249"/>
      <c r="J166" s="48"/>
    </row>
    <row r="167" spans="2:10" s="11" customFormat="1" ht="15" customHeight="1" x14ac:dyDescent="0.2">
      <c r="B167" s="76">
        <v>2019</v>
      </c>
      <c r="C167" s="252"/>
      <c r="D167" s="77">
        <v>2107</v>
      </c>
      <c r="E167" s="177">
        <v>19139</v>
      </c>
      <c r="F167" s="77">
        <v>23048</v>
      </c>
      <c r="G167" s="77">
        <v>224</v>
      </c>
      <c r="H167" s="77">
        <v>60</v>
      </c>
      <c r="I167" s="14">
        <v>31.75</v>
      </c>
      <c r="J167" s="48"/>
    </row>
    <row r="168" spans="2:10" s="11" customFormat="1" ht="15" customHeight="1" x14ac:dyDescent="0.2">
      <c r="B168" s="76">
        <v>2018</v>
      </c>
      <c r="C168" s="74"/>
      <c r="D168" s="77">
        <v>1937</v>
      </c>
      <c r="E168" s="177">
        <v>24931</v>
      </c>
      <c r="F168" s="77">
        <v>26329</v>
      </c>
      <c r="G168" s="77">
        <v>81</v>
      </c>
      <c r="H168" s="77">
        <v>31</v>
      </c>
      <c r="I168" s="14">
        <v>45.73</v>
      </c>
      <c r="J168" s="48"/>
    </row>
    <row r="169" spans="2:10" s="11" customFormat="1" ht="15" customHeight="1" x14ac:dyDescent="0.2">
      <c r="B169" s="76">
        <v>2017</v>
      </c>
      <c r="C169" s="252"/>
      <c r="D169" s="77">
        <v>1789</v>
      </c>
      <c r="E169" s="177">
        <v>15758</v>
      </c>
      <c r="F169" s="77">
        <v>18732</v>
      </c>
      <c r="G169" s="77">
        <v>438</v>
      </c>
      <c r="H169" s="77">
        <v>40</v>
      </c>
      <c r="I169" s="14">
        <v>31.55</v>
      </c>
      <c r="J169" s="48"/>
    </row>
    <row r="170" spans="2:10" s="11" customFormat="1" ht="15" customHeight="1" x14ac:dyDescent="0.2">
      <c r="B170" s="76">
        <v>2016</v>
      </c>
      <c r="C170" s="252"/>
      <c r="D170" s="77">
        <v>1750</v>
      </c>
      <c r="E170" s="177">
        <v>7686</v>
      </c>
      <c r="F170" s="77">
        <v>8399</v>
      </c>
      <c r="G170" s="77">
        <v>41</v>
      </c>
      <c r="H170" s="77">
        <v>25</v>
      </c>
      <c r="I170" s="14">
        <v>16.899999999999999</v>
      </c>
      <c r="J170" s="48"/>
    </row>
    <row r="171" spans="2:10" s="11" customFormat="1" ht="15" customHeight="1" x14ac:dyDescent="0.2">
      <c r="B171" s="76">
        <v>2015</v>
      </c>
      <c r="C171" s="76" t="s">
        <v>50</v>
      </c>
      <c r="D171" s="77">
        <v>1672</v>
      </c>
      <c r="E171" s="177">
        <v>12664</v>
      </c>
      <c r="F171" s="77">
        <v>13888</v>
      </c>
      <c r="G171" s="77">
        <v>17</v>
      </c>
      <c r="H171" s="77">
        <v>14</v>
      </c>
      <c r="I171" s="14">
        <v>31.99</v>
      </c>
      <c r="J171" s="48"/>
    </row>
    <row r="172" spans="2:10" s="11" customFormat="1" ht="15" customHeight="1" x14ac:dyDescent="0.2">
      <c r="B172" s="76">
        <v>2014</v>
      </c>
      <c r="C172" s="76" t="s">
        <v>50</v>
      </c>
      <c r="D172" s="77">
        <v>1623</v>
      </c>
      <c r="E172" s="177">
        <v>3038</v>
      </c>
      <c r="F172" s="77">
        <v>4032</v>
      </c>
      <c r="G172" s="77">
        <v>347</v>
      </c>
      <c r="H172" s="77">
        <v>8</v>
      </c>
      <c r="I172" s="14">
        <v>7.51</v>
      </c>
      <c r="J172" s="48"/>
    </row>
    <row r="173" spans="2:10" s="11" customFormat="1" ht="15" customHeight="1" x14ac:dyDescent="0.2">
      <c r="B173" s="264" t="s">
        <v>32</v>
      </c>
      <c r="C173" s="249"/>
      <c r="D173" s="249"/>
      <c r="E173" s="249"/>
      <c r="F173" s="249"/>
      <c r="G173" s="249"/>
      <c r="H173" s="249"/>
      <c r="I173" s="249"/>
      <c r="J173" s="48"/>
    </row>
    <row r="174" spans="2:10" s="11" customFormat="1" ht="15" customHeight="1" x14ac:dyDescent="0.2">
      <c r="B174" s="76">
        <v>2019</v>
      </c>
      <c r="C174" s="252"/>
      <c r="D174" s="77">
        <v>978</v>
      </c>
      <c r="E174" s="177">
        <v>9976</v>
      </c>
      <c r="F174" s="77">
        <v>10233</v>
      </c>
      <c r="G174" s="77">
        <v>403</v>
      </c>
      <c r="H174" s="77">
        <v>60</v>
      </c>
      <c r="I174" s="14">
        <v>22.65</v>
      </c>
      <c r="J174" s="48"/>
    </row>
    <row r="175" spans="2:10" s="11" customFormat="1" ht="15" customHeight="1" x14ac:dyDescent="0.2">
      <c r="B175" s="76">
        <v>2018</v>
      </c>
      <c r="C175" s="74"/>
      <c r="D175" s="77">
        <v>936</v>
      </c>
      <c r="E175" s="177">
        <v>2987</v>
      </c>
      <c r="F175" s="77">
        <v>5507</v>
      </c>
      <c r="G175" s="77">
        <v>784</v>
      </c>
      <c r="H175" s="77">
        <v>11</v>
      </c>
      <c r="I175" s="14">
        <v>7.63</v>
      </c>
      <c r="J175" s="48"/>
    </row>
    <row r="176" spans="2:10" s="11" customFormat="1" ht="15" customHeight="1" x14ac:dyDescent="0.2">
      <c r="B176" s="76">
        <v>2017</v>
      </c>
      <c r="C176" s="252"/>
      <c r="D176" s="77">
        <v>924</v>
      </c>
      <c r="E176" s="177">
        <v>8659</v>
      </c>
      <c r="F176" s="77">
        <v>8923</v>
      </c>
      <c r="G176" s="77">
        <v>427</v>
      </c>
      <c r="H176" s="77">
        <v>102</v>
      </c>
      <c r="I176" s="14">
        <v>19.64</v>
      </c>
      <c r="J176" s="48"/>
    </row>
    <row r="177" spans="2:10" s="11" customFormat="1" ht="15" customHeight="1" x14ac:dyDescent="0.2">
      <c r="B177" s="76">
        <v>2016</v>
      </c>
      <c r="C177" s="252"/>
      <c r="D177" s="77">
        <v>884</v>
      </c>
      <c r="E177" s="177">
        <v>4424</v>
      </c>
      <c r="F177" s="77">
        <v>4637</v>
      </c>
      <c r="G177" s="77">
        <v>416</v>
      </c>
      <c r="H177" s="77">
        <v>25</v>
      </c>
      <c r="I177" s="14">
        <v>12.62</v>
      </c>
      <c r="J177" s="48"/>
    </row>
    <row r="178" spans="2:10" s="11" customFormat="1" ht="15" customHeight="1" x14ac:dyDescent="0.2">
      <c r="B178" s="76">
        <v>2015</v>
      </c>
      <c r="C178" s="76" t="s">
        <v>50</v>
      </c>
      <c r="D178" s="77">
        <v>838</v>
      </c>
      <c r="E178" s="177">
        <v>4002</v>
      </c>
      <c r="F178" s="77">
        <v>4499</v>
      </c>
      <c r="G178" s="77">
        <v>487</v>
      </c>
      <c r="H178" s="77">
        <v>21</v>
      </c>
      <c r="I178" s="14">
        <v>12.29</v>
      </c>
      <c r="J178" s="48"/>
    </row>
    <row r="179" spans="2:10" s="11" customFormat="1" ht="15" customHeight="1" x14ac:dyDescent="0.2">
      <c r="B179" s="76">
        <v>2014</v>
      </c>
      <c r="C179" s="76" t="s">
        <v>50</v>
      </c>
      <c r="D179" s="77">
        <v>780</v>
      </c>
      <c r="E179" s="177">
        <v>5302</v>
      </c>
      <c r="F179" s="77">
        <v>4752</v>
      </c>
      <c r="G179" s="77">
        <v>706</v>
      </c>
      <c r="H179" s="77">
        <v>59</v>
      </c>
      <c r="I179" s="14">
        <v>16.22</v>
      </c>
      <c r="J179" s="48"/>
    </row>
    <row r="180" spans="2:10" s="11" customFormat="1" ht="15" customHeight="1" x14ac:dyDescent="0.2">
      <c r="B180" s="264" t="s">
        <v>33</v>
      </c>
      <c r="C180" s="249"/>
      <c r="D180" s="249"/>
      <c r="E180" s="249"/>
      <c r="F180" s="249"/>
      <c r="G180" s="249"/>
      <c r="H180" s="249"/>
      <c r="I180" s="249"/>
      <c r="J180" s="48"/>
    </row>
    <row r="181" spans="2:10" s="11" customFormat="1" ht="15" customHeight="1" x14ac:dyDescent="0.2">
      <c r="B181" s="76">
        <v>2019</v>
      </c>
      <c r="C181" s="252"/>
      <c r="D181" s="77">
        <v>1089</v>
      </c>
      <c r="E181" s="177">
        <v>2347</v>
      </c>
      <c r="F181" s="77">
        <v>2572</v>
      </c>
      <c r="G181" s="77">
        <v>146</v>
      </c>
      <c r="H181" s="77">
        <v>56</v>
      </c>
      <c r="I181" s="14">
        <v>11.21</v>
      </c>
      <c r="J181" s="48"/>
    </row>
    <row r="182" spans="2:10" s="11" customFormat="1" ht="15" customHeight="1" x14ac:dyDescent="0.2">
      <c r="B182" s="76">
        <v>2018</v>
      </c>
      <c r="C182" s="74"/>
      <c r="D182" s="77">
        <v>1049</v>
      </c>
      <c r="E182" s="177">
        <v>4676</v>
      </c>
      <c r="F182" s="77">
        <v>5158</v>
      </c>
      <c r="G182" s="77">
        <v>45</v>
      </c>
      <c r="H182" s="77">
        <v>26</v>
      </c>
      <c r="I182" s="14">
        <v>24.03</v>
      </c>
      <c r="J182" s="48"/>
    </row>
    <row r="183" spans="2:10" s="11" customFormat="1" ht="15" customHeight="1" x14ac:dyDescent="0.2">
      <c r="B183" s="76">
        <v>2017</v>
      </c>
      <c r="C183" s="252"/>
      <c r="D183" s="77">
        <v>986</v>
      </c>
      <c r="E183" s="177">
        <v>2590</v>
      </c>
      <c r="F183" s="77">
        <v>2784</v>
      </c>
      <c r="G183" s="77">
        <v>30</v>
      </c>
      <c r="H183" s="77">
        <v>7</v>
      </c>
      <c r="I183" s="14">
        <v>14.35</v>
      </c>
      <c r="J183" s="48"/>
    </row>
    <row r="184" spans="2:10" s="11" customFormat="1" ht="15" customHeight="1" x14ac:dyDescent="0.2">
      <c r="B184" s="76">
        <v>2016</v>
      </c>
      <c r="C184" s="252"/>
      <c r="D184" s="77">
        <v>933</v>
      </c>
      <c r="E184" s="177">
        <v>1885</v>
      </c>
      <c r="F184" s="77">
        <v>2208</v>
      </c>
      <c r="G184" s="77">
        <v>40</v>
      </c>
      <c r="H184" s="77">
        <v>8</v>
      </c>
      <c r="I184" s="14">
        <v>11.99</v>
      </c>
      <c r="J184" s="48"/>
    </row>
    <row r="185" spans="2:10" s="11" customFormat="1" ht="15" customHeight="1" x14ac:dyDescent="0.2">
      <c r="B185" s="76">
        <v>2015</v>
      </c>
      <c r="C185" s="76" t="s">
        <v>50</v>
      </c>
      <c r="D185" s="77">
        <v>943</v>
      </c>
      <c r="E185" s="177">
        <v>2218</v>
      </c>
      <c r="F185" s="77">
        <v>3380</v>
      </c>
      <c r="G185" s="77">
        <v>186</v>
      </c>
      <c r="H185" s="77">
        <v>12</v>
      </c>
      <c r="I185" s="14">
        <v>13.98</v>
      </c>
      <c r="J185" s="48"/>
    </row>
    <row r="186" spans="2:10" s="11" customFormat="1" ht="15" customHeight="1" x14ac:dyDescent="0.2">
      <c r="B186" s="76">
        <v>2014</v>
      </c>
      <c r="C186" s="76" t="s">
        <v>50</v>
      </c>
      <c r="D186" s="77">
        <v>931</v>
      </c>
      <c r="E186" s="177">
        <v>2216</v>
      </c>
      <c r="F186" s="77">
        <v>2094</v>
      </c>
      <c r="G186" s="77">
        <v>505</v>
      </c>
      <c r="H186" s="77">
        <v>491</v>
      </c>
      <c r="I186" s="14">
        <v>13.77</v>
      </c>
      <c r="J186" s="48"/>
    </row>
    <row r="187" spans="2:10" ht="9.75" customHeight="1" x14ac:dyDescent="0.2">
      <c r="B187" s="49"/>
      <c r="C187" s="49"/>
      <c r="D187" s="49"/>
    </row>
    <row r="188" spans="2:10" ht="3" customHeight="1" x14ac:dyDescent="0.2">
      <c r="B188" s="136"/>
      <c r="C188" s="136"/>
      <c r="D188" s="136"/>
      <c r="E188" s="136"/>
      <c r="F188" s="136"/>
      <c r="G188" s="136"/>
      <c r="H188" s="136"/>
      <c r="I188" s="136"/>
    </row>
    <row r="189" spans="2:10" ht="9" customHeight="1" x14ac:dyDescent="0.2"/>
    <row r="190" spans="2:10" ht="12.75" customHeight="1" x14ac:dyDescent="0.2">
      <c r="B190" s="288" t="s">
        <v>289</v>
      </c>
      <c r="C190" s="288"/>
      <c r="D190" s="288"/>
      <c r="E190" s="288"/>
      <c r="F190" s="288"/>
      <c r="G190" s="288"/>
      <c r="H190" s="288"/>
      <c r="I190" s="288"/>
    </row>
    <row r="192" spans="2:10" ht="12" x14ac:dyDescent="0.2">
      <c r="B192" s="133" t="s">
        <v>0</v>
      </c>
      <c r="C192" s="26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5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C1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C1"/>
    </sheetView>
  </sheetViews>
  <sheetFormatPr defaultColWidth="9.140625" defaultRowHeight="12.75" x14ac:dyDescent="0.2"/>
  <cols>
    <col min="1" max="1" width="6.7109375" style="32" customWidth="1"/>
    <col min="2" max="2" width="63.28515625" style="32" bestFit="1" customWidth="1"/>
    <col min="3" max="3" width="86" style="32" customWidth="1"/>
    <col min="4" max="16384" width="9.140625" style="32"/>
  </cols>
  <sheetData>
    <row r="1" spans="2:3" ht="24" customHeight="1" x14ac:dyDescent="0.2">
      <c r="B1" s="281" t="s">
        <v>120</v>
      </c>
      <c r="C1" s="281"/>
    </row>
    <row r="2" spans="2:3" x14ac:dyDescent="0.2">
      <c r="B2" s="30"/>
      <c r="C2" s="30"/>
    </row>
    <row r="3" spans="2:3" ht="18" customHeight="1" x14ac:dyDescent="0.2">
      <c r="B3" s="31" t="s">
        <v>121</v>
      </c>
      <c r="C3" s="31"/>
    </row>
    <row r="4" spans="2:3" x14ac:dyDescent="0.2">
      <c r="B4" s="22"/>
      <c r="C4" s="22"/>
    </row>
    <row r="5" spans="2:3" x14ac:dyDescent="0.2">
      <c r="B5" s="166" t="s">
        <v>37</v>
      </c>
      <c r="C5" s="33" t="s">
        <v>122</v>
      </c>
    </row>
    <row r="6" spans="2:3" x14ac:dyDescent="0.2">
      <c r="B6" s="166" t="s">
        <v>39</v>
      </c>
      <c r="C6" s="33" t="s">
        <v>123</v>
      </c>
    </row>
    <row r="7" spans="2:3" x14ac:dyDescent="0.2">
      <c r="B7" s="166" t="s">
        <v>2</v>
      </c>
      <c r="C7" s="33" t="s">
        <v>124</v>
      </c>
    </row>
    <row r="8" spans="2:3" x14ac:dyDescent="0.2">
      <c r="B8" s="34"/>
      <c r="C8" s="34"/>
    </row>
    <row r="9" spans="2:3" ht="18" customHeight="1" x14ac:dyDescent="0.2">
      <c r="B9" s="31" t="s">
        <v>125</v>
      </c>
      <c r="C9" s="35"/>
    </row>
    <row r="10" spans="2:3" x14ac:dyDescent="0.2">
      <c r="B10" s="22"/>
      <c r="C10" s="43"/>
    </row>
    <row r="11" spans="2:3" x14ac:dyDescent="0.2">
      <c r="B11" s="167" t="s">
        <v>16</v>
      </c>
      <c r="C11" s="36" t="s">
        <v>126</v>
      </c>
    </row>
    <row r="12" spans="2:3" x14ac:dyDescent="0.2">
      <c r="B12" s="167" t="s">
        <v>196</v>
      </c>
      <c r="C12" s="36" t="s">
        <v>78</v>
      </c>
    </row>
    <row r="13" spans="2:3" x14ac:dyDescent="0.2">
      <c r="B13" s="167" t="s">
        <v>197</v>
      </c>
      <c r="C13" s="36" t="s">
        <v>198</v>
      </c>
    </row>
    <row r="14" spans="2:3" x14ac:dyDescent="0.2">
      <c r="B14" s="167" t="s">
        <v>15</v>
      </c>
      <c r="C14" s="36" t="s">
        <v>127</v>
      </c>
    </row>
    <row r="15" spans="2:3" x14ac:dyDescent="0.2">
      <c r="B15" s="167" t="s">
        <v>56</v>
      </c>
      <c r="C15" s="36" t="s">
        <v>128</v>
      </c>
    </row>
    <row r="16" spans="2:3" x14ac:dyDescent="0.2">
      <c r="B16" s="167" t="s">
        <v>348</v>
      </c>
      <c r="C16" s="36" t="s">
        <v>199</v>
      </c>
    </row>
    <row r="17" spans="2:3" ht="18" customHeight="1" x14ac:dyDescent="0.2">
      <c r="B17" s="167" t="s">
        <v>347</v>
      </c>
      <c r="C17" s="36" t="s">
        <v>200</v>
      </c>
    </row>
    <row r="18" spans="2:3" x14ac:dyDescent="0.2">
      <c r="B18" s="166" t="s">
        <v>129</v>
      </c>
      <c r="C18" s="33" t="s">
        <v>68</v>
      </c>
    </row>
    <row r="19" spans="2:3" x14ac:dyDescent="0.2">
      <c r="B19" s="166" t="s">
        <v>274</v>
      </c>
      <c r="C19" s="33" t="s">
        <v>130</v>
      </c>
    </row>
    <row r="20" spans="2:3" x14ac:dyDescent="0.2">
      <c r="B20" s="166" t="s">
        <v>357</v>
      </c>
      <c r="C20" s="33" t="s">
        <v>362</v>
      </c>
    </row>
    <row r="21" spans="2:3" x14ac:dyDescent="0.2">
      <c r="B21" s="166" t="s">
        <v>276</v>
      </c>
      <c r="C21" s="33" t="s">
        <v>359</v>
      </c>
    </row>
    <row r="22" spans="2:3" x14ac:dyDescent="0.2">
      <c r="B22" s="33"/>
      <c r="C22" s="33"/>
    </row>
    <row r="23" spans="2:3" ht="18" customHeight="1" x14ac:dyDescent="0.2">
      <c r="B23" s="37" t="s">
        <v>220</v>
      </c>
      <c r="C23" s="31" t="s">
        <v>132</v>
      </c>
    </row>
    <row r="24" spans="2:3" x14ac:dyDescent="0.2">
      <c r="B24" s="33"/>
      <c r="C24" s="33"/>
    </row>
    <row r="25" spans="2:3" x14ac:dyDescent="0.2">
      <c r="B25" s="168" t="s">
        <v>175</v>
      </c>
      <c r="C25" s="38" t="s">
        <v>176</v>
      </c>
    </row>
    <row r="26" spans="2:3" x14ac:dyDescent="0.2">
      <c r="B26" s="168" t="s">
        <v>92</v>
      </c>
      <c r="C26" s="38" t="s">
        <v>177</v>
      </c>
    </row>
    <row r="27" spans="2:3" x14ac:dyDescent="0.2">
      <c r="B27" s="168" t="s">
        <v>64</v>
      </c>
      <c r="C27" s="38" t="s">
        <v>178</v>
      </c>
    </row>
    <row r="28" spans="2:3" ht="33.75" x14ac:dyDescent="0.2">
      <c r="B28" s="168" t="s">
        <v>179</v>
      </c>
      <c r="C28" s="39" t="s">
        <v>180</v>
      </c>
    </row>
    <row r="29" spans="2:3" ht="33.75" x14ac:dyDescent="0.2">
      <c r="B29" s="168" t="s">
        <v>181</v>
      </c>
      <c r="C29" s="39" t="s">
        <v>182</v>
      </c>
    </row>
    <row r="30" spans="2:3" x14ac:dyDescent="0.2">
      <c r="B30" s="168" t="s">
        <v>363</v>
      </c>
      <c r="C30" s="36" t="s">
        <v>183</v>
      </c>
    </row>
    <row r="31" spans="2:3" x14ac:dyDescent="0.2">
      <c r="B31" s="168" t="s">
        <v>65</v>
      </c>
      <c r="C31" s="36" t="s">
        <v>184</v>
      </c>
    </row>
    <row r="32" spans="2:3" x14ac:dyDescent="0.2">
      <c r="B32" s="168" t="s">
        <v>349</v>
      </c>
      <c r="C32" s="36" t="s">
        <v>356</v>
      </c>
    </row>
    <row r="33" spans="2:3" x14ac:dyDescent="0.2">
      <c r="B33" s="168" t="s">
        <v>350</v>
      </c>
      <c r="C33" s="36" t="s">
        <v>355</v>
      </c>
    </row>
    <row r="34" spans="2:3" x14ac:dyDescent="0.2">
      <c r="B34" s="168" t="s">
        <v>185</v>
      </c>
      <c r="C34" s="36" t="s">
        <v>351</v>
      </c>
    </row>
    <row r="35" spans="2:3" x14ac:dyDescent="0.2">
      <c r="B35" s="168" t="s">
        <v>67</v>
      </c>
      <c r="C35" s="36" t="s">
        <v>352</v>
      </c>
    </row>
    <row r="36" spans="2:3" x14ac:dyDescent="0.2">
      <c r="B36" s="168" t="s">
        <v>93</v>
      </c>
      <c r="C36" s="36" t="s">
        <v>186</v>
      </c>
    </row>
    <row r="37" spans="2:3" x14ac:dyDescent="0.2">
      <c r="B37" s="168" t="s">
        <v>94</v>
      </c>
      <c r="C37" s="36" t="s">
        <v>187</v>
      </c>
    </row>
    <row r="38" spans="2:3" x14ac:dyDescent="0.2">
      <c r="B38" s="168" t="s">
        <v>95</v>
      </c>
      <c r="C38" s="36" t="s">
        <v>188</v>
      </c>
    </row>
    <row r="39" spans="2:3" x14ac:dyDescent="0.2">
      <c r="B39" s="168" t="s">
        <v>83</v>
      </c>
      <c r="C39" s="36" t="s">
        <v>189</v>
      </c>
    </row>
    <row r="40" spans="2:3" x14ac:dyDescent="0.2">
      <c r="B40" s="168" t="s">
        <v>98</v>
      </c>
      <c r="C40" s="36" t="s">
        <v>190</v>
      </c>
    </row>
    <row r="41" spans="2:3" x14ac:dyDescent="0.2">
      <c r="B41" s="168" t="s">
        <v>96</v>
      </c>
      <c r="C41" s="36" t="s">
        <v>191</v>
      </c>
    </row>
    <row r="42" spans="2:3" x14ac:dyDescent="0.2">
      <c r="B42" s="168" t="s">
        <v>97</v>
      </c>
      <c r="C42" s="36" t="s">
        <v>192</v>
      </c>
    </row>
    <row r="43" spans="2:3" x14ac:dyDescent="0.2">
      <c r="B43" s="168" t="s">
        <v>91</v>
      </c>
      <c r="C43" s="36" t="s">
        <v>193</v>
      </c>
    </row>
    <row r="44" spans="2:3" x14ac:dyDescent="0.2">
      <c r="B44" s="168" t="s">
        <v>87</v>
      </c>
      <c r="C44" s="36" t="s">
        <v>354</v>
      </c>
    </row>
    <row r="45" spans="2:3" x14ac:dyDescent="0.2">
      <c r="B45" s="168" t="s">
        <v>82</v>
      </c>
      <c r="C45" s="36" t="s">
        <v>194</v>
      </c>
    </row>
    <row r="46" spans="2:3" x14ac:dyDescent="0.2">
      <c r="B46" s="168" t="s">
        <v>81</v>
      </c>
      <c r="C46" s="36" t="s">
        <v>353</v>
      </c>
    </row>
    <row r="47" spans="2:3" x14ac:dyDescent="0.2">
      <c r="B47" s="168" t="s">
        <v>80</v>
      </c>
      <c r="C47" s="36" t="s">
        <v>195</v>
      </c>
    </row>
    <row r="48" spans="2:3" x14ac:dyDescent="0.2">
      <c r="B48" s="34"/>
      <c r="C48" s="34"/>
    </row>
    <row r="49" spans="2:3" ht="18" customHeight="1" x14ac:dyDescent="0.2">
      <c r="B49" s="31" t="s">
        <v>131</v>
      </c>
      <c r="C49" s="31" t="s">
        <v>132</v>
      </c>
    </row>
    <row r="50" spans="2:3" x14ac:dyDescent="0.2">
      <c r="B50" s="22"/>
      <c r="C50" s="22"/>
    </row>
    <row r="51" spans="2:3" x14ac:dyDescent="0.2">
      <c r="B51" s="166" t="s">
        <v>133</v>
      </c>
      <c r="C51" s="40" t="s">
        <v>134</v>
      </c>
    </row>
    <row r="52" spans="2:3" ht="22.5" x14ac:dyDescent="0.2">
      <c r="B52" s="166" t="s">
        <v>135</v>
      </c>
      <c r="C52" s="40" t="s">
        <v>136</v>
      </c>
    </row>
    <row r="53" spans="2:3" ht="22.5" x14ac:dyDescent="0.2">
      <c r="B53" s="166" t="s">
        <v>14</v>
      </c>
      <c r="C53" s="40" t="s">
        <v>137</v>
      </c>
    </row>
    <row r="54" spans="2:3" ht="22.5" x14ac:dyDescent="0.2">
      <c r="B54" s="166" t="s">
        <v>138</v>
      </c>
      <c r="C54" s="40" t="s">
        <v>139</v>
      </c>
    </row>
    <row r="55" spans="2:3" x14ac:dyDescent="0.2">
      <c r="B55" s="166" t="s">
        <v>140</v>
      </c>
      <c r="C55" s="40" t="s">
        <v>141</v>
      </c>
    </row>
    <row r="56" spans="2:3" x14ac:dyDescent="0.2">
      <c r="B56" s="166" t="s">
        <v>142</v>
      </c>
      <c r="C56" s="40" t="s">
        <v>143</v>
      </c>
    </row>
    <row r="57" spans="2:3" x14ac:dyDescent="0.2">
      <c r="B57" s="166" t="s">
        <v>144</v>
      </c>
      <c r="C57" s="40" t="s">
        <v>145</v>
      </c>
    </row>
    <row r="58" spans="2:3" ht="22.5" x14ac:dyDescent="0.2">
      <c r="B58" s="166" t="s">
        <v>146</v>
      </c>
      <c r="C58" s="40" t="s">
        <v>147</v>
      </c>
    </row>
    <row r="59" spans="2:3" x14ac:dyDescent="0.2">
      <c r="B59" s="166" t="s">
        <v>148</v>
      </c>
      <c r="C59" s="40" t="s">
        <v>149</v>
      </c>
    </row>
    <row r="60" spans="2:3" ht="22.5" x14ac:dyDescent="0.2">
      <c r="B60" s="166" t="s">
        <v>150</v>
      </c>
      <c r="C60" s="40" t="s">
        <v>151</v>
      </c>
    </row>
    <row r="61" spans="2:3" x14ac:dyDescent="0.2">
      <c r="B61" s="166" t="s">
        <v>152</v>
      </c>
      <c r="C61" s="40" t="s">
        <v>153</v>
      </c>
    </row>
    <row r="62" spans="2:3" ht="22.5" x14ac:dyDescent="0.2">
      <c r="B62" s="166" t="s">
        <v>154</v>
      </c>
      <c r="C62" s="40" t="s">
        <v>155</v>
      </c>
    </row>
    <row r="63" spans="2:3" x14ac:dyDescent="0.2">
      <c r="B63" s="166" t="s">
        <v>156</v>
      </c>
      <c r="C63" s="40" t="s">
        <v>157</v>
      </c>
    </row>
    <row r="64" spans="2:3" ht="22.5" x14ac:dyDescent="0.2">
      <c r="B64" s="166" t="s">
        <v>158</v>
      </c>
      <c r="C64" s="40" t="s">
        <v>159</v>
      </c>
    </row>
    <row r="65" spans="2:3" x14ac:dyDescent="0.2">
      <c r="B65" s="166" t="s">
        <v>160</v>
      </c>
      <c r="C65" s="40" t="s">
        <v>161</v>
      </c>
    </row>
    <row r="66" spans="2:3" ht="22.5" x14ac:dyDescent="0.2">
      <c r="B66" s="166" t="s">
        <v>162</v>
      </c>
      <c r="C66" s="40" t="s">
        <v>163</v>
      </c>
    </row>
    <row r="67" spans="2:3" x14ac:dyDescent="0.2">
      <c r="B67" s="166" t="s">
        <v>364</v>
      </c>
      <c r="C67" s="40" t="s">
        <v>365</v>
      </c>
    </row>
    <row r="68" spans="2:3" ht="22.5" x14ac:dyDescent="0.2">
      <c r="B68" s="166" t="s">
        <v>366</v>
      </c>
      <c r="C68" s="40" t="s">
        <v>367</v>
      </c>
    </row>
    <row r="69" spans="2:3" x14ac:dyDescent="0.2">
      <c r="B69" s="34"/>
      <c r="C69" s="34"/>
    </row>
    <row r="70" spans="2:3" ht="18" customHeight="1" x14ac:dyDescent="0.2">
      <c r="B70" s="31" t="s">
        <v>164</v>
      </c>
      <c r="C70" s="31" t="s">
        <v>132</v>
      </c>
    </row>
    <row r="71" spans="2:3" x14ac:dyDescent="0.2">
      <c r="B71" s="22"/>
      <c r="C71" s="22"/>
    </row>
    <row r="72" spans="2:3" ht="45" x14ac:dyDescent="0.2">
      <c r="B72" s="166" t="s">
        <v>165</v>
      </c>
      <c r="C72" s="40" t="s">
        <v>166</v>
      </c>
    </row>
    <row r="73" spans="2:3" ht="33.75" x14ac:dyDescent="0.2">
      <c r="B73" s="166" t="s">
        <v>167</v>
      </c>
      <c r="C73" s="40" t="s">
        <v>168</v>
      </c>
    </row>
    <row r="74" spans="2:3" ht="33.75" x14ac:dyDescent="0.2">
      <c r="B74" s="166" t="s">
        <v>169</v>
      </c>
      <c r="C74" s="40" t="s">
        <v>170</v>
      </c>
    </row>
    <row r="75" spans="2:3" ht="33.75" x14ac:dyDescent="0.2">
      <c r="B75" s="166" t="s">
        <v>171</v>
      </c>
      <c r="C75" s="40" t="s">
        <v>172</v>
      </c>
    </row>
    <row r="76" spans="2:3" ht="33.75" x14ac:dyDescent="0.2">
      <c r="B76" s="166" t="s">
        <v>173</v>
      </c>
      <c r="C76" s="40" t="s">
        <v>174</v>
      </c>
    </row>
    <row r="77" spans="2:3" x14ac:dyDescent="0.2">
      <c r="C77" s="18"/>
    </row>
    <row r="78" spans="2:3" ht="18" customHeight="1" x14ac:dyDescent="0.2">
      <c r="B78" s="31" t="s">
        <v>222</v>
      </c>
      <c r="C78" s="35"/>
    </row>
    <row r="79" spans="2:3" x14ac:dyDescent="0.2">
      <c r="C79" s="18"/>
    </row>
    <row r="80" spans="2:3" ht="22.5" x14ac:dyDescent="0.2">
      <c r="B80" s="169" t="s">
        <v>235</v>
      </c>
      <c r="C80" s="42" t="s">
        <v>234</v>
      </c>
    </row>
    <row r="81" spans="2:3" ht="33.75" x14ac:dyDescent="0.2">
      <c r="B81" s="169" t="s">
        <v>252</v>
      </c>
      <c r="C81" s="42" t="s">
        <v>251</v>
      </c>
    </row>
    <row r="82" spans="2:3" ht="22.5" x14ac:dyDescent="0.2">
      <c r="B82" s="169" t="s">
        <v>233</v>
      </c>
      <c r="C82" s="42" t="s">
        <v>221</v>
      </c>
    </row>
    <row r="83" spans="2:3" ht="22.5" x14ac:dyDescent="0.2">
      <c r="B83" s="169" t="s">
        <v>258</v>
      </c>
      <c r="C83" s="42" t="s">
        <v>257</v>
      </c>
    </row>
    <row r="84" spans="2:3" ht="33.75" x14ac:dyDescent="0.2">
      <c r="B84" s="169" t="s">
        <v>245</v>
      </c>
      <c r="C84" s="42" t="s">
        <v>244</v>
      </c>
    </row>
    <row r="85" spans="2:3" x14ac:dyDescent="0.2">
      <c r="B85" s="169" t="s">
        <v>232</v>
      </c>
      <c r="C85" s="42" t="s">
        <v>231</v>
      </c>
    </row>
    <row r="86" spans="2:3" ht="45" x14ac:dyDescent="0.2">
      <c r="B86" s="169" t="s">
        <v>247</v>
      </c>
      <c r="C86" s="42" t="s">
        <v>246</v>
      </c>
    </row>
    <row r="88" spans="2:3" x14ac:dyDescent="0.2">
      <c r="B88" s="31" t="s">
        <v>279</v>
      </c>
    </row>
    <row r="90" spans="2:3" x14ac:dyDescent="0.2">
      <c r="B90" s="116" t="s">
        <v>280</v>
      </c>
    </row>
    <row r="91" spans="2:3" x14ac:dyDescent="0.2">
      <c r="B91" s="18" t="s">
        <v>283</v>
      </c>
    </row>
    <row r="92" spans="2:3" x14ac:dyDescent="0.2">
      <c r="B92" s="117" t="s">
        <v>281</v>
      </c>
    </row>
    <row r="93" spans="2:3" x14ac:dyDescent="0.2">
      <c r="B93" s="117" t="s">
        <v>282</v>
      </c>
    </row>
    <row r="94" spans="2:3" x14ac:dyDescent="0.2">
      <c r="B94" s="62" t="s">
        <v>284</v>
      </c>
    </row>
    <row r="95" spans="2:3" ht="27" customHeight="1" x14ac:dyDescent="0.2">
      <c r="B95" s="280" t="s">
        <v>285</v>
      </c>
      <c r="C95" s="280"/>
    </row>
    <row r="96" spans="2:3" ht="21.75" customHeight="1" x14ac:dyDescent="0.2">
      <c r="B96" s="280" t="s">
        <v>286</v>
      </c>
      <c r="C96" s="280"/>
    </row>
    <row r="97" spans="2:2" x14ac:dyDescent="0.2">
      <c r="B97" s="62" t="s">
        <v>287</v>
      </c>
    </row>
    <row r="100" spans="2:2" x14ac:dyDescent="0.2">
      <c r="B100" s="133" t="s">
        <v>0</v>
      </c>
    </row>
  </sheetData>
  <mergeCells count="3">
    <mergeCell ref="B95:C95"/>
    <mergeCell ref="B96:C96"/>
    <mergeCell ref="B1:C1"/>
  </mergeCells>
  <hyperlinks>
    <hyperlink ref="B100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0" fitToHeight="3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pageSetUpPr fitToPage="1"/>
  </sheetPr>
  <dimension ref="B1:N177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" style="1" customWidth="1"/>
    <col min="4" max="4" width="15.7109375" style="1" customWidth="1"/>
    <col min="5" max="7" width="15.7109375" style="49" customWidth="1"/>
    <col min="8" max="8" width="16.7109375" style="49" customWidth="1"/>
    <col min="9" max="14" width="15.7109375" style="49" customWidth="1"/>
    <col min="15" max="15" width="6.7109375" style="1" customWidth="1"/>
    <col min="16" max="16384" width="12.5703125" style="1"/>
  </cols>
  <sheetData>
    <row r="1" spans="2:14" s="119" customFormat="1" ht="24" customHeight="1" x14ac:dyDescent="0.2">
      <c r="B1" s="289" t="s">
        <v>307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</row>
    <row r="2" spans="2:14" ht="18" customHeight="1" x14ac:dyDescent="0.2">
      <c r="B2" s="20"/>
      <c r="C2" s="20"/>
      <c r="D2" s="20"/>
      <c r="N2" s="73"/>
    </row>
    <row r="3" spans="2:14" ht="12.75" customHeight="1" x14ac:dyDescent="0.2">
      <c r="B3" s="125" t="s">
        <v>218</v>
      </c>
      <c r="C3" s="27"/>
      <c r="D3" s="20"/>
    </row>
    <row r="4" spans="2:14" s="6" customFormat="1" ht="18" customHeight="1" x14ac:dyDescent="0.2">
      <c r="B4" s="284" t="s">
        <v>4</v>
      </c>
      <c r="C4" s="285"/>
      <c r="D4" s="297" t="s">
        <v>35</v>
      </c>
      <c r="E4" s="297" t="s">
        <v>90</v>
      </c>
      <c r="F4" s="297" t="s">
        <v>91</v>
      </c>
      <c r="G4" s="297" t="s">
        <v>342</v>
      </c>
      <c r="H4" s="297" t="s">
        <v>360</v>
      </c>
      <c r="I4" s="297" t="s">
        <v>93</v>
      </c>
      <c r="J4" s="297" t="s">
        <v>94</v>
      </c>
      <c r="K4" s="297" t="s">
        <v>95</v>
      </c>
      <c r="L4" s="297" t="s">
        <v>96</v>
      </c>
      <c r="M4" s="297" t="s">
        <v>97</v>
      </c>
      <c r="N4" s="298" t="s">
        <v>98</v>
      </c>
    </row>
    <row r="5" spans="2:14" s="6" customFormat="1" ht="18" customHeight="1" x14ac:dyDescent="0.2">
      <c r="B5" s="284"/>
      <c r="C5" s="285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8"/>
    </row>
    <row r="6" spans="2:14" s="6" customFormat="1" ht="18" customHeight="1" x14ac:dyDescent="0.2">
      <c r="B6" s="284"/>
      <c r="C6" s="285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8"/>
    </row>
    <row r="7" spans="2:14" ht="18" customHeight="1" x14ac:dyDescent="0.2">
      <c r="B7" s="284"/>
      <c r="C7" s="285"/>
      <c r="D7" s="144" t="s">
        <v>15</v>
      </c>
      <c r="E7" s="144" t="s">
        <v>99</v>
      </c>
      <c r="F7" s="144" t="s">
        <v>99</v>
      </c>
      <c r="G7" s="144" t="s">
        <v>99</v>
      </c>
      <c r="H7" s="144" t="s">
        <v>99</v>
      </c>
      <c r="I7" s="144" t="s">
        <v>16</v>
      </c>
      <c r="J7" s="144" t="s">
        <v>16</v>
      </c>
      <c r="K7" s="144" t="s">
        <v>16</v>
      </c>
      <c r="L7" s="144" t="s">
        <v>100</v>
      </c>
      <c r="M7" s="144" t="s">
        <v>100</v>
      </c>
      <c r="N7" s="162" t="s">
        <v>345</v>
      </c>
    </row>
    <row r="8" spans="2:14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2:14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  <c r="I9" s="48"/>
      <c r="J9" s="48"/>
      <c r="K9" s="48"/>
      <c r="L9" s="48"/>
      <c r="M9" s="48"/>
      <c r="N9" s="48"/>
    </row>
    <row r="10" spans="2:14" s="11" customFormat="1" ht="15" customHeight="1" x14ac:dyDescent="0.2">
      <c r="B10" s="76">
        <v>2019</v>
      </c>
      <c r="C10" s="74"/>
      <c r="D10" s="77">
        <v>9513</v>
      </c>
      <c r="E10" s="14">
        <v>0.46</v>
      </c>
      <c r="F10" s="14">
        <v>0.85</v>
      </c>
      <c r="G10" s="14">
        <v>1.18</v>
      </c>
      <c r="H10" s="14">
        <v>0.54</v>
      </c>
      <c r="I10" s="97">
        <v>10.43</v>
      </c>
      <c r="J10" s="97">
        <v>4.03</v>
      </c>
      <c r="K10" s="97">
        <v>8.7799999999999994</v>
      </c>
      <c r="L10" s="97">
        <v>0.39</v>
      </c>
      <c r="M10" s="97">
        <v>0.84</v>
      </c>
      <c r="N10" s="97">
        <v>60.55</v>
      </c>
    </row>
    <row r="11" spans="2:14" s="11" customFormat="1" ht="15" customHeight="1" x14ac:dyDescent="0.2">
      <c r="B11" s="76">
        <v>2018</v>
      </c>
      <c r="C11" s="74"/>
      <c r="D11" s="77">
        <v>9071</v>
      </c>
      <c r="E11" s="14">
        <v>0.44</v>
      </c>
      <c r="F11" s="14">
        <v>0.79</v>
      </c>
      <c r="G11" s="14">
        <v>1.26</v>
      </c>
      <c r="H11" s="14">
        <v>0.56000000000000005</v>
      </c>
      <c r="I11" s="97">
        <v>10.17</v>
      </c>
      <c r="J11" s="97">
        <v>3.85</v>
      </c>
      <c r="K11" s="97">
        <v>8.6999999999999993</v>
      </c>
      <c r="L11" s="97">
        <v>0.38</v>
      </c>
      <c r="M11" s="97">
        <v>0.86</v>
      </c>
      <c r="N11" s="97">
        <v>54.64</v>
      </c>
    </row>
    <row r="12" spans="2:14" s="11" customFormat="1" ht="15" customHeight="1" x14ac:dyDescent="0.2">
      <c r="B12" s="76">
        <v>2017</v>
      </c>
      <c r="C12" s="74"/>
      <c r="D12" s="77">
        <v>8515</v>
      </c>
      <c r="E12" s="14">
        <v>0.41</v>
      </c>
      <c r="F12" s="14">
        <v>0.7</v>
      </c>
      <c r="G12" s="14">
        <v>1.43</v>
      </c>
      <c r="H12" s="14">
        <v>0.59</v>
      </c>
      <c r="I12" s="97">
        <v>10.52</v>
      </c>
      <c r="J12" s="97">
        <v>4.0199999999999996</v>
      </c>
      <c r="K12" s="97">
        <v>9.76</v>
      </c>
      <c r="L12" s="97">
        <v>0.38</v>
      </c>
      <c r="M12" s="97">
        <v>0.93</v>
      </c>
      <c r="N12" s="97">
        <v>55.08</v>
      </c>
    </row>
    <row r="13" spans="2:14" s="11" customFormat="1" ht="15" customHeight="1" x14ac:dyDescent="0.2">
      <c r="B13" s="76">
        <v>2016</v>
      </c>
      <c r="C13" s="74"/>
      <c r="D13" s="77">
        <v>8160</v>
      </c>
      <c r="E13" s="14">
        <v>0.39</v>
      </c>
      <c r="F13" s="14">
        <v>0.64</v>
      </c>
      <c r="G13" s="14">
        <v>1.56</v>
      </c>
      <c r="H13" s="14">
        <v>0.61</v>
      </c>
      <c r="I13" s="14">
        <v>8.69</v>
      </c>
      <c r="J13" s="14">
        <v>3</v>
      </c>
      <c r="K13" s="14">
        <v>7.66</v>
      </c>
      <c r="L13" s="14">
        <v>0.34</v>
      </c>
      <c r="M13" s="14">
        <v>0.88</v>
      </c>
      <c r="N13" s="14">
        <v>41.41</v>
      </c>
    </row>
    <row r="14" spans="2:14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8110</v>
      </c>
      <c r="E14" s="14">
        <v>0.37</v>
      </c>
      <c r="F14" s="14">
        <v>0.57999999999999996</v>
      </c>
      <c r="G14" s="14">
        <v>1.73</v>
      </c>
      <c r="H14" s="14">
        <v>0.63</v>
      </c>
      <c r="I14" s="14">
        <v>4.58</v>
      </c>
      <c r="J14" s="14">
        <v>1.58</v>
      </c>
      <c r="K14" s="14">
        <v>4.3</v>
      </c>
      <c r="L14" s="14">
        <v>0.34</v>
      </c>
      <c r="M14" s="14">
        <v>0.94</v>
      </c>
      <c r="N14" s="14">
        <v>20.96</v>
      </c>
    </row>
    <row r="15" spans="2:14" s="11" customFormat="1" ht="15" customHeight="1" x14ac:dyDescent="0.2">
      <c r="B15" s="76">
        <v>2014</v>
      </c>
      <c r="C15" s="76" t="str">
        <f t="shared" si="0"/>
        <v/>
      </c>
      <c r="D15" s="77">
        <v>8116</v>
      </c>
      <c r="E15" s="14">
        <v>0.36</v>
      </c>
      <c r="F15" s="14">
        <v>0.55000000000000004</v>
      </c>
      <c r="G15" s="14">
        <v>1.82</v>
      </c>
      <c r="H15" s="14">
        <v>0.64</v>
      </c>
      <c r="I15" s="14">
        <v>2.06</v>
      </c>
      <c r="J15" s="14">
        <v>0.69</v>
      </c>
      <c r="K15" s="14">
        <v>1.94</v>
      </c>
      <c r="L15" s="14">
        <v>0.33</v>
      </c>
      <c r="M15" s="14">
        <v>0.94</v>
      </c>
      <c r="N15" s="14">
        <v>9.85</v>
      </c>
    </row>
    <row r="16" spans="2:14" s="11" customFormat="1" ht="15" customHeight="1" x14ac:dyDescent="0.2">
      <c r="B16" s="251" t="s">
        <v>55</v>
      </c>
      <c r="C16" s="74"/>
      <c r="D16" s="74"/>
      <c r="E16" s="74"/>
      <c r="F16" s="74"/>
      <c r="G16" s="74"/>
      <c r="H16" s="74"/>
      <c r="I16" s="74"/>
      <c r="J16" s="74"/>
      <c r="K16" s="74"/>
      <c r="L16" s="245"/>
      <c r="M16" s="245"/>
      <c r="N16" s="245"/>
    </row>
    <row r="17" spans="2:14" s="11" customFormat="1" ht="15" customHeight="1" x14ac:dyDescent="0.2">
      <c r="B17" s="253" t="s">
        <v>56</v>
      </c>
      <c r="C17" s="263"/>
      <c r="D17" s="263"/>
      <c r="E17" s="263"/>
      <c r="F17" s="263"/>
      <c r="G17" s="263"/>
      <c r="H17" s="263"/>
      <c r="I17" s="263"/>
      <c r="J17" s="263"/>
      <c r="K17" s="235"/>
      <c r="L17" s="246"/>
      <c r="M17" s="246"/>
      <c r="N17" s="246"/>
    </row>
    <row r="18" spans="2:14" s="11" customFormat="1" ht="15" customHeight="1" x14ac:dyDescent="0.2">
      <c r="B18" s="76">
        <v>2019</v>
      </c>
      <c r="C18" s="231"/>
      <c r="D18" s="77">
        <v>9492</v>
      </c>
      <c r="E18" s="14">
        <v>0.46</v>
      </c>
      <c r="F18" s="14">
        <v>0.86</v>
      </c>
      <c r="G18" s="14">
        <v>1.1599999999999999</v>
      </c>
      <c r="H18" s="14">
        <v>0.54</v>
      </c>
      <c r="I18" s="97">
        <v>10.48</v>
      </c>
      <c r="J18" s="97">
        <v>3.84</v>
      </c>
      <c r="K18" s="97">
        <v>8.3000000000000007</v>
      </c>
      <c r="L18" s="97">
        <v>0.37</v>
      </c>
      <c r="M18" s="97">
        <v>0.79</v>
      </c>
      <c r="N18" s="97">
        <v>47.5</v>
      </c>
    </row>
    <row r="19" spans="2:14" s="11" customFormat="1" ht="15" customHeight="1" x14ac:dyDescent="0.2">
      <c r="B19" s="76">
        <v>2018</v>
      </c>
      <c r="C19" s="74"/>
      <c r="D19" s="77">
        <v>9054</v>
      </c>
      <c r="E19" s="14">
        <v>0.45</v>
      </c>
      <c r="F19" s="14">
        <v>0.81</v>
      </c>
      <c r="G19" s="14">
        <v>1.23</v>
      </c>
      <c r="H19" s="14">
        <v>0.55000000000000004</v>
      </c>
      <c r="I19" s="97">
        <v>10.3</v>
      </c>
      <c r="J19" s="97">
        <v>3.77</v>
      </c>
      <c r="K19" s="97">
        <v>8.42</v>
      </c>
      <c r="L19" s="97">
        <v>0.37</v>
      </c>
      <c r="M19" s="97">
        <v>0.82</v>
      </c>
      <c r="N19" s="97">
        <v>44.01</v>
      </c>
    </row>
    <row r="20" spans="2:14" s="11" customFormat="1" ht="15" customHeight="1" x14ac:dyDescent="0.2">
      <c r="B20" s="76">
        <v>2017</v>
      </c>
      <c r="C20" s="231"/>
      <c r="D20" s="77">
        <v>8499</v>
      </c>
      <c r="E20" s="14">
        <v>0.42</v>
      </c>
      <c r="F20" s="14">
        <v>0.74</v>
      </c>
      <c r="G20" s="14">
        <v>1.36</v>
      </c>
      <c r="H20" s="14">
        <v>0.57999999999999996</v>
      </c>
      <c r="I20" s="97">
        <v>11.1</v>
      </c>
      <c r="J20" s="97">
        <v>4.26</v>
      </c>
      <c r="K20" s="97">
        <v>10.06</v>
      </c>
      <c r="L20" s="97">
        <v>0.38</v>
      </c>
      <c r="M20" s="97">
        <v>0.91</v>
      </c>
      <c r="N20" s="97">
        <v>47.27</v>
      </c>
    </row>
    <row r="21" spans="2:14" s="11" customFormat="1" ht="15" customHeight="1" x14ac:dyDescent="0.2">
      <c r="B21" s="76">
        <v>2016</v>
      </c>
      <c r="C21" s="231"/>
      <c r="D21" s="77">
        <v>8145</v>
      </c>
      <c r="E21" s="14">
        <v>0.4</v>
      </c>
      <c r="F21" s="14">
        <v>0.67</v>
      </c>
      <c r="G21" s="14">
        <v>1.5</v>
      </c>
      <c r="H21" s="14">
        <v>0.6</v>
      </c>
      <c r="I21" s="97">
        <v>7.9</v>
      </c>
      <c r="J21" s="97">
        <v>2.76</v>
      </c>
      <c r="K21" s="97">
        <v>6.9</v>
      </c>
      <c r="L21" s="97">
        <v>0.35</v>
      </c>
      <c r="M21" s="97">
        <v>0.87</v>
      </c>
      <c r="N21" s="97">
        <v>30.38</v>
      </c>
    </row>
    <row r="22" spans="2:14" s="11" customFormat="1" ht="15" customHeight="1" x14ac:dyDescent="0.2">
      <c r="B22" s="76">
        <v>2015</v>
      </c>
      <c r="C22" s="76" t="s">
        <v>50</v>
      </c>
      <c r="D22" s="77">
        <v>8098</v>
      </c>
      <c r="E22" s="14">
        <v>0.37</v>
      </c>
      <c r="F22" s="14">
        <v>0.57999999999999996</v>
      </c>
      <c r="G22" s="14">
        <v>1.72</v>
      </c>
      <c r="H22" s="14">
        <v>0.63</v>
      </c>
      <c r="I22" s="97">
        <v>4.3</v>
      </c>
      <c r="J22" s="97">
        <v>1.45</v>
      </c>
      <c r="K22" s="97">
        <v>3.95</v>
      </c>
      <c r="L22" s="97">
        <v>0.34</v>
      </c>
      <c r="M22" s="97">
        <v>0.92</v>
      </c>
      <c r="N22" s="97">
        <v>16.04</v>
      </c>
    </row>
    <row r="23" spans="2:14" s="11" customFormat="1" ht="15" customHeight="1" x14ac:dyDescent="0.2">
      <c r="B23" s="76">
        <v>2014</v>
      </c>
      <c r="C23" s="76" t="s">
        <v>50</v>
      </c>
      <c r="D23" s="77">
        <v>8102</v>
      </c>
      <c r="E23" s="14">
        <v>0.36</v>
      </c>
      <c r="F23" s="14">
        <v>0.55000000000000004</v>
      </c>
      <c r="G23" s="14">
        <v>1.81</v>
      </c>
      <c r="H23" s="14">
        <v>0.64</v>
      </c>
      <c r="I23" s="97">
        <v>0.41</v>
      </c>
      <c r="J23" s="97">
        <v>0.13</v>
      </c>
      <c r="K23" s="97">
        <v>0.37</v>
      </c>
      <c r="L23" s="97">
        <v>0.33</v>
      </c>
      <c r="M23" s="97">
        <v>0.92</v>
      </c>
      <c r="N23" s="97">
        <v>1.51</v>
      </c>
    </row>
    <row r="24" spans="2:14" s="11" customFormat="1" ht="15" customHeight="1" x14ac:dyDescent="0.2">
      <c r="B24" s="253" t="s">
        <v>57</v>
      </c>
      <c r="C24" s="263" t="s">
        <v>50</v>
      </c>
      <c r="D24" s="263"/>
      <c r="E24" s="263"/>
      <c r="F24" s="263"/>
      <c r="G24" s="263"/>
      <c r="H24" s="263"/>
      <c r="I24" s="263"/>
      <c r="J24" s="263"/>
      <c r="K24" s="97"/>
      <c r="L24" s="97"/>
      <c r="M24" s="97"/>
      <c r="N24" s="97"/>
    </row>
    <row r="25" spans="2:14" s="11" customFormat="1" ht="15" customHeight="1" x14ac:dyDescent="0.2">
      <c r="B25" s="76">
        <v>2019</v>
      </c>
      <c r="C25" s="256"/>
      <c r="D25" s="77">
        <v>8372</v>
      </c>
      <c r="E25" s="14">
        <v>0.42</v>
      </c>
      <c r="F25" s="14">
        <v>0.73</v>
      </c>
      <c r="G25" s="14">
        <v>1.38</v>
      </c>
      <c r="H25" s="14">
        <v>0.57999999999999996</v>
      </c>
      <c r="I25" s="97">
        <v>12.86</v>
      </c>
      <c r="J25" s="97">
        <v>2.5</v>
      </c>
      <c r="K25" s="97">
        <v>5.93</v>
      </c>
      <c r="L25" s="97">
        <v>0.19</v>
      </c>
      <c r="M25" s="97">
        <v>0.46</v>
      </c>
      <c r="N25" s="97">
        <v>18.2</v>
      </c>
    </row>
    <row r="26" spans="2:14" s="11" customFormat="1" ht="15" customHeight="1" x14ac:dyDescent="0.2">
      <c r="B26" s="76">
        <v>2018</v>
      </c>
      <c r="C26" s="74"/>
      <c r="D26" s="77">
        <v>8007</v>
      </c>
      <c r="E26" s="14">
        <v>0.42</v>
      </c>
      <c r="F26" s="14">
        <v>0.73</v>
      </c>
      <c r="G26" s="14">
        <v>1.36</v>
      </c>
      <c r="H26" s="14">
        <v>0.57999999999999996</v>
      </c>
      <c r="I26" s="97">
        <v>8.6999999999999993</v>
      </c>
      <c r="J26" s="97">
        <v>1.66</v>
      </c>
      <c r="K26" s="97">
        <v>3.93</v>
      </c>
      <c r="L26" s="97">
        <v>0.19</v>
      </c>
      <c r="M26" s="97">
        <v>0.45</v>
      </c>
      <c r="N26" s="97">
        <v>11.29</v>
      </c>
    </row>
    <row r="27" spans="2:14" s="11" customFormat="1" ht="15" customHeight="1" x14ac:dyDescent="0.2">
      <c r="B27" s="76">
        <v>2017</v>
      </c>
      <c r="C27" s="256"/>
      <c r="D27" s="77">
        <v>7542</v>
      </c>
      <c r="E27" s="14">
        <v>0.37</v>
      </c>
      <c r="F27" s="14">
        <v>0.57999999999999996</v>
      </c>
      <c r="G27" s="14">
        <v>1.71</v>
      </c>
      <c r="H27" s="14">
        <v>0.63</v>
      </c>
      <c r="I27" s="97">
        <v>12.81</v>
      </c>
      <c r="J27" s="97">
        <v>2.73</v>
      </c>
      <c r="K27" s="97">
        <v>7.4</v>
      </c>
      <c r="L27" s="97">
        <v>0.21</v>
      </c>
      <c r="M27" s="97">
        <v>0.57999999999999996</v>
      </c>
      <c r="N27" s="97">
        <v>16.670000000000002</v>
      </c>
    </row>
    <row r="28" spans="2:14" s="11" customFormat="1" ht="15" customHeight="1" x14ac:dyDescent="0.2">
      <c r="B28" s="76">
        <v>2016</v>
      </c>
      <c r="C28" s="256"/>
      <c r="D28" s="77">
        <v>7249</v>
      </c>
      <c r="E28" s="14">
        <v>0.34</v>
      </c>
      <c r="F28" s="14">
        <v>0.51</v>
      </c>
      <c r="G28" s="14">
        <v>1.96</v>
      </c>
      <c r="H28" s="14">
        <v>0.66</v>
      </c>
      <c r="I28" s="97">
        <v>7.7</v>
      </c>
      <c r="J28" s="97">
        <v>1.52</v>
      </c>
      <c r="K28" s="97">
        <v>4.5</v>
      </c>
      <c r="L28" s="97">
        <v>0.2</v>
      </c>
      <c r="M28" s="97">
        <v>0.57999999999999996</v>
      </c>
      <c r="N28" s="97">
        <v>9.32</v>
      </c>
    </row>
    <row r="29" spans="2:14" s="11" customFormat="1" ht="15" customHeight="1" x14ac:dyDescent="0.2">
      <c r="B29" s="76">
        <v>2015</v>
      </c>
      <c r="C29" s="76" t="s">
        <v>50</v>
      </c>
      <c r="D29" s="77">
        <v>7240</v>
      </c>
      <c r="E29" s="14">
        <v>0.32</v>
      </c>
      <c r="F29" s="14">
        <v>0.46</v>
      </c>
      <c r="G29" s="14">
        <v>2.16</v>
      </c>
      <c r="H29" s="14">
        <v>0.68</v>
      </c>
      <c r="I29" s="97">
        <v>1.76</v>
      </c>
      <c r="J29" s="97">
        <v>0.32</v>
      </c>
      <c r="K29" s="97">
        <v>1</v>
      </c>
      <c r="L29" s="97">
        <v>0.18</v>
      </c>
      <c r="M29" s="97">
        <v>0.56999999999999995</v>
      </c>
      <c r="N29" s="97">
        <v>2.0099999999999998</v>
      </c>
    </row>
    <row r="30" spans="2:14" s="11" customFormat="1" ht="15" customHeight="1" x14ac:dyDescent="0.2">
      <c r="B30" s="76">
        <v>2014</v>
      </c>
      <c r="C30" s="76" t="s">
        <v>50</v>
      </c>
      <c r="D30" s="77">
        <v>7260</v>
      </c>
      <c r="E30" s="14">
        <v>0.34</v>
      </c>
      <c r="F30" s="14">
        <v>0.51</v>
      </c>
      <c r="G30" s="14">
        <v>1.96</v>
      </c>
      <c r="H30" s="14">
        <v>0.66</v>
      </c>
      <c r="I30" s="97">
        <v>-5.78</v>
      </c>
      <c r="J30" s="97">
        <v>-1.01</v>
      </c>
      <c r="K30" s="97">
        <v>-2.98</v>
      </c>
      <c r="L30" s="97">
        <v>0.17</v>
      </c>
      <c r="M30" s="97">
        <v>0.52</v>
      </c>
      <c r="N30" s="97">
        <v>-6.84</v>
      </c>
    </row>
    <row r="31" spans="2:14" s="11" customFormat="1" ht="15" customHeight="1" x14ac:dyDescent="0.2">
      <c r="B31" s="253" t="s">
        <v>58</v>
      </c>
      <c r="C31" s="263" t="s">
        <v>50</v>
      </c>
      <c r="D31" s="263"/>
      <c r="E31" s="263"/>
      <c r="F31" s="263"/>
      <c r="G31" s="263"/>
      <c r="H31" s="263"/>
      <c r="I31" s="263"/>
      <c r="J31" s="263"/>
      <c r="K31" s="97"/>
      <c r="L31" s="97"/>
      <c r="M31" s="97"/>
      <c r="N31" s="97"/>
    </row>
    <row r="32" spans="2:14" s="11" customFormat="1" ht="15" customHeight="1" x14ac:dyDescent="0.2">
      <c r="B32" s="76">
        <v>2019</v>
      </c>
      <c r="C32" s="231"/>
      <c r="D32" s="77">
        <v>958</v>
      </c>
      <c r="E32" s="14">
        <v>0.47</v>
      </c>
      <c r="F32" s="14">
        <v>0.9</v>
      </c>
      <c r="G32" s="14">
        <v>1.1100000000000001</v>
      </c>
      <c r="H32" s="14">
        <v>0.53</v>
      </c>
      <c r="I32" s="97">
        <v>8.8699999999999992</v>
      </c>
      <c r="J32" s="97">
        <v>4.8</v>
      </c>
      <c r="K32" s="97">
        <v>10.15</v>
      </c>
      <c r="L32" s="97">
        <v>0.54</v>
      </c>
      <c r="M32" s="97">
        <v>1.1399999999999999</v>
      </c>
      <c r="N32" s="97">
        <v>156.29</v>
      </c>
    </row>
    <row r="33" spans="2:14" s="11" customFormat="1" ht="15" customHeight="1" x14ac:dyDescent="0.2">
      <c r="B33" s="76">
        <v>2018</v>
      </c>
      <c r="C33" s="74"/>
      <c r="D33" s="77">
        <v>897</v>
      </c>
      <c r="E33" s="14">
        <v>0.48</v>
      </c>
      <c r="F33" s="14">
        <v>0.91</v>
      </c>
      <c r="G33" s="14">
        <v>1.0900000000000001</v>
      </c>
      <c r="H33" s="14">
        <v>0.52</v>
      </c>
      <c r="I33" s="97">
        <v>11.88</v>
      </c>
      <c r="J33" s="97">
        <v>5.44</v>
      </c>
      <c r="K33" s="97">
        <v>11.39</v>
      </c>
      <c r="L33" s="97">
        <v>0.46</v>
      </c>
      <c r="M33" s="97">
        <v>0.96</v>
      </c>
      <c r="N33" s="97">
        <v>198.03</v>
      </c>
    </row>
    <row r="34" spans="2:14" s="11" customFormat="1" ht="15" customHeight="1" x14ac:dyDescent="0.2">
      <c r="B34" s="76">
        <v>2017</v>
      </c>
      <c r="C34" s="231"/>
      <c r="D34" s="77">
        <v>822</v>
      </c>
      <c r="E34" s="14">
        <v>0.49</v>
      </c>
      <c r="F34" s="14">
        <v>0.95</v>
      </c>
      <c r="G34" s="14">
        <v>1.05</v>
      </c>
      <c r="H34" s="14">
        <v>0.51</v>
      </c>
      <c r="I34" s="97">
        <v>10.28</v>
      </c>
      <c r="J34" s="97">
        <v>4.6100000000000003</v>
      </c>
      <c r="K34" s="97">
        <v>9.43</v>
      </c>
      <c r="L34" s="97">
        <v>0.45</v>
      </c>
      <c r="M34" s="97">
        <v>0.92</v>
      </c>
      <c r="N34" s="97">
        <v>171.62</v>
      </c>
    </row>
    <row r="35" spans="2:14" s="11" customFormat="1" ht="15" customHeight="1" x14ac:dyDescent="0.2">
      <c r="B35" s="76">
        <v>2016</v>
      </c>
      <c r="C35" s="231"/>
      <c r="D35" s="77">
        <v>784</v>
      </c>
      <c r="E35" s="14">
        <v>0.48</v>
      </c>
      <c r="F35" s="14">
        <v>0.92</v>
      </c>
      <c r="G35" s="14">
        <v>1.0900000000000001</v>
      </c>
      <c r="H35" s="14">
        <v>0.52</v>
      </c>
      <c r="I35" s="97">
        <v>8.1300000000000008</v>
      </c>
      <c r="J35" s="97">
        <v>3.49</v>
      </c>
      <c r="K35" s="97">
        <v>7.3</v>
      </c>
      <c r="L35" s="97">
        <v>0.43</v>
      </c>
      <c r="M35" s="97">
        <v>0.9</v>
      </c>
      <c r="N35" s="97">
        <v>130.74</v>
      </c>
    </row>
    <row r="36" spans="2:14" s="11" customFormat="1" ht="15" customHeight="1" x14ac:dyDescent="0.2">
      <c r="B36" s="76">
        <v>2015</v>
      </c>
      <c r="C36" s="76" t="s">
        <v>50</v>
      </c>
      <c r="D36" s="77">
        <v>746</v>
      </c>
      <c r="E36" s="14">
        <v>0.45</v>
      </c>
      <c r="F36" s="14">
        <v>0.8</v>
      </c>
      <c r="G36" s="14">
        <v>1.25</v>
      </c>
      <c r="H36" s="14">
        <v>0.55000000000000004</v>
      </c>
      <c r="I36" s="97">
        <v>2.35</v>
      </c>
      <c r="J36" s="97">
        <v>1.1599999999999999</v>
      </c>
      <c r="K36" s="97">
        <v>2.62</v>
      </c>
      <c r="L36" s="97">
        <v>0.5</v>
      </c>
      <c r="M36" s="97">
        <v>1.1100000000000001</v>
      </c>
      <c r="N36" s="97">
        <v>35.72</v>
      </c>
    </row>
    <row r="37" spans="2:14" s="11" customFormat="1" ht="15" customHeight="1" x14ac:dyDescent="0.2">
      <c r="B37" s="76">
        <v>2014</v>
      </c>
      <c r="C37" s="76" t="s">
        <v>50</v>
      </c>
      <c r="D37" s="77">
        <v>737</v>
      </c>
      <c r="E37" s="14">
        <v>0.35</v>
      </c>
      <c r="F37" s="14">
        <v>0.54</v>
      </c>
      <c r="G37" s="14">
        <v>1.84</v>
      </c>
      <c r="H37" s="14">
        <v>0.65</v>
      </c>
      <c r="I37" s="97">
        <v>-0.36</v>
      </c>
      <c r="J37" s="97">
        <v>-0.17</v>
      </c>
      <c r="K37" s="97">
        <v>-0.47</v>
      </c>
      <c r="L37" s="97">
        <v>0.46</v>
      </c>
      <c r="M37" s="97">
        <v>1.32</v>
      </c>
      <c r="N37" s="97">
        <v>-5.62</v>
      </c>
    </row>
    <row r="38" spans="2:14" s="11" customFormat="1" ht="15" customHeight="1" x14ac:dyDescent="0.2">
      <c r="B38" s="253" t="s">
        <v>59</v>
      </c>
      <c r="C38" s="263" t="s">
        <v>50</v>
      </c>
      <c r="D38" s="263"/>
      <c r="E38" s="263"/>
      <c r="F38" s="263"/>
      <c r="G38" s="263"/>
      <c r="H38" s="263"/>
      <c r="I38" s="263"/>
      <c r="J38" s="263"/>
      <c r="K38" s="97"/>
      <c r="L38" s="97"/>
      <c r="M38" s="97"/>
      <c r="N38" s="97"/>
    </row>
    <row r="39" spans="2:14" s="11" customFormat="1" ht="15" customHeight="1" x14ac:dyDescent="0.2">
      <c r="B39" s="76">
        <v>2019</v>
      </c>
      <c r="C39" s="231"/>
      <c r="D39" s="77">
        <v>162</v>
      </c>
      <c r="E39" s="14">
        <v>0.55000000000000004</v>
      </c>
      <c r="F39" s="14">
        <v>1.22</v>
      </c>
      <c r="G39" s="14">
        <v>0.82</v>
      </c>
      <c r="H39" s="14">
        <v>0.45</v>
      </c>
      <c r="I39" s="97">
        <v>10.41</v>
      </c>
      <c r="J39" s="97">
        <v>5.88</v>
      </c>
      <c r="K39" s="97">
        <v>10.69</v>
      </c>
      <c r="L39" s="97">
        <v>0.56000000000000005</v>
      </c>
      <c r="M39" s="97">
        <v>1.03</v>
      </c>
      <c r="N39" s="97">
        <v>918</v>
      </c>
    </row>
    <row r="40" spans="2:14" s="11" customFormat="1" ht="15" customHeight="1" x14ac:dyDescent="0.2">
      <c r="B40" s="76">
        <v>2018</v>
      </c>
      <c r="C40" s="74"/>
      <c r="D40" s="77">
        <v>150</v>
      </c>
      <c r="E40" s="14">
        <v>0.47</v>
      </c>
      <c r="F40" s="14">
        <v>0.88</v>
      </c>
      <c r="G40" s="14">
        <v>1.1399999999999999</v>
      </c>
      <c r="H40" s="14">
        <v>0.53</v>
      </c>
      <c r="I40" s="97">
        <v>9.76</v>
      </c>
      <c r="J40" s="97">
        <v>7.02</v>
      </c>
      <c r="K40" s="97">
        <v>15</v>
      </c>
      <c r="L40" s="97">
        <v>0.72</v>
      </c>
      <c r="M40" s="97">
        <v>1.54</v>
      </c>
      <c r="N40" s="97">
        <v>869.53</v>
      </c>
    </row>
    <row r="41" spans="2:14" s="11" customFormat="1" ht="15" customHeight="1" x14ac:dyDescent="0.2">
      <c r="B41" s="76">
        <v>2017</v>
      </c>
      <c r="C41" s="231"/>
      <c r="D41" s="77">
        <v>135</v>
      </c>
      <c r="E41" s="14">
        <v>0.46</v>
      </c>
      <c r="F41" s="14">
        <v>0.84</v>
      </c>
      <c r="G41" s="14">
        <v>1.19</v>
      </c>
      <c r="H41" s="14">
        <v>0.54</v>
      </c>
      <c r="I41" s="97">
        <v>10.66</v>
      </c>
      <c r="J41" s="97">
        <v>7.69</v>
      </c>
      <c r="K41" s="97">
        <v>16.86</v>
      </c>
      <c r="L41" s="97">
        <v>0.72</v>
      </c>
      <c r="M41" s="97">
        <v>1.58</v>
      </c>
      <c r="N41" s="97">
        <v>999.65</v>
      </c>
    </row>
    <row r="42" spans="2:14" s="11" customFormat="1" ht="15" customHeight="1" x14ac:dyDescent="0.2">
      <c r="B42" s="76">
        <v>2016</v>
      </c>
      <c r="C42" s="231"/>
      <c r="D42" s="77">
        <v>112</v>
      </c>
      <c r="E42" s="14">
        <v>0.43</v>
      </c>
      <c r="F42" s="14">
        <v>0.76</v>
      </c>
      <c r="G42" s="14">
        <v>1.32</v>
      </c>
      <c r="H42" s="14">
        <v>0.56999999999999995</v>
      </c>
      <c r="I42" s="97">
        <v>7.79</v>
      </c>
      <c r="J42" s="97">
        <v>4.9000000000000004</v>
      </c>
      <c r="K42" s="97">
        <v>11.37</v>
      </c>
      <c r="L42" s="97">
        <v>0.63</v>
      </c>
      <c r="M42" s="97">
        <v>1.46</v>
      </c>
      <c r="N42" s="97">
        <v>690.96</v>
      </c>
    </row>
    <row r="43" spans="2:14" s="11" customFormat="1" ht="15" customHeight="1" x14ac:dyDescent="0.2">
      <c r="B43" s="76">
        <v>2015</v>
      </c>
      <c r="C43" s="76" t="s">
        <v>50</v>
      </c>
      <c r="D43" s="77">
        <v>112</v>
      </c>
      <c r="E43" s="14">
        <v>0.4</v>
      </c>
      <c r="F43" s="14">
        <v>0.66</v>
      </c>
      <c r="G43" s="14">
        <v>1.52</v>
      </c>
      <c r="H43" s="14">
        <v>0.6</v>
      </c>
      <c r="I43" s="97">
        <v>8.36</v>
      </c>
      <c r="J43" s="97">
        <v>4.32</v>
      </c>
      <c r="K43" s="97">
        <v>10.88</v>
      </c>
      <c r="L43" s="97">
        <v>0.52</v>
      </c>
      <c r="M43" s="97">
        <v>1.3</v>
      </c>
      <c r="N43" s="97">
        <v>791.4</v>
      </c>
    </row>
    <row r="44" spans="2:14" s="11" customFormat="1" ht="15" customHeight="1" x14ac:dyDescent="0.2">
      <c r="B44" s="76">
        <v>2014</v>
      </c>
      <c r="C44" s="76" t="s">
        <v>50</v>
      </c>
      <c r="D44" s="77">
        <v>105</v>
      </c>
      <c r="E44" s="14">
        <v>0.41</v>
      </c>
      <c r="F44" s="14">
        <v>0.69</v>
      </c>
      <c r="G44" s="14">
        <v>1.44</v>
      </c>
      <c r="H44" s="14">
        <v>0.59</v>
      </c>
      <c r="I44" s="97">
        <v>6.69</v>
      </c>
      <c r="J44" s="97">
        <v>3.66</v>
      </c>
      <c r="K44" s="97">
        <v>8.93</v>
      </c>
      <c r="L44" s="97">
        <v>0.55000000000000004</v>
      </c>
      <c r="M44" s="97">
        <v>1.34</v>
      </c>
      <c r="N44" s="97">
        <v>629.28</v>
      </c>
    </row>
    <row r="45" spans="2:14" s="11" customFormat="1" ht="15" customHeight="1" x14ac:dyDescent="0.2">
      <c r="B45" s="253" t="s">
        <v>60</v>
      </c>
      <c r="C45" s="263" t="s">
        <v>50</v>
      </c>
      <c r="D45" s="263"/>
      <c r="E45" s="263"/>
      <c r="F45" s="263"/>
      <c r="G45" s="263"/>
      <c r="H45" s="263"/>
      <c r="I45" s="263"/>
      <c r="J45" s="263"/>
      <c r="K45" s="97"/>
      <c r="L45" s="97"/>
      <c r="M45" s="97"/>
      <c r="N45" s="97"/>
    </row>
    <row r="46" spans="2:14" s="11" customFormat="1" ht="15" customHeight="1" x14ac:dyDescent="0.2">
      <c r="B46" s="76">
        <v>2019</v>
      </c>
      <c r="C46" s="231"/>
      <c r="D46" s="77">
        <v>21</v>
      </c>
      <c r="E46" s="14">
        <v>0.44</v>
      </c>
      <c r="F46" s="14">
        <v>0.79</v>
      </c>
      <c r="G46" s="14">
        <v>1.26</v>
      </c>
      <c r="H46" s="14">
        <v>0.56000000000000005</v>
      </c>
      <c r="I46" s="97">
        <v>10.23</v>
      </c>
      <c r="J46" s="97">
        <v>4.92</v>
      </c>
      <c r="K46" s="97">
        <v>11.12</v>
      </c>
      <c r="L46" s="97">
        <v>0.48</v>
      </c>
      <c r="M46" s="97">
        <v>1.0900000000000001</v>
      </c>
      <c r="N46" s="244">
        <v>5958.81</v>
      </c>
    </row>
    <row r="47" spans="2:14" s="11" customFormat="1" ht="15" customHeight="1" x14ac:dyDescent="0.2">
      <c r="B47" s="76">
        <v>2018</v>
      </c>
      <c r="C47" s="74"/>
      <c r="D47" s="77">
        <v>17</v>
      </c>
      <c r="E47" s="14">
        <v>0.41</v>
      </c>
      <c r="F47" s="14">
        <v>0.71</v>
      </c>
      <c r="G47" s="14">
        <v>1.41</v>
      </c>
      <c r="H47" s="14">
        <v>0.59</v>
      </c>
      <c r="I47" s="97">
        <v>9.6999999999999993</v>
      </c>
      <c r="J47" s="97">
        <v>4.18</v>
      </c>
      <c r="K47" s="97">
        <v>10.08</v>
      </c>
      <c r="L47" s="97">
        <v>0.43</v>
      </c>
      <c r="M47" s="97">
        <v>1.04</v>
      </c>
      <c r="N47" s="244">
        <v>5716.35</v>
      </c>
    </row>
    <row r="48" spans="2:14" s="11" customFormat="1" ht="15" customHeight="1" x14ac:dyDescent="0.2">
      <c r="B48" s="76">
        <v>2017</v>
      </c>
      <c r="C48" s="231"/>
      <c r="D48" s="77">
        <v>16</v>
      </c>
      <c r="E48" s="14">
        <v>0.36</v>
      </c>
      <c r="F48" s="14">
        <v>0.56000000000000005</v>
      </c>
      <c r="G48" s="14">
        <v>1.78</v>
      </c>
      <c r="H48" s="14">
        <v>0.64</v>
      </c>
      <c r="I48" s="97">
        <v>8.02</v>
      </c>
      <c r="J48" s="97">
        <v>2.99</v>
      </c>
      <c r="K48" s="97">
        <v>8.2899999999999991</v>
      </c>
      <c r="L48" s="97">
        <v>0.37</v>
      </c>
      <c r="M48" s="97">
        <v>1.03</v>
      </c>
      <c r="N48" s="244">
        <v>4203.75</v>
      </c>
    </row>
    <row r="49" spans="2:14" s="11" customFormat="1" ht="15" customHeight="1" x14ac:dyDescent="0.2">
      <c r="B49" s="76">
        <v>2016</v>
      </c>
      <c r="C49" s="231"/>
      <c r="D49" s="77">
        <v>15</v>
      </c>
      <c r="E49" s="14">
        <v>0.36</v>
      </c>
      <c r="F49" s="14">
        <v>0.56000000000000005</v>
      </c>
      <c r="G49" s="14">
        <v>1.8</v>
      </c>
      <c r="H49" s="14">
        <v>0.64</v>
      </c>
      <c r="I49" s="97">
        <v>11.97</v>
      </c>
      <c r="J49" s="97">
        <v>3.9</v>
      </c>
      <c r="K49" s="97">
        <v>10.92</v>
      </c>
      <c r="L49" s="97">
        <v>0.33</v>
      </c>
      <c r="M49" s="97">
        <v>0.91</v>
      </c>
      <c r="N49" s="244">
        <v>6030.73</v>
      </c>
    </row>
    <row r="50" spans="2:14" s="11" customFormat="1" ht="15" customHeight="1" x14ac:dyDescent="0.2">
      <c r="B50" s="76">
        <v>2015</v>
      </c>
      <c r="C50" s="76" t="s">
        <v>50</v>
      </c>
      <c r="D50" s="77">
        <v>12</v>
      </c>
      <c r="E50" s="14">
        <v>0.36</v>
      </c>
      <c r="F50" s="14">
        <v>0.56000000000000005</v>
      </c>
      <c r="G50" s="14">
        <v>1.79</v>
      </c>
      <c r="H50" s="14">
        <v>0.64</v>
      </c>
      <c r="I50" s="97">
        <v>5.86</v>
      </c>
      <c r="J50" s="97">
        <v>2.1800000000000002</v>
      </c>
      <c r="K50" s="97">
        <v>6.08</v>
      </c>
      <c r="L50" s="97">
        <v>0.37</v>
      </c>
      <c r="M50" s="97">
        <v>1.04</v>
      </c>
      <c r="N50" s="244">
        <v>3340.67</v>
      </c>
    </row>
    <row r="51" spans="2:14" s="11" customFormat="1" ht="15" customHeight="1" x14ac:dyDescent="0.2">
      <c r="B51" s="76">
        <v>2014</v>
      </c>
      <c r="C51" s="76" t="s">
        <v>50</v>
      </c>
      <c r="D51" s="77">
        <v>14</v>
      </c>
      <c r="E51" s="14">
        <v>0.35</v>
      </c>
      <c r="F51" s="14">
        <v>0.55000000000000004</v>
      </c>
      <c r="G51" s="14">
        <v>1.83</v>
      </c>
      <c r="H51" s="14">
        <v>0.65</v>
      </c>
      <c r="I51" s="97">
        <v>7.81</v>
      </c>
      <c r="J51" s="97">
        <v>2.86</v>
      </c>
      <c r="K51" s="97">
        <v>8.09</v>
      </c>
      <c r="L51" s="97">
        <v>0.37</v>
      </c>
      <c r="M51" s="97">
        <v>1.04</v>
      </c>
      <c r="N51" s="244">
        <v>4831.1400000000003</v>
      </c>
    </row>
    <row r="52" spans="2:14" s="11" customFormat="1" ht="15" customHeight="1" x14ac:dyDescent="0.2">
      <c r="B52" s="251" t="s">
        <v>36</v>
      </c>
      <c r="C52" s="74"/>
      <c r="D52" s="74"/>
      <c r="E52" s="74"/>
      <c r="F52" s="74"/>
      <c r="G52" s="74"/>
      <c r="H52" s="74"/>
      <c r="I52" s="74"/>
      <c r="J52" s="74"/>
      <c r="K52" s="74"/>
      <c r="L52" s="97"/>
      <c r="M52" s="97"/>
      <c r="N52" s="97"/>
    </row>
    <row r="53" spans="2:14" s="11" customFormat="1" ht="15" customHeight="1" x14ac:dyDescent="0.2">
      <c r="B53" s="264" t="s">
        <v>17</v>
      </c>
      <c r="C53" s="249"/>
      <c r="D53" s="249"/>
      <c r="E53" s="249"/>
      <c r="F53" s="249"/>
      <c r="G53" s="249"/>
      <c r="H53" s="249"/>
      <c r="I53" s="249"/>
      <c r="J53" s="249"/>
      <c r="K53" s="249"/>
      <c r="L53" s="97"/>
      <c r="M53" s="97"/>
      <c r="N53" s="97"/>
    </row>
    <row r="54" spans="2:14" s="11" customFormat="1" ht="15" customHeight="1" x14ac:dyDescent="0.2">
      <c r="B54" s="76">
        <v>2019</v>
      </c>
      <c r="C54" s="252"/>
      <c r="D54" s="77">
        <v>171</v>
      </c>
      <c r="E54" s="14">
        <v>0.28999999999999998</v>
      </c>
      <c r="F54" s="14">
        <v>0.41</v>
      </c>
      <c r="G54" s="14">
        <v>2.4300000000000002</v>
      </c>
      <c r="H54" s="14">
        <v>0.71</v>
      </c>
      <c r="I54" s="97">
        <v>1.99</v>
      </c>
      <c r="J54" s="97">
        <v>1.31</v>
      </c>
      <c r="K54" s="97">
        <v>4.5</v>
      </c>
      <c r="L54" s="97">
        <v>0.66</v>
      </c>
      <c r="M54" s="97">
        <v>2.2599999999999998</v>
      </c>
      <c r="N54" s="97">
        <v>6.99</v>
      </c>
    </row>
    <row r="55" spans="2:14" s="11" customFormat="1" ht="15" customHeight="1" x14ac:dyDescent="0.2">
      <c r="B55" s="76">
        <v>2018</v>
      </c>
      <c r="C55" s="74"/>
      <c r="D55" s="77">
        <v>169</v>
      </c>
      <c r="E55" s="14">
        <v>0.28999999999999998</v>
      </c>
      <c r="F55" s="14">
        <v>0.41</v>
      </c>
      <c r="G55" s="14">
        <v>2.44</v>
      </c>
      <c r="H55" s="14">
        <v>0.71</v>
      </c>
      <c r="I55" s="97">
        <v>1.73</v>
      </c>
      <c r="J55" s="97">
        <v>1.19</v>
      </c>
      <c r="K55" s="97">
        <v>4.0999999999999996</v>
      </c>
      <c r="L55" s="97">
        <v>0.69</v>
      </c>
      <c r="M55" s="97">
        <v>2.37</v>
      </c>
      <c r="N55" s="97">
        <v>5.62</v>
      </c>
    </row>
    <row r="56" spans="2:14" s="11" customFormat="1" ht="15" customHeight="1" x14ac:dyDescent="0.2">
      <c r="B56" s="76">
        <v>2017</v>
      </c>
      <c r="C56" s="252"/>
      <c r="D56" s="77">
        <v>152</v>
      </c>
      <c r="E56" s="14">
        <v>0.28000000000000003</v>
      </c>
      <c r="F56" s="14">
        <v>0.38</v>
      </c>
      <c r="G56" s="14">
        <v>2.64</v>
      </c>
      <c r="H56" s="14">
        <v>0.72</v>
      </c>
      <c r="I56" s="97">
        <v>1.86</v>
      </c>
      <c r="J56" s="97">
        <v>1.19</v>
      </c>
      <c r="K56" s="97">
        <v>4.33</v>
      </c>
      <c r="L56" s="97">
        <v>0.64</v>
      </c>
      <c r="M56" s="97">
        <v>2.3199999999999998</v>
      </c>
      <c r="N56" s="97">
        <v>5.73</v>
      </c>
    </row>
    <row r="57" spans="2:14" s="11" customFormat="1" ht="15" customHeight="1" x14ac:dyDescent="0.2">
      <c r="B57" s="76">
        <v>2016</v>
      </c>
      <c r="C57" s="252"/>
      <c r="D57" s="77">
        <v>145</v>
      </c>
      <c r="E57" s="14">
        <v>0.27</v>
      </c>
      <c r="F57" s="14">
        <v>0.38</v>
      </c>
      <c r="G57" s="14">
        <v>2.66</v>
      </c>
      <c r="H57" s="14">
        <v>0.73</v>
      </c>
      <c r="I57" s="97">
        <v>-2.92</v>
      </c>
      <c r="J57" s="97">
        <v>-1.83</v>
      </c>
      <c r="K57" s="97">
        <v>-6.69</v>
      </c>
      <c r="L57" s="97">
        <v>0.63</v>
      </c>
      <c r="M57" s="97">
        <v>2.29</v>
      </c>
      <c r="N57" s="97">
        <v>-8.11</v>
      </c>
    </row>
    <row r="58" spans="2:14" s="11" customFormat="1" ht="15" customHeight="1" x14ac:dyDescent="0.2">
      <c r="B58" s="76">
        <v>2015</v>
      </c>
      <c r="C58" s="76" t="s">
        <v>50</v>
      </c>
      <c r="D58" s="77">
        <v>135</v>
      </c>
      <c r="E58" s="14">
        <v>0.28000000000000003</v>
      </c>
      <c r="F58" s="14">
        <v>0.38</v>
      </c>
      <c r="G58" s="14">
        <v>2.6</v>
      </c>
      <c r="H58" s="14">
        <v>0.72</v>
      </c>
      <c r="I58" s="97">
        <v>-3.2</v>
      </c>
      <c r="J58" s="97">
        <v>-2</v>
      </c>
      <c r="K58" s="97">
        <v>-7.18</v>
      </c>
      <c r="L58" s="97">
        <v>0.62</v>
      </c>
      <c r="M58" s="97">
        <v>2.2400000000000002</v>
      </c>
      <c r="N58" s="97">
        <v>-9.5299999999999994</v>
      </c>
    </row>
    <row r="59" spans="2:14" s="11" customFormat="1" ht="15" customHeight="1" x14ac:dyDescent="0.2">
      <c r="B59" s="76">
        <v>2014</v>
      </c>
      <c r="C59" s="76" t="s">
        <v>50</v>
      </c>
      <c r="D59" s="77">
        <v>122</v>
      </c>
      <c r="E59" s="14">
        <v>0.28999999999999998</v>
      </c>
      <c r="F59" s="14">
        <v>0.42</v>
      </c>
      <c r="G59" s="14">
        <v>2.4</v>
      </c>
      <c r="H59" s="14">
        <v>0.71</v>
      </c>
      <c r="I59" s="97">
        <v>-1.1499999999999999</v>
      </c>
      <c r="J59" s="97">
        <v>-0.71</v>
      </c>
      <c r="K59" s="97">
        <v>-2.41</v>
      </c>
      <c r="L59" s="97">
        <v>0.61</v>
      </c>
      <c r="M59" s="97">
        <v>2.09</v>
      </c>
      <c r="N59" s="97">
        <v>-3.61</v>
      </c>
    </row>
    <row r="60" spans="2:14" s="11" customFormat="1" ht="15" customHeight="1" x14ac:dyDescent="0.2">
      <c r="B60" s="264" t="s">
        <v>18</v>
      </c>
      <c r="C60" s="249"/>
      <c r="D60" s="249"/>
      <c r="E60" s="249"/>
      <c r="F60" s="249"/>
      <c r="G60" s="249"/>
      <c r="H60" s="249"/>
      <c r="I60" s="249"/>
      <c r="J60" s="249"/>
      <c r="K60" s="249"/>
      <c r="L60" s="97"/>
      <c r="M60" s="97"/>
      <c r="N60" s="97"/>
    </row>
    <row r="61" spans="2:14" s="11" customFormat="1" ht="15" customHeight="1" x14ac:dyDescent="0.2">
      <c r="B61" s="76">
        <v>2019</v>
      </c>
      <c r="C61" s="252"/>
      <c r="D61" s="77">
        <v>14</v>
      </c>
      <c r="E61" s="14">
        <v>0.62</v>
      </c>
      <c r="F61" s="14">
        <v>1.62</v>
      </c>
      <c r="G61" s="14">
        <v>0.62</v>
      </c>
      <c r="H61" s="14">
        <v>0.38</v>
      </c>
      <c r="I61" s="97">
        <v>28.02</v>
      </c>
      <c r="J61" s="97">
        <v>4.08</v>
      </c>
      <c r="K61" s="97">
        <v>6.61</v>
      </c>
      <c r="L61" s="97">
        <v>0.15</v>
      </c>
      <c r="M61" s="97">
        <v>0.24</v>
      </c>
      <c r="N61" s="97">
        <v>198.29</v>
      </c>
    </row>
    <row r="62" spans="2:14" s="11" customFormat="1" ht="15" customHeight="1" x14ac:dyDescent="0.2">
      <c r="B62" s="76">
        <v>2018</v>
      </c>
      <c r="C62" s="74"/>
      <c r="D62" s="77">
        <v>15</v>
      </c>
      <c r="E62" s="14">
        <v>0.52</v>
      </c>
      <c r="F62" s="14">
        <v>1.1000000000000001</v>
      </c>
      <c r="G62" s="14">
        <v>0.91</v>
      </c>
      <c r="H62" s="14">
        <v>0.48</v>
      </c>
      <c r="I62" s="97">
        <v>20.100000000000001</v>
      </c>
      <c r="J62" s="97">
        <v>1.61</v>
      </c>
      <c r="K62" s="97">
        <v>3.08</v>
      </c>
      <c r="L62" s="97">
        <v>0.08</v>
      </c>
      <c r="M62" s="97">
        <v>0.15</v>
      </c>
      <c r="N62" s="97">
        <v>102.87</v>
      </c>
    </row>
    <row r="63" spans="2:14" s="11" customFormat="1" ht="15" customHeight="1" x14ac:dyDescent="0.2">
      <c r="B63" s="76">
        <v>2017</v>
      </c>
      <c r="C63" s="252"/>
      <c r="D63" s="77">
        <v>15</v>
      </c>
      <c r="E63" s="14">
        <v>0.44</v>
      </c>
      <c r="F63" s="14">
        <v>0.79</v>
      </c>
      <c r="G63" s="14">
        <v>1.27</v>
      </c>
      <c r="H63" s="14">
        <v>0.56000000000000005</v>
      </c>
      <c r="I63" s="97">
        <v>-66.89</v>
      </c>
      <c r="J63" s="97">
        <v>-3.77</v>
      </c>
      <c r="K63" s="97">
        <v>-8.56</v>
      </c>
      <c r="L63" s="97">
        <v>0.06</v>
      </c>
      <c r="M63" s="97">
        <v>0.13</v>
      </c>
      <c r="N63" s="97">
        <v>-277.8</v>
      </c>
    </row>
    <row r="64" spans="2:14" s="11" customFormat="1" ht="15" customHeight="1" x14ac:dyDescent="0.2">
      <c r="B64" s="76">
        <v>2016</v>
      </c>
      <c r="C64" s="252"/>
      <c r="D64" s="77">
        <v>17</v>
      </c>
      <c r="E64" s="14">
        <v>0.39</v>
      </c>
      <c r="F64" s="14">
        <v>0.63</v>
      </c>
      <c r="G64" s="14">
        <v>1.58</v>
      </c>
      <c r="H64" s="14">
        <v>0.61</v>
      </c>
      <c r="I64" s="97">
        <v>22.7</v>
      </c>
      <c r="J64" s="97">
        <v>1.03</v>
      </c>
      <c r="K64" s="97">
        <v>2.66</v>
      </c>
      <c r="L64" s="97">
        <v>0.05</v>
      </c>
      <c r="M64" s="97">
        <v>0.12</v>
      </c>
      <c r="N64" s="97">
        <v>80.06</v>
      </c>
    </row>
    <row r="65" spans="2:14" s="11" customFormat="1" ht="15" customHeight="1" x14ac:dyDescent="0.2">
      <c r="B65" s="76">
        <v>2015</v>
      </c>
      <c r="C65" s="76" t="s">
        <v>50</v>
      </c>
      <c r="D65" s="77">
        <v>17</v>
      </c>
      <c r="E65" s="14">
        <v>0.51</v>
      </c>
      <c r="F65" s="14">
        <v>1.05</v>
      </c>
      <c r="G65" s="14">
        <v>0.96</v>
      </c>
      <c r="H65" s="14">
        <v>0.49</v>
      </c>
      <c r="I65" s="97">
        <v>-29.08</v>
      </c>
      <c r="J65" s="97">
        <v>-3.65</v>
      </c>
      <c r="K65" s="97">
        <v>-7.14</v>
      </c>
      <c r="L65" s="97">
        <v>0.13</v>
      </c>
      <c r="M65" s="97">
        <v>0.25</v>
      </c>
      <c r="N65" s="97">
        <v>-74.59</v>
      </c>
    </row>
    <row r="66" spans="2:14" s="11" customFormat="1" ht="15" customHeight="1" x14ac:dyDescent="0.2">
      <c r="B66" s="76">
        <v>2014</v>
      </c>
      <c r="C66" s="76" t="s">
        <v>50</v>
      </c>
      <c r="D66" s="77">
        <v>16</v>
      </c>
      <c r="E66" s="14">
        <v>0.53</v>
      </c>
      <c r="F66" s="14">
        <v>1.1399999999999999</v>
      </c>
      <c r="G66" s="14">
        <v>0.88</v>
      </c>
      <c r="H66" s="14">
        <v>0.47</v>
      </c>
      <c r="I66" s="97">
        <v>-42.66</v>
      </c>
      <c r="J66" s="97">
        <v>-4.74</v>
      </c>
      <c r="K66" s="97">
        <v>-8.92</v>
      </c>
      <c r="L66" s="97">
        <v>0.11</v>
      </c>
      <c r="M66" s="97">
        <v>0.21</v>
      </c>
      <c r="N66" s="97">
        <v>-104.44</v>
      </c>
    </row>
    <row r="67" spans="2:14" s="11" customFormat="1" ht="15" customHeight="1" x14ac:dyDescent="0.2">
      <c r="B67" s="264" t="s">
        <v>19</v>
      </c>
      <c r="C67" s="249"/>
      <c r="D67" s="249"/>
      <c r="E67" s="249"/>
      <c r="F67" s="249"/>
      <c r="G67" s="249"/>
      <c r="H67" s="249"/>
      <c r="I67" s="249"/>
      <c r="J67" s="249"/>
      <c r="K67" s="249"/>
      <c r="L67" s="97"/>
      <c r="M67" s="97"/>
      <c r="N67" s="97"/>
    </row>
    <row r="68" spans="2:14" s="11" customFormat="1" ht="15" customHeight="1" x14ac:dyDescent="0.2">
      <c r="B68" s="76">
        <v>2019</v>
      </c>
      <c r="C68" s="252"/>
      <c r="D68" s="77">
        <v>477</v>
      </c>
      <c r="E68" s="14">
        <v>0.5</v>
      </c>
      <c r="F68" s="14">
        <v>1.01</v>
      </c>
      <c r="G68" s="14">
        <v>0.99</v>
      </c>
      <c r="H68" s="14">
        <v>0.5</v>
      </c>
      <c r="I68" s="97">
        <v>4.9800000000000004</v>
      </c>
      <c r="J68" s="97">
        <v>3.74</v>
      </c>
      <c r="K68" s="97">
        <v>7.45</v>
      </c>
      <c r="L68" s="97">
        <v>0.75</v>
      </c>
      <c r="M68" s="97">
        <v>1.5</v>
      </c>
      <c r="N68" s="97">
        <v>37.79</v>
      </c>
    </row>
    <row r="69" spans="2:14" s="11" customFormat="1" ht="15" customHeight="1" x14ac:dyDescent="0.2">
      <c r="B69" s="76">
        <v>2018</v>
      </c>
      <c r="C69" s="74"/>
      <c r="D69" s="77">
        <v>462</v>
      </c>
      <c r="E69" s="14">
        <v>0.45</v>
      </c>
      <c r="F69" s="14">
        <v>0.81</v>
      </c>
      <c r="G69" s="14">
        <v>1.24</v>
      </c>
      <c r="H69" s="14">
        <v>0.55000000000000004</v>
      </c>
      <c r="I69" s="97">
        <v>6.35</v>
      </c>
      <c r="J69" s="97">
        <v>3.68</v>
      </c>
      <c r="K69" s="97">
        <v>8.24</v>
      </c>
      <c r="L69" s="97">
        <v>0.57999999999999996</v>
      </c>
      <c r="M69" s="97">
        <v>1.3</v>
      </c>
      <c r="N69" s="97">
        <v>37.770000000000003</v>
      </c>
    </row>
    <row r="70" spans="2:14" s="11" customFormat="1" ht="15" customHeight="1" x14ac:dyDescent="0.2">
      <c r="B70" s="76">
        <v>2017</v>
      </c>
      <c r="C70" s="252"/>
      <c r="D70" s="77">
        <v>458</v>
      </c>
      <c r="E70" s="14">
        <v>0.43</v>
      </c>
      <c r="F70" s="14">
        <v>0.75</v>
      </c>
      <c r="G70" s="14">
        <v>1.33</v>
      </c>
      <c r="H70" s="14">
        <v>0.56999999999999995</v>
      </c>
      <c r="I70" s="97">
        <v>5.01</v>
      </c>
      <c r="J70" s="97">
        <v>2.84</v>
      </c>
      <c r="K70" s="97">
        <v>6.6</v>
      </c>
      <c r="L70" s="97">
        <v>0.56999999999999995</v>
      </c>
      <c r="M70" s="97">
        <v>1.32</v>
      </c>
      <c r="N70" s="97">
        <v>28.63</v>
      </c>
    </row>
    <row r="71" spans="2:14" s="11" customFormat="1" ht="15" customHeight="1" x14ac:dyDescent="0.2">
      <c r="B71" s="76">
        <v>2016</v>
      </c>
      <c r="C71" s="252"/>
      <c r="D71" s="77">
        <v>446</v>
      </c>
      <c r="E71" s="14">
        <v>0.42</v>
      </c>
      <c r="F71" s="14">
        <v>0.71</v>
      </c>
      <c r="G71" s="14">
        <v>1.41</v>
      </c>
      <c r="H71" s="14">
        <v>0.57999999999999996</v>
      </c>
      <c r="I71" s="97">
        <v>3.78</v>
      </c>
      <c r="J71" s="97">
        <v>1.96</v>
      </c>
      <c r="K71" s="97">
        <v>4.71</v>
      </c>
      <c r="L71" s="97">
        <v>0.52</v>
      </c>
      <c r="M71" s="97">
        <v>1.25</v>
      </c>
      <c r="N71" s="97">
        <v>19.149999999999999</v>
      </c>
    </row>
    <row r="72" spans="2:14" s="11" customFormat="1" ht="15" customHeight="1" x14ac:dyDescent="0.2">
      <c r="B72" s="76">
        <v>2015</v>
      </c>
      <c r="C72" s="76" t="s">
        <v>50</v>
      </c>
      <c r="D72" s="77">
        <v>466</v>
      </c>
      <c r="E72" s="14">
        <v>0.4</v>
      </c>
      <c r="F72" s="14">
        <v>0.65</v>
      </c>
      <c r="G72" s="14">
        <v>1.53</v>
      </c>
      <c r="H72" s="14">
        <v>0.6</v>
      </c>
      <c r="I72" s="97">
        <v>-6.89</v>
      </c>
      <c r="J72" s="97">
        <v>-3.51</v>
      </c>
      <c r="K72" s="97">
        <v>-8.8800000000000008</v>
      </c>
      <c r="L72" s="97">
        <v>0.51</v>
      </c>
      <c r="M72" s="97">
        <v>1.29</v>
      </c>
      <c r="N72" s="97">
        <v>-34.53</v>
      </c>
    </row>
    <row r="73" spans="2:14" s="11" customFormat="1" ht="15" customHeight="1" x14ac:dyDescent="0.2">
      <c r="B73" s="76">
        <v>2014</v>
      </c>
      <c r="C73" s="76" t="s">
        <v>50</v>
      </c>
      <c r="D73" s="77">
        <v>475</v>
      </c>
      <c r="E73" s="14">
        <v>0.43</v>
      </c>
      <c r="F73" s="14">
        <v>0.76</v>
      </c>
      <c r="G73" s="14">
        <v>1.32</v>
      </c>
      <c r="H73" s="14">
        <v>0.56999999999999995</v>
      </c>
      <c r="I73" s="97">
        <v>-5.0999999999999996</v>
      </c>
      <c r="J73" s="97">
        <v>-2.2799999999999998</v>
      </c>
      <c r="K73" s="97">
        <v>-5.27</v>
      </c>
      <c r="L73" s="97">
        <v>0.45</v>
      </c>
      <c r="M73" s="97">
        <v>1.03</v>
      </c>
      <c r="N73" s="97">
        <v>-26.67</v>
      </c>
    </row>
    <row r="74" spans="2:14" s="11" customFormat="1" ht="15" customHeight="1" x14ac:dyDescent="0.2">
      <c r="B74" s="264" t="s">
        <v>20</v>
      </c>
      <c r="C74" s="249"/>
      <c r="D74" s="249"/>
      <c r="E74" s="249"/>
      <c r="F74" s="249"/>
      <c r="G74" s="249"/>
      <c r="H74" s="249"/>
      <c r="I74" s="249"/>
      <c r="J74" s="249"/>
      <c r="K74" s="249"/>
      <c r="L74" s="97"/>
      <c r="M74" s="97"/>
      <c r="N74" s="97"/>
    </row>
    <row r="75" spans="2:14" s="11" customFormat="1" ht="15" customHeight="1" x14ac:dyDescent="0.2">
      <c r="B75" s="76">
        <v>2019</v>
      </c>
      <c r="C75" s="252"/>
      <c r="D75" s="77">
        <v>15</v>
      </c>
      <c r="E75" s="14">
        <v>0.28999999999999998</v>
      </c>
      <c r="F75" s="14">
        <v>0.42</v>
      </c>
      <c r="G75" s="14">
        <v>2.4</v>
      </c>
      <c r="H75" s="14">
        <v>0.71</v>
      </c>
      <c r="I75" s="97">
        <v>6.4</v>
      </c>
      <c r="J75" s="97">
        <v>2.27</v>
      </c>
      <c r="K75" s="97">
        <v>7.73</v>
      </c>
      <c r="L75" s="97">
        <v>0.36</v>
      </c>
      <c r="M75" s="97">
        <v>1.21</v>
      </c>
      <c r="N75" s="97">
        <v>977.6</v>
      </c>
    </row>
    <row r="76" spans="2:14" s="11" customFormat="1" ht="15" customHeight="1" x14ac:dyDescent="0.2">
      <c r="B76" s="76">
        <v>2018</v>
      </c>
      <c r="C76" s="74"/>
      <c r="D76" s="77">
        <v>14</v>
      </c>
      <c r="E76" s="14">
        <v>0.28999999999999998</v>
      </c>
      <c r="F76" s="14">
        <v>0.41</v>
      </c>
      <c r="G76" s="14">
        <v>2.4500000000000002</v>
      </c>
      <c r="H76" s="14">
        <v>0.71</v>
      </c>
      <c r="I76" s="97">
        <v>6.69</v>
      </c>
      <c r="J76" s="97">
        <v>2.2799999999999998</v>
      </c>
      <c r="K76" s="97">
        <v>7.86</v>
      </c>
      <c r="L76" s="97">
        <v>0.34</v>
      </c>
      <c r="M76" s="97">
        <v>1.17</v>
      </c>
      <c r="N76" s="244">
        <v>1008.29</v>
      </c>
    </row>
    <row r="77" spans="2:14" s="11" customFormat="1" ht="15" customHeight="1" x14ac:dyDescent="0.2">
      <c r="B77" s="76">
        <v>2017</v>
      </c>
      <c r="C77" s="252"/>
      <c r="D77" s="77">
        <v>12</v>
      </c>
      <c r="E77" s="14">
        <v>0.26</v>
      </c>
      <c r="F77" s="14">
        <v>0.35</v>
      </c>
      <c r="G77" s="14">
        <v>2.87</v>
      </c>
      <c r="H77" s="14">
        <v>0.74</v>
      </c>
      <c r="I77" s="97">
        <v>5.35</v>
      </c>
      <c r="J77" s="97">
        <v>1.83</v>
      </c>
      <c r="K77" s="97">
        <v>7.07</v>
      </c>
      <c r="L77" s="97">
        <v>0.34</v>
      </c>
      <c r="M77" s="97">
        <v>1.32</v>
      </c>
      <c r="N77" s="97">
        <v>900.33</v>
      </c>
    </row>
    <row r="78" spans="2:14" s="11" customFormat="1" ht="15" customHeight="1" x14ac:dyDescent="0.2">
      <c r="B78" s="76">
        <v>2016</v>
      </c>
      <c r="C78" s="252"/>
      <c r="D78" s="77">
        <v>11</v>
      </c>
      <c r="E78" s="14">
        <v>0.25</v>
      </c>
      <c r="F78" s="14">
        <v>0.34</v>
      </c>
      <c r="G78" s="14">
        <v>2.95</v>
      </c>
      <c r="H78" s="14">
        <v>0.75</v>
      </c>
      <c r="I78" s="97">
        <v>4.45</v>
      </c>
      <c r="J78" s="97">
        <v>1.3</v>
      </c>
      <c r="K78" s="97">
        <v>5.12</v>
      </c>
      <c r="L78" s="97">
        <v>0.28999999999999998</v>
      </c>
      <c r="M78" s="97">
        <v>1.1499999999999999</v>
      </c>
      <c r="N78" s="97">
        <v>714.91</v>
      </c>
    </row>
    <row r="79" spans="2:14" s="11" customFormat="1" ht="15" customHeight="1" x14ac:dyDescent="0.2">
      <c r="B79" s="76">
        <v>2015</v>
      </c>
      <c r="C79" s="76" t="s">
        <v>50</v>
      </c>
      <c r="D79" s="77">
        <v>11</v>
      </c>
      <c r="E79" s="14">
        <v>0.26</v>
      </c>
      <c r="F79" s="14">
        <v>0.34</v>
      </c>
      <c r="G79" s="14">
        <v>2.9</v>
      </c>
      <c r="H79" s="14">
        <v>0.74</v>
      </c>
      <c r="I79" s="97">
        <v>3.75</v>
      </c>
      <c r="J79" s="97">
        <v>1.17</v>
      </c>
      <c r="K79" s="97">
        <v>4.5599999999999996</v>
      </c>
      <c r="L79" s="97">
        <v>0.31</v>
      </c>
      <c r="M79" s="97">
        <v>1.22</v>
      </c>
      <c r="N79" s="97">
        <v>653.64</v>
      </c>
    </row>
    <row r="80" spans="2:14" s="11" customFormat="1" ht="15" customHeight="1" x14ac:dyDescent="0.2">
      <c r="B80" s="76">
        <v>2014</v>
      </c>
      <c r="C80" s="76" t="s">
        <v>50</v>
      </c>
      <c r="D80" s="77">
        <v>12</v>
      </c>
      <c r="E80" s="14">
        <v>0.24</v>
      </c>
      <c r="F80" s="14">
        <v>0.32</v>
      </c>
      <c r="G80" s="14">
        <v>3.1</v>
      </c>
      <c r="H80" s="14">
        <v>0.76</v>
      </c>
      <c r="I80" s="97">
        <v>3.08</v>
      </c>
      <c r="J80" s="97">
        <v>1.05</v>
      </c>
      <c r="K80" s="97">
        <v>4.32</v>
      </c>
      <c r="L80" s="97">
        <v>0.34</v>
      </c>
      <c r="M80" s="97">
        <v>1.4</v>
      </c>
      <c r="N80" s="97">
        <v>571.58000000000004</v>
      </c>
    </row>
    <row r="81" spans="2:14" s="11" customFormat="1" ht="15" customHeight="1" x14ac:dyDescent="0.2">
      <c r="B81" s="264" t="s">
        <v>21</v>
      </c>
      <c r="C81" s="249"/>
      <c r="D81" s="249"/>
      <c r="E81" s="249"/>
      <c r="F81" s="249"/>
      <c r="G81" s="249"/>
      <c r="H81" s="249"/>
      <c r="I81" s="249"/>
      <c r="J81" s="249"/>
      <c r="K81" s="249"/>
      <c r="L81" s="97"/>
      <c r="M81" s="97"/>
      <c r="N81" s="97"/>
    </row>
    <row r="82" spans="2:14" s="11" customFormat="1" ht="15" customHeight="1" x14ac:dyDescent="0.2">
      <c r="B82" s="76">
        <v>2019</v>
      </c>
      <c r="C82" s="252"/>
      <c r="D82" s="77">
        <v>22</v>
      </c>
      <c r="E82" s="14">
        <v>0.39</v>
      </c>
      <c r="F82" s="14">
        <v>0.65</v>
      </c>
      <c r="G82" s="14">
        <v>1.55</v>
      </c>
      <c r="H82" s="14">
        <v>0.61</v>
      </c>
      <c r="I82" s="97">
        <v>8.6199999999999992</v>
      </c>
      <c r="J82" s="97">
        <v>0.98</v>
      </c>
      <c r="K82" s="97">
        <v>2.5099999999999998</v>
      </c>
      <c r="L82" s="97">
        <v>0.11</v>
      </c>
      <c r="M82" s="97">
        <v>0.28999999999999998</v>
      </c>
      <c r="N82" s="97">
        <v>183.32</v>
      </c>
    </row>
    <row r="83" spans="2:14" s="11" customFormat="1" ht="15" customHeight="1" x14ac:dyDescent="0.2">
      <c r="B83" s="76">
        <v>2018</v>
      </c>
      <c r="C83" s="74"/>
      <c r="D83" s="77">
        <v>21</v>
      </c>
      <c r="E83" s="14">
        <v>0.37</v>
      </c>
      <c r="F83" s="14">
        <v>0.57999999999999996</v>
      </c>
      <c r="G83" s="14">
        <v>1.73</v>
      </c>
      <c r="H83" s="14">
        <v>0.63</v>
      </c>
      <c r="I83" s="97">
        <v>5.61</v>
      </c>
      <c r="J83" s="97">
        <v>0.57999999999999996</v>
      </c>
      <c r="K83" s="97">
        <v>1.58</v>
      </c>
      <c r="L83" s="97">
        <v>0.1</v>
      </c>
      <c r="M83" s="97">
        <v>0.28000000000000003</v>
      </c>
      <c r="N83" s="97">
        <v>115.71</v>
      </c>
    </row>
    <row r="84" spans="2:14" s="11" customFormat="1" ht="15" customHeight="1" x14ac:dyDescent="0.2">
      <c r="B84" s="76">
        <v>2017</v>
      </c>
      <c r="C84" s="252"/>
      <c r="D84" s="77">
        <v>26</v>
      </c>
      <c r="E84" s="14">
        <v>0.31</v>
      </c>
      <c r="F84" s="14">
        <v>0.45</v>
      </c>
      <c r="G84" s="14">
        <v>2.2000000000000002</v>
      </c>
      <c r="H84" s="14">
        <v>0.69</v>
      </c>
      <c r="I84" s="97">
        <v>3.65</v>
      </c>
      <c r="J84" s="97">
        <v>0.41</v>
      </c>
      <c r="K84" s="97">
        <v>1.32</v>
      </c>
      <c r="L84" s="97">
        <v>0.11</v>
      </c>
      <c r="M84" s="97">
        <v>0.36</v>
      </c>
      <c r="N84" s="97">
        <v>63.27</v>
      </c>
    </row>
    <row r="85" spans="2:14" s="11" customFormat="1" ht="15" customHeight="1" x14ac:dyDescent="0.2">
      <c r="B85" s="76">
        <v>2016</v>
      </c>
      <c r="C85" s="252"/>
      <c r="D85" s="77">
        <v>24</v>
      </c>
      <c r="E85" s="14">
        <v>0.3</v>
      </c>
      <c r="F85" s="14">
        <v>0.42</v>
      </c>
      <c r="G85" s="14">
        <v>2.36</v>
      </c>
      <c r="H85" s="14">
        <v>0.7</v>
      </c>
      <c r="I85" s="97">
        <v>-0.25</v>
      </c>
      <c r="J85" s="97">
        <v>-0.02</v>
      </c>
      <c r="K85" s="97">
        <v>-0.08</v>
      </c>
      <c r="L85" s="97">
        <v>0.1</v>
      </c>
      <c r="M85" s="97">
        <v>0.34</v>
      </c>
      <c r="N85" s="97">
        <v>-4.21</v>
      </c>
    </row>
    <row r="86" spans="2:14" s="11" customFormat="1" ht="15" customHeight="1" x14ac:dyDescent="0.2">
      <c r="B86" s="76">
        <v>2015</v>
      </c>
      <c r="C86" s="76" t="s">
        <v>50</v>
      </c>
      <c r="D86" s="77">
        <v>21</v>
      </c>
      <c r="E86" s="14">
        <v>0.43</v>
      </c>
      <c r="F86" s="14">
        <v>0.76</v>
      </c>
      <c r="G86" s="14">
        <v>1.32</v>
      </c>
      <c r="H86" s="14">
        <v>0.56999999999999995</v>
      </c>
      <c r="I86" s="97">
        <v>5.88</v>
      </c>
      <c r="J86" s="97">
        <v>0.83</v>
      </c>
      <c r="K86" s="97">
        <v>1.94</v>
      </c>
      <c r="L86" s="97">
        <v>0.14000000000000001</v>
      </c>
      <c r="M86" s="97">
        <v>0.33</v>
      </c>
      <c r="N86" s="97">
        <v>112.86</v>
      </c>
    </row>
    <row r="87" spans="2:14" s="11" customFormat="1" ht="15" customHeight="1" x14ac:dyDescent="0.2">
      <c r="B87" s="76">
        <v>2014</v>
      </c>
      <c r="C87" s="76" t="s">
        <v>50</v>
      </c>
      <c r="D87" s="77">
        <v>22</v>
      </c>
      <c r="E87" s="14">
        <v>0.4</v>
      </c>
      <c r="F87" s="14">
        <v>0.67</v>
      </c>
      <c r="G87" s="14">
        <v>1.5</v>
      </c>
      <c r="H87" s="14">
        <v>0.6</v>
      </c>
      <c r="I87" s="97">
        <v>-3.63</v>
      </c>
      <c r="J87" s="97">
        <v>-0.46</v>
      </c>
      <c r="K87" s="97">
        <v>-1.1599999999999999</v>
      </c>
      <c r="L87" s="97">
        <v>0.13</v>
      </c>
      <c r="M87" s="97">
        <v>0.32</v>
      </c>
      <c r="N87" s="97">
        <v>-66.05</v>
      </c>
    </row>
    <row r="88" spans="2:14" s="11" customFormat="1" ht="15" customHeight="1" x14ac:dyDescent="0.2">
      <c r="B88" s="264" t="s">
        <v>22</v>
      </c>
      <c r="C88" s="249"/>
      <c r="D88" s="249"/>
      <c r="E88" s="249"/>
      <c r="F88" s="249"/>
      <c r="G88" s="249"/>
      <c r="H88" s="249"/>
      <c r="I88" s="249"/>
      <c r="J88" s="249"/>
      <c r="K88" s="249"/>
      <c r="L88" s="97"/>
      <c r="M88" s="97"/>
      <c r="N88" s="97"/>
    </row>
    <row r="89" spans="2:14" s="11" customFormat="1" ht="15" customHeight="1" x14ac:dyDescent="0.2">
      <c r="B89" s="76">
        <v>2019</v>
      </c>
      <c r="C89" s="252"/>
      <c r="D89" s="77">
        <v>940</v>
      </c>
      <c r="E89" s="14">
        <v>0.35</v>
      </c>
      <c r="F89" s="14">
        <v>0.53</v>
      </c>
      <c r="G89" s="14">
        <v>1.88</v>
      </c>
      <c r="H89" s="14">
        <v>0.65</v>
      </c>
      <c r="I89" s="97">
        <v>12.89</v>
      </c>
      <c r="J89" s="97">
        <v>6.71</v>
      </c>
      <c r="K89" s="97">
        <v>19.329999999999998</v>
      </c>
      <c r="L89" s="97">
        <v>0.52</v>
      </c>
      <c r="M89" s="97">
        <v>1.5</v>
      </c>
      <c r="N89" s="97">
        <v>91.18</v>
      </c>
    </row>
    <row r="90" spans="2:14" s="11" customFormat="1" ht="15" customHeight="1" x14ac:dyDescent="0.2">
      <c r="B90" s="76">
        <v>2018</v>
      </c>
      <c r="C90" s="74"/>
      <c r="D90" s="77">
        <v>878</v>
      </c>
      <c r="E90" s="14">
        <v>0.26</v>
      </c>
      <c r="F90" s="14">
        <v>0.36</v>
      </c>
      <c r="G90" s="14">
        <v>2.8</v>
      </c>
      <c r="H90" s="14">
        <v>0.74</v>
      </c>
      <c r="I90" s="97">
        <v>5.85</v>
      </c>
      <c r="J90" s="97">
        <v>2.37</v>
      </c>
      <c r="K90" s="97">
        <v>9.02</v>
      </c>
      <c r="L90" s="97">
        <v>0.41</v>
      </c>
      <c r="M90" s="97">
        <v>1.54</v>
      </c>
      <c r="N90" s="97">
        <v>31.91</v>
      </c>
    </row>
    <row r="91" spans="2:14" s="11" customFormat="1" ht="15" customHeight="1" x14ac:dyDescent="0.2">
      <c r="B91" s="76">
        <v>2017</v>
      </c>
      <c r="C91" s="252"/>
      <c r="D91" s="77">
        <v>839</v>
      </c>
      <c r="E91" s="14">
        <v>0.23</v>
      </c>
      <c r="F91" s="14">
        <v>0.28999999999999998</v>
      </c>
      <c r="G91" s="14">
        <v>3.44</v>
      </c>
      <c r="H91" s="14">
        <v>0.77</v>
      </c>
      <c r="I91" s="97">
        <v>6.52</v>
      </c>
      <c r="J91" s="97">
        <v>2.2400000000000002</v>
      </c>
      <c r="K91" s="97">
        <v>9.93</v>
      </c>
      <c r="L91" s="97">
        <v>0.34</v>
      </c>
      <c r="M91" s="97">
        <v>1.52</v>
      </c>
      <c r="N91" s="97">
        <v>31.58</v>
      </c>
    </row>
    <row r="92" spans="2:14" s="11" customFormat="1" ht="15" customHeight="1" x14ac:dyDescent="0.2">
      <c r="B92" s="76">
        <v>2016</v>
      </c>
      <c r="C92" s="252"/>
      <c r="D92" s="77">
        <v>832</v>
      </c>
      <c r="E92" s="14">
        <v>0.2</v>
      </c>
      <c r="F92" s="14">
        <v>0.25</v>
      </c>
      <c r="G92" s="14">
        <v>4.0199999999999996</v>
      </c>
      <c r="H92" s="14">
        <v>0.8</v>
      </c>
      <c r="I92" s="97">
        <v>4.53</v>
      </c>
      <c r="J92" s="97">
        <v>1.4</v>
      </c>
      <c r="K92" s="97">
        <v>7.03</v>
      </c>
      <c r="L92" s="97">
        <v>0.31</v>
      </c>
      <c r="M92" s="97">
        <v>1.55</v>
      </c>
      <c r="N92" s="97">
        <v>20.57</v>
      </c>
    </row>
    <row r="93" spans="2:14" s="11" customFormat="1" ht="15" customHeight="1" x14ac:dyDescent="0.2">
      <c r="B93" s="76">
        <v>2015</v>
      </c>
      <c r="C93" s="76" t="s">
        <v>50</v>
      </c>
      <c r="D93" s="77">
        <v>857</v>
      </c>
      <c r="E93" s="14">
        <v>0.19</v>
      </c>
      <c r="F93" s="14">
        <v>0.24</v>
      </c>
      <c r="G93" s="14">
        <v>4.21</v>
      </c>
      <c r="H93" s="14">
        <v>0.81</v>
      </c>
      <c r="I93" s="97">
        <v>-1.53</v>
      </c>
      <c r="J93" s="97">
        <v>-0.4</v>
      </c>
      <c r="K93" s="97">
        <v>-2.11</v>
      </c>
      <c r="L93" s="97">
        <v>0.26</v>
      </c>
      <c r="M93" s="97">
        <v>1.38</v>
      </c>
      <c r="N93" s="97">
        <v>-6.77</v>
      </c>
    </row>
    <row r="94" spans="2:14" s="11" customFormat="1" ht="15" customHeight="1" x14ac:dyDescent="0.2">
      <c r="B94" s="76">
        <v>2014</v>
      </c>
      <c r="C94" s="76" t="s">
        <v>50</v>
      </c>
      <c r="D94" s="77">
        <v>903</v>
      </c>
      <c r="E94" s="14">
        <v>0.16</v>
      </c>
      <c r="F94" s="14">
        <v>0.19</v>
      </c>
      <c r="G94" s="14">
        <v>5.18</v>
      </c>
      <c r="H94" s="14">
        <v>0.84</v>
      </c>
      <c r="I94" s="97">
        <v>-2.25</v>
      </c>
      <c r="J94" s="97">
        <v>-0.78</v>
      </c>
      <c r="K94" s="97">
        <v>-4.8099999999999996</v>
      </c>
      <c r="L94" s="97">
        <v>0.35</v>
      </c>
      <c r="M94" s="97">
        <v>2.14</v>
      </c>
      <c r="N94" s="97">
        <v>-12.34</v>
      </c>
    </row>
    <row r="95" spans="2:14" s="11" customFormat="1" ht="15" customHeight="1" x14ac:dyDescent="0.2">
      <c r="B95" s="264" t="s">
        <v>23</v>
      </c>
      <c r="C95" s="249"/>
      <c r="D95" s="249"/>
      <c r="E95" s="249"/>
      <c r="F95" s="249"/>
      <c r="G95" s="249"/>
      <c r="H95" s="249"/>
      <c r="I95" s="249"/>
      <c r="J95" s="249"/>
      <c r="K95" s="249"/>
      <c r="L95" s="97"/>
      <c r="M95" s="97"/>
      <c r="N95" s="97"/>
    </row>
    <row r="96" spans="2:14" s="11" customFormat="1" ht="15" customHeight="1" x14ac:dyDescent="0.2">
      <c r="B96" s="76">
        <v>2019</v>
      </c>
      <c r="C96" s="252"/>
      <c r="D96" s="77">
        <v>2100</v>
      </c>
      <c r="E96" s="14">
        <v>0.38</v>
      </c>
      <c r="F96" s="14">
        <v>0.61</v>
      </c>
      <c r="G96" s="14">
        <v>1.63</v>
      </c>
      <c r="H96" s="14">
        <v>0.62</v>
      </c>
      <c r="I96" s="97">
        <v>6.36</v>
      </c>
      <c r="J96" s="97">
        <v>5.96</v>
      </c>
      <c r="K96" s="97">
        <v>15.7</v>
      </c>
      <c r="L96" s="97">
        <v>0.94</v>
      </c>
      <c r="M96" s="97">
        <v>2.4700000000000002</v>
      </c>
      <c r="N96" s="97">
        <v>62.2</v>
      </c>
    </row>
    <row r="97" spans="2:14" s="11" customFormat="1" ht="15" customHeight="1" x14ac:dyDescent="0.2">
      <c r="B97" s="76">
        <v>2018</v>
      </c>
      <c r="C97" s="74"/>
      <c r="D97" s="77">
        <v>2069</v>
      </c>
      <c r="E97" s="14">
        <v>0.43</v>
      </c>
      <c r="F97" s="14">
        <v>0.74</v>
      </c>
      <c r="G97" s="14">
        <v>1.34</v>
      </c>
      <c r="H97" s="14">
        <v>0.56999999999999995</v>
      </c>
      <c r="I97" s="97">
        <v>5.27</v>
      </c>
      <c r="J97" s="97">
        <v>4.87</v>
      </c>
      <c r="K97" s="97">
        <v>11.42</v>
      </c>
      <c r="L97" s="97">
        <v>0.93</v>
      </c>
      <c r="M97" s="97">
        <v>2.17</v>
      </c>
      <c r="N97" s="97">
        <v>47.76</v>
      </c>
    </row>
    <row r="98" spans="2:14" s="11" customFormat="1" ht="15" customHeight="1" x14ac:dyDescent="0.2">
      <c r="B98" s="76">
        <v>2017</v>
      </c>
      <c r="C98" s="252"/>
      <c r="D98" s="77">
        <v>2022</v>
      </c>
      <c r="E98" s="14">
        <v>0.43</v>
      </c>
      <c r="F98" s="14">
        <v>0.75</v>
      </c>
      <c r="G98" s="14">
        <v>1.34</v>
      </c>
      <c r="H98" s="14">
        <v>0.56999999999999995</v>
      </c>
      <c r="I98" s="97">
        <v>4.17</v>
      </c>
      <c r="J98" s="97">
        <v>3.83</v>
      </c>
      <c r="K98" s="97">
        <v>8.9600000000000009</v>
      </c>
      <c r="L98" s="97">
        <v>0.92</v>
      </c>
      <c r="M98" s="97">
        <v>2.15</v>
      </c>
      <c r="N98" s="97">
        <v>35.33</v>
      </c>
    </row>
    <row r="99" spans="2:14" s="11" customFormat="1" ht="15" customHeight="1" x14ac:dyDescent="0.2">
      <c r="B99" s="76">
        <v>2016</v>
      </c>
      <c r="C99" s="252"/>
      <c r="D99" s="77">
        <v>1989</v>
      </c>
      <c r="E99" s="14">
        <v>0.44</v>
      </c>
      <c r="F99" s="14">
        <v>0.79</v>
      </c>
      <c r="G99" s="14">
        <v>1.27</v>
      </c>
      <c r="H99" s="14">
        <v>0.56000000000000005</v>
      </c>
      <c r="I99" s="97">
        <v>4.6399999999999997</v>
      </c>
      <c r="J99" s="97">
        <v>4.01</v>
      </c>
      <c r="K99" s="97">
        <v>9.1300000000000008</v>
      </c>
      <c r="L99" s="97">
        <v>0.86</v>
      </c>
      <c r="M99" s="97">
        <v>1.97</v>
      </c>
      <c r="N99" s="97">
        <v>35.03</v>
      </c>
    </row>
    <row r="100" spans="2:14" s="11" customFormat="1" ht="15" customHeight="1" x14ac:dyDescent="0.2">
      <c r="B100" s="76">
        <v>2015</v>
      </c>
      <c r="C100" s="76" t="s">
        <v>50</v>
      </c>
      <c r="D100" s="77">
        <v>1999</v>
      </c>
      <c r="E100" s="14">
        <v>0.43</v>
      </c>
      <c r="F100" s="14">
        <v>0.74</v>
      </c>
      <c r="G100" s="14">
        <v>1.35</v>
      </c>
      <c r="H100" s="14">
        <v>0.56999999999999995</v>
      </c>
      <c r="I100" s="97">
        <v>2.63</v>
      </c>
      <c r="J100" s="97">
        <v>2.5299999999999998</v>
      </c>
      <c r="K100" s="97">
        <v>5.94</v>
      </c>
      <c r="L100" s="97">
        <v>0.96</v>
      </c>
      <c r="M100" s="97">
        <v>2.2599999999999998</v>
      </c>
      <c r="N100" s="97">
        <v>18.77</v>
      </c>
    </row>
    <row r="101" spans="2:14" s="11" customFormat="1" ht="15" customHeight="1" x14ac:dyDescent="0.2">
      <c r="B101" s="76">
        <v>2014</v>
      </c>
      <c r="C101" s="76" t="s">
        <v>50</v>
      </c>
      <c r="D101" s="77">
        <v>2008</v>
      </c>
      <c r="E101" s="14">
        <v>0.42</v>
      </c>
      <c r="F101" s="14">
        <v>0.71</v>
      </c>
      <c r="G101" s="14">
        <v>1.4</v>
      </c>
      <c r="H101" s="14">
        <v>0.57999999999999996</v>
      </c>
      <c r="I101" s="97">
        <v>3.38</v>
      </c>
      <c r="J101" s="97">
        <v>3.41</v>
      </c>
      <c r="K101" s="97">
        <v>8.18</v>
      </c>
      <c r="L101" s="97">
        <v>1.01</v>
      </c>
      <c r="M101" s="97">
        <v>2.42</v>
      </c>
      <c r="N101" s="97">
        <v>25.02</v>
      </c>
    </row>
    <row r="102" spans="2:14" s="11" customFormat="1" ht="15" customHeight="1" x14ac:dyDescent="0.2">
      <c r="B102" s="264" t="s">
        <v>24</v>
      </c>
      <c r="C102" s="249"/>
      <c r="D102" s="249"/>
      <c r="E102" s="249"/>
      <c r="F102" s="249"/>
      <c r="G102" s="249"/>
      <c r="H102" s="249"/>
      <c r="I102" s="249"/>
      <c r="J102" s="249"/>
      <c r="K102" s="249"/>
      <c r="L102" s="97"/>
      <c r="M102" s="97"/>
      <c r="N102" s="97"/>
    </row>
    <row r="103" spans="2:14" s="11" customFormat="1" ht="15" customHeight="1" x14ac:dyDescent="0.2">
      <c r="B103" s="76">
        <v>2019</v>
      </c>
      <c r="C103" s="252"/>
      <c r="D103" s="77">
        <v>660</v>
      </c>
      <c r="E103" s="14">
        <v>0.54</v>
      </c>
      <c r="F103" s="14">
        <v>1.1499999999999999</v>
      </c>
      <c r="G103" s="14">
        <v>0.87</v>
      </c>
      <c r="H103" s="14">
        <v>0.46</v>
      </c>
      <c r="I103" s="97">
        <v>10.37</v>
      </c>
      <c r="J103" s="97">
        <v>5.35</v>
      </c>
      <c r="K103" s="97">
        <v>9.99</v>
      </c>
      <c r="L103" s="97">
        <v>0.52</v>
      </c>
      <c r="M103" s="97">
        <v>0.96</v>
      </c>
      <c r="N103" s="97">
        <v>66.260000000000005</v>
      </c>
    </row>
    <row r="104" spans="2:14" s="11" customFormat="1" ht="15" customHeight="1" x14ac:dyDescent="0.2">
      <c r="B104" s="76">
        <v>2018</v>
      </c>
      <c r="C104" s="74"/>
      <c r="D104" s="77">
        <v>667</v>
      </c>
      <c r="E104" s="14">
        <v>0.43</v>
      </c>
      <c r="F104" s="14">
        <v>0.76</v>
      </c>
      <c r="G104" s="14">
        <v>1.31</v>
      </c>
      <c r="H104" s="14">
        <v>0.56999999999999995</v>
      </c>
      <c r="I104" s="97">
        <v>9.01</v>
      </c>
      <c r="J104" s="97">
        <v>4.62</v>
      </c>
      <c r="K104" s="97">
        <v>10.69</v>
      </c>
      <c r="L104" s="97">
        <v>0.51</v>
      </c>
      <c r="M104" s="97">
        <v>1.19</v>
      </c>
      <c r="N104" s="97">
        <v>48.78</v>
      </c>
    </row>
    <row r="105" spans="2:14" s="11" customFormat="1" ht="15" customHeight="1" x14ac:dyDescent="0.2">
      <c r="B105" s="76">
        <v>2017</v>
      </c>
      <c r="C105" s="252"/>
      <c r="D105" s="77">
        <v>669</v>
      </c>
      <c r="E105" s="14">
        <v>0.38</v>
      </c>
      <c r="F105" s="14">
        <v>0.62</v>
      </c>
      <c r="G105" s="14">
        <v>1.62</v>
      </c>
      <c r="H105" s="14">
        <v>0.62</v>
      </c>
      <c r="I105" s="97">
        <v>6.54</v>
      </c>
      <c r="J105" s="97">
        <v>3.05</v>
      </c>
      <c r="K105" s="97">
        <v>7.99</v>
      </c>
      <c r="L105" s="97">
        <v>0.47</v>
      </c>
      <c r="M105" s="97">
        <v>1.22</v>
      </c>
      <c r="N105" s="97">
        <v>32.44</v>
      </c>
    </row>
    <row r="106" spans="2:14" s="11" customFormat="1" ht="15" customHeight="1" x14ac:dyDescent="0.2">
      <c r="B106" s="76">
        <v>2016</v>
      </c>
      <c r="C106" s="252"/>
      <c r="D106" s="77">
        <v>694</v>
      </c>
      <c r="E106" s="14">
        <v>0.36</v>
      </c>
      <c r="F106" s="14">
        <v>0.56999999999999995</v>
      </c>
      <c r="G106" s="14">
        <v>1.75</v>
      </c>
      <c r="H106" s="14">
        <v>0.64</v>
      </c>
      <c r="I106" s="97">
        <v>15.53</v>
      </c>
      <c r="J106" s="97">
        <v>5.59</v>
      </c>
      <c r="K106" s="97">
        <v>15.37</v>
      </c>
      <c r="L106" s="97">
        <v>0.36</v>
      </c>
      <c r="M106" s="97">
        <v>0.99</v>
      </c>
      <c r="N106" s="97">
        <v>63.29</v>
      </c>
    </row>
    <row r="107" spans="2:14" s="11" customFormat="1" ht="15" customHeight="1" x14ac:dyDescent="0.2">
      <c r="B107" s="76">
        <v>2015</v>
      </c>
      <c r="C107" s="76" t="s">
        <v>50</v>
      </c>
      <c r="D107" s="77">
        <v>715</v>
      </c>
      <c r="E107" s="14">
        <v>0.33</v>
      </c>
      <c r="F107" s="14">
        <v>0.5</v>
      </c>
      <c r="G107" s="14">
        <v>2</v>
      </c>
      <c r="H107" s="14">
        <v>0.67</v>
      </c>
      <c r="I107" s="97">
        <v>14.06</v>
      </c>
      <c r="J107" s="97">
        <v>4.16</v>
      </c>
      <c r="K107" s="97">
        <v>12.46</v>
      </c>
      <c r="L107" s="97">
        <v>0.3</v>
      </c>
      <c r="M107" s="97">
        <v>0.89</v>
      </c>
      <c r="N107" s="97">
        <v>51.99</v>
      </c>
    </row>
    <row r="108" spans="2:14" s="11" customFormat="1" ht="15" customHeight="1" x14ac:dyDescent="0.2">
      <c r="B108" s="76">
        <v>2014</v>
      </c>
      <c r="C108" s="76" t="s">
        <v>50</v>
      </c>
      <c r="D108" s="77">
        <v>763</v>
      </c>
      <c r="E108" s="14">
        <v>0.36</v>
      </c>
      <c r="F108" s="14">
        <v>0.55000000000000004</v>
      </c>
      <c r="G108" s="14">
        <v>1.81</v>
      </c>
      <c r="H108" s="14">
        <v>0.64</v>
      </c>
      <c r="I108" s="97">
        <v>15.04</v>
      </c>
      <c r="J108" s="97">
        <v>4</v>
      </c>
      <c r="K108" s="97">
        <v>11.25</v>
      </c>
      <c r="L108" s="97">
        <v>0.27</v>
      </c>
      <c r="M108" s="97">
        <v>0.75</v>
      </c>
      <c r="N108" s="97">
        <v>61.75</v>
      </c>
    </row>
    <row r="109" spans="2:14" s="11" customFormat="1" ht="15" customHeight="1" x14ac:dyDescent="0.2">
      <c r="B109" s="264" t="s">
        <v>25</v>
      </c>
      <c r="C109" s="249"/>
      <c r="D109" s="249"/>
      <c r="E109" s="249"/>
      <c r="F109" s="249"/>
      <c r="G109" s="249"/>
      <c r="H109" s="249"/>
      <c r="I109" s="249"/>
      <c r="J109" s="249"/>
      <c r="K109" s="249"/>
      <c r="L109" s="97"/>
      <c r="M109" s="97"/>
      <c r="N109" s="97"/>
    </row>
    <row r="110" spans="2:14" s="11" customFormat="1" ht="15" customHeight="1" x14ac:dyDescent="0.2">
      <c r="B110" s="76">
        <v>2019</v>
      </c>
      <c r="C110" s="252"/>
      <c r="D110" s="77">
        <v>1669</v>
      </c>
      <c r="E110" s="14">
        <v>0.41</v>
      </c>
      <c r="F110" s="14">
        <v>0.7</v>
      </c>
      <c r="G110" s="14">
        <v>1.43</v>
      </c>
      <c r="H110" s="14">
        <v>0.59</v>
      </c>
      <c r="I110" s="97">
        <v>8.2799999999999994</v>
      </c>
      <c r="J110" s="97">
        <v>2.62</v>
      </c>
      <c r="K110" s="97">
        <v>6.37</v>
      </c>
      <c r="L110" s="97">
        <v>0.32</v>
      </c>
      <c r="M110" s="97">
        <v>0.77</v>
      </c>
      <c r="N110" s="97">
        <v>36.74</v>
      </c>
    </row>
    <row r="111" spans="2:14" s="11" customFormat="1" ht="15" customHeight="1" x14ac:dyDescent="0.2">
      <c r="B111" s="76">
        <v>2018</v>
      </c>
      <c r="C111" s="74"/>
      <c r="D111" s="77">
        <v>1599</v>
      </c>
      <c r="E111" s="14">
        <v>0.4</v>
      </c>
      <c r="F111" s="14">
        <v>0.68</v>
      </c>
      <c r="G111" s="14">
        <v>1.48</v>
      </c>
      <c r="H111" s="14">
        <v>0.6</v>
      </c>
      <c r="I111" s="97">
        <v>11.47</v>
      </c>
      <c r="J111" s="97">
        <v>3.73</v>
      </c>
      <c r="K111" s="97">
        <v>9.27</v>
      </c>
      <c r="L111" s="97">
        <v>0.33</v>
      </c>
      <c r="M111" s="97">
        <v>0.81</v>
      </c>
      <c r="N111" s="97">
        <v>51.78</v>
      </c>
    </row>
    <row r="112" spans="2:14" s="11" customFormat="1" ht="15" customHeight="1" x14ac:dyDescent="0.2">
      <c r="B112" s="76">
        <v>2017</v>
      </c>
      <c r="C112" s="252"/>
      <c r="D112" s="77">
        <v>1449</v>
      </c>
      <c r="E112" s="14">
        <v>0.39</v>
      </c>
      <c r="F112" s="14">
        <v>0.64</v>
      </c>
      <c r="G112" s="14">
        <v>1.56</v>
      </c>
      <c r="H112" s="14">
        <v>0.61</v>
      </c>
      <c r="I112" s="97">
        <v>11.36</v>
      </c>
      <c r="J112" s="97">
        <v>3.92</v>
      </c>
      <c r="K112" s="97">
        <v>10.050000000000001</v>
      </c>
      <c r="L112" s="97">
        <v>0.35</v>
      </c>
      <c r="M112" s="97">
        <v>0.89</v>
      </c>
      <c r="N112" s="97">
        <v>53.41</v>
      </c>
    </row>
    <row r="113" spans="2:14" s="11" customFormat="1" ht="15" customHeight="1" x14ac:dyDescent="0.2">
      <c r="B113" s="76">
        <v>2016</v>
      </c>
      <c r="C113" s="252"/>
      <c r="D113" s="77">
        <v>1356</v>
      </c>
      <c r="E113" s="14">
        <v>0.37</v>
      </c>
      <c r="F113" s="14">
        <v>0.6</v>
      </c>
      <c r="G113" s="14">
        <v>1.68</v>
      </c>
      <c r="H113" s="14">
        <v>0.63</v>
      </c>
      <c r="I113" s="97">
        <v>7.79</v>
      </c>
      <c r="J113" s="97">
        <v>2.52</v>
      </c>
      <c r="K113" s="97">
        <v>6.74</v>
      </c>
      <c r="L113" s="97">
        <v>0.32</v>
      </c>
      <c r="M113" s="97">
        <v>0.87</v>
      </c>
      <c r="N113" s="97">
        <v>34.700000000000003</v>
      </c>
    </row>
    <row r="114" spans="2:14" s="11" customFormat="1" ht="15" customHeight="1" x14ac:dyDescent="0.2">
      <c r="B114" s="76">
        <v>2015</v>
      </c>
      <c r="C114" s="76" t="s">
        <v>50</v>
      </c>
      <c r="D114" s="77">
        <v>1319</v>
      </c>
      <c r="E114" s="14">
        <v>0.36</v>
      </c>
      <c r="F114" s="14">
        <v>0.56000000000000005</v>
      </c>
      <c r="G114" s="14">
        <v>1.78</v>
      </c>
      <c r="H114" s="14">
        <v>0.64</v>
      </c>
      <c r="I114" s="97">
        <v>3.42</v>
      </c>
      <c r="J114" s="97">
        <v>1.05</v>
      </c>
      <c r="K114" s="97">
        <v>2.93</v>
      </c>
      <c r="L114" s="97">
        <v>0.31</v>
      </c>
      <c r="M114" s="97">
        <v>0.86</v>
      </c>
      <c r="N114" s="97">
        <v>13.52</v>
      </c>
    </row>
    <row r="115" spans="2:14" s="11" customFormat="1" ht="15" customHeight="1" x14ac:dyDescent="0.2">
      <c r="B115" s="76">
        <v>2014</v>
      </c>
      <c r="C115" s="76" t="s">
        <v>50</v>
      </c>
      <c r="D115" s="77">
        <v>1294</v>
      </c>
      <c r="E115" s="14">
        <v>0.33</v>
      </c>
      <c r="F115" s="14">
        <v>0.49</v>
      </c>
      <c r="G115" s="14">
        <v>2.0499999999999998</v>
      </c>
      <c r="H115" s="14">
        <v>0.67</v>
      </c>
      <c r="I115" s="97">
        <v>2.15</v>
      </c>
      <c r="J115" s="97">
        <v>0.56000000000000005</v>
      </c>
      <c r="K115" s="97">
        <v>1.69</v>
      </c>
      <c r="L115" s="97">
        <v>0.26</v>
      </c>
      <c r="M115" s="97">
        <v>0.79</v>
      </c>
      <c r="N115" s="97">
        <v>7.9</v>
      </c>
    </row>
    <row r="116" spans="2:14" s="11" customFormat="1" ht="15" customHeight="1" x14ac:dyDescent="0.2">
      <c r="B116" s="264" t="s">
        <v>26</v>
      </c>
      <c r="C116" s="249"/>
      <c r="D116" s="249"/>
      <c r="E116" s="249"/>
      <c r="F116" s="249"/>
      <c r="G116" s="249"/>
      <c r="H116" s="249"/>
      <c r="I116" s="249"/>
      <c r="J116" s="249"/>
      <c r="K116" s="249"/>
      <c r="L116" s="97"/>
      <c r="M116" s="97"/>
      <c r="N116" s="97"/>
    </row>
    <row r="117" spans="2:14" s="11" customFormat="1" ht="15" customHeight="1" x14ac:dyDescent="0.2">
      <c r="B117" s="76">
        <v>2019</v>
      </c>
      <c r="C117" s="252"/>
      <c r="D117" s="77">
        <v>258</v>
      </c>
      <c r="E117" s="14">
        <v>0.43</v>
      </c>
      <c r="F117" s="14">
        <v>0.74</v>
      </c>
      <c r="G117" s="14">
        <v>1.34</v>
      </c>
      <c r="H117" s="14">
        <v>0.56999999999999995</v>
      </c>
      <c r="I117" s="97">
        <v>11.47</v>
      </c>
      <c r="J117" s="97">
        <v>10.35</v>
      </c>
      <c r="K117" s="97">
        <v>24.24</v>
      </c>
      <c r="L117" s="97">
        <v>0.9</v>
      </c>
      <c r="M117" s="97">
        <v>2.11</v>
      </c>
      <c r="N117" s="97">
        <v>71.66</v>
      </c>
    </row>
    <row r="118" spans="2:14" s="11" customFormat="1" ht="15" customHeight="1" x14ac:dyDescent="0.2">
      <c r="B118" s="76">
        <v>2018</v>
      </c>
      <c r="C118" s="74"/>
      <c r="D118" s="77">
        <v>230</v>
      </c>
      <c r="E118" s="14">
        <v>0.43</v>
      </c>
      <c r="F118" s="14">
        <v>0.76</v>
      </c>
      <c r="G118" s="14">
        <v>1.32</v>
      </c>
      <c r="H118" s="14">
        <v>0.56999999999999995</v>
      </c>
      <c r="I118" s="97">
        <v>7.43</v>
      </c>
      <c r="J118" s="97">
        <v>5.79</v>
      </c>
      <c r="K118" s="97">
        <v>13.42</v>
      </c>
      <c r="L118" s="97">
        <v>0.78</v>
      </c>
      <c r="M118" s="97">
        <v>1.81</v>
      </c>
      <c r="N118" s="97">
        <v>38.51</v>
      </c>
    </row>
    <row r="119" spans="2:14" s="11" customFormat="1" ht="15" customHeight="1" x14ac:dyDescent="0.2">
      <c r="B119" s="76">
        <v>2017</v>
      </c>
      <c r="C119" s="252"/>
      <c r="D119" s="77">
        <v>214</v>
      </c>
      <c r="E119" s="14">
        <v>0.47</v>
      </c>
      <c r="F119" s="14">
        <v>0.89</v>
      </c>
      <c r="G119" s="14">
        <v>1.1299999999999999</v>
      </c>
      <c r="H119" s="14">
        <v>0.53</v>
      </c>
      <c r="I119" s="97">
        <v>14.01</v>
      </c>
      <c r="J119" s="97">
        <v>10.71</v>
      </c>
      <c r="K119" s="97">
        <v>22.78</v>
      </c>
      <c r="L119" s="97">
        <v>0.76</v>
      </c>
      <c r="M119" s="97">
        <v>1.63</v>
      </c>
      <c r="N119" s="97">
        <v>73.52</v>
      </c>
    </row>
    <row r="120" spans="2:14" s="11" customFormat="1" ht="15" customHeight="1" x14ac:dyDescent="0.2">
      <c r="B120" s="76">
        <v>2016</v>
      </c>
      <c r="C120" s="252"/>
      <c r="D120" s="77">
        <v>182</v>
      </c>
      <c r="E120" s="14">
        <v>0.53</v>
      </c>
      <c r="F120" s="14">
        <v>1.1399999999999999</v>
      </c>
      <c r="G120" s="14">
        <v>0.88</v>
      </c>
      <c r="H120" s="14">
        <v>0.47</v>
      </c>
      <c r="I120" s="97">
        <v>8.6999999999999993</v>
      </c>
      <c r="J120" s="97">
        <v>5.26</v>
      </c>
      <c r="K120" s="97">
        <v>9.8800000000000008</v>
      </c>
      <c r="L120" s="97">
        <v>0.6</v>
      </c>
      <c r="M120" s="97">
        <v>1.1399999999999999</v>
      </c>
      <c r="N120" s="97">
        <v>43.2</v>
      </c>
    </row>
    <row r="121" spans="2:14" s="11" customFormat="1" ht="15" customHeight="1" x14ac:dyDescent="0.2">
      <c r="B121" s="76">
        <v>2015</v>
      </c>
      <c r="C121" s="76" t="s">
        <v>50</v>
      </c>
      <c r="D121" s="77">
        <v>167</v>
      </c>
      <c r="E121" s="14">
        <v>0.38</v>
      </c>
      <c r="F121" s="14">
        <v>0.62</v>
      </c>
      <c r="G121" s="14">
        <v>1.6</v>
      </c>
      <c r="H121" s="14">
        <v>0.62</v>
      </c>
      <c r="I121" s="97">
        <v>7.59</v>
      </c>
      <c r="J121" s="97">
        <v>5.92</v>
      </c>
      <c r="K121" s="97">
        <v>15.43</v>
      </c>
      <c r="L121" s="97">
        <v>0.78</v>
      </c>
      <c r="M121" s="97">
        <v>2.0299999999999998</v>
      </c>
      <c r="N121" s="97">
        <v>41.89</v>
      </c>
    </row>
    <row r="122" spans="2:14" s="11" customFormat="1" ht="15" customHeight="1" x14ac:dyDescent="0.2">
      <c r="B122" s="76">
        <v>2014</v>
      </c>
      <c r="C122" s="76" t="s">
        <v>50</v>
      </c>
      <c r="D122" s="77">
        <v>161</v>
      </c>
      <c r="E122" s="14">
        <v>0.39</v>
      </c>
      <c r="F122" s="14">
        <v>0.64</v>
      </c>
      <c r="G122" s="14">
        <v>1.55</v>
      </c>
      <c r="H122" s="14">
        <v>0.61</v>
      </c>
      <c r="I122" s="97">
        <v>9.31</v>
      </c>
      <c r="J122" s="97">
        <v>6.65</v>
      </c>
      <c r="K122" s="97">
        <v>16.989999999999998</v>
      </c>
      <c r="L122" s="97">
        <v>0.71</v>
      </c>
      <c r="M122" s="97">
        <v>1.83</v>
      </c>
      <c r="N122" s="97">
        <v>50.75</v>
      </c>
    </row>
    <row r="123" spans="2:14" s="11" customFormat="1" ht="15" customHeight="1" x14ac:dyDescent="0.2">
      <c r="B123" s="264" t="s">
        <v>27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97"/>
      <c r="M123" s="97"/>
      <c r="N123" s="97"/>
    </row>
    <row r="124" spans="2:14" s="11" customFormat="1" ht="15" customHeight="1" x14ac:dyDescent="0.2">
      <c r="B124" s="76">
        <v>2019</v>
      </c>
      <c r="C124" s="252"/>
      <c r="D124" s="77">
        <v>854</v>
      </c>
      <c r="E124" s="14">
        <v>0.43</v>
      </c>
      <c r="F124" s="14">
        <v>0.77</v>
      </c>
      <c r="G124" s="14">
        <v>1.3</v>
      </c>
      <c r="H124" s="14">
        <v>0.56999999999999995</v>
      </c>
      <c r="I124" s="97">
        <v>34.03</v>
      </c>
      <c r="J124" s="97">
        <v>1.85</v>
      </c>
      <c r="K124" s="97">
        <v>4.26</v>
      </c>
      <c r="L124" s="97">
        <v>0.05</v>
      </c>
      <c r="M124" s="97">
        <v>0.13</v>
      </c>
      <c r="N124" s="97">
        <v>50.69</v>
      </c>
    </row>
    <row r="125" spans="2:14" s="11" customFormat="1" ht="15" customHeight="1" x14ac:dyDescent="0.2">
      <c r="B125" s="76">
        <v>2018</v>
      </c>
      <c r="C125" s="74"/>
      <c r="D125" s="77">
        <v>786</v>
      </c>
      <c r="E125" s="14">
        <v>0.46</v>
      </c>
      <c r="F125" s="14">
        <v>0.86</v>
      </c>
      <c r="G125" s="14">
        <v>1.1599999999999999</v>
      </c>
      <c r="H125" s="14">
        <v>0.54</v>
      </c>
      <c r="I125" s="97">
        <v>14.39</v>
      </c>
      <c r="J125" s="97">
        <v>0.94</v>
      </c>
      <c r="K125" s="97">
        <v>2.0299999999999998</v>
      </c>
      <c r="L125" s="97">
        <v>7.0000000000000007E-2</v>
      </c>
      <c r="M125" s="97">
        <v>0.14000000000000001</v>
      </c>
      <c r="N125" s="97">
        <v>24.25</v>
      </c>
    </row>
    <row r="126" spans="2:14" s="11" customFormat="1" ht="15" customHeight="1" x14ac:dyDescent="0.2">
      <c r="B126" s="76">
        <v>2017</v>
      </c>
      <c r="C126" s="252"/>
      <c r="D126" s="77">
        <v>705</v>
      </c>
      <c r="E126" s="14">
        <v>0.38</v>
      </c>
      <c r="F126" s="14">
        <v>0.62</v>
      </c>
      <c r="G126" s="14">
        <v>1.62</v>
      </c>
      <c r="H126" s="14">
        <v>0.62</v>
      </c>
      <c r="I126" s="97">
        <v>2.33</v>
      </c>
      <c r="J126" s="97">
        <v>0.21</v>
      </c>
      <c r="K126" s="97">
        <v>0.56000000000000005</v>
      </c>
      <c r="L126" s="97">
        <v>0.09</v>
      </c>
      <c r="M126" s="97">
        <v>0.24</v>
      </c>
      <c r="N126" s="97">
        <v>4.16</v>
      </c>
    </row>
    <row r="127" spans="2:14" s="11" customFormat="1" ht="15" customHeight="1" x14ac:dyDescent="0.2">
      <c r="B127" s="76">
        <v>2016</v>
      </c>
      <c r="C127" s="252"/>
      <c r="D127" s="77">
        <v>625</v>
      </c>
      <c r="E127" s="14">
        <v>0.38</v>
      </c>
      <c r="F127" s="14">
        <v>0.62</v>
      </c>
      <c r="G127" s="14">
        <v>1.61</v>
      </c>
      <c r="H127" s="14">
        <v>0.62</v>
      </c>
      <c r="I127" s="97">
        <v>15.92</v>
      </c>
      <c r="J127" s="97">
        <v>1.2</v>
      </c>
      <c r="K127" s="97">
        <v>3.15</v>
      </c>
      <c r="L127" s="97">
        <v>0.08</v>
      </c>
      <c r="M127" s="97">
        <v>0.2</v>
      </c>
      <c r="N127" s="97">
        <v>24.84</v>
      </c>
    </row>
    <row r="128" spans="2:14" s="11" customFormat="1" ht="15" customHeight="1" x14ac:dyDescent="0.2">
      <c r="B128" s="76">
        <v>2015</v>
      </c>
      <c r="C128" s="76" t="s">
        <v>50</v>
      </c>
      <c r="D128" s="77">
        <v>580</v>
      </c>
      <c r="E128" s="14">
        <v>0.34</v>
      </c>
      <c r="F128" s="14">
        <v>0.52</v>
      </c>
      <c r="G128" s="14">
        <v>1.94</v>
      </c>
      <c r="H128" s="14">
        <v>0.66</v>
      </c>
      <c r="I128" s="97">
        <v>12.1</v>
      </c>
      <c r="J128" s="97">
        <v>0.87</v>
      </c>
      <c r="K128" s="97">
        <v>2.56</v>
      </c>
      <c r="L128" s="97">
        <v>7.0000000000000007E-2</v>
      </c>
      <c r="M128" s="97">
        <v>0.21</v>
      </c>
      <c r="N128" s="97">
        <v>19.79</v>
      </c>
    </row>
    <row r="129" spans="2:14" s="11" customFormat="1" ht="15" customHeight="1" x14ac:dyDescent="0.2">
      <c r="B129" s="76">
        <v>2014</v>
      </c>
      <c r="C129" s="76" t="s">
        <v>50</v>
      </c>
      <c r="D129" s="77">
        <v>563</v>
      </c>
      <c r="E129" s="14">
        <v>0.3</v>
      </c>
      <c r="F129" s="14">
        <v>0.43</v>
      </c>
      <c r="G129" s="14">
        <v>2.3199999999999998</v>
      </c>
      <c r="H129" s="14">
        <v>0.7</v>
      </c>
      <c r="I129" s="97">
        <v>-10.07</v>
      </c>
      <c r="J129" s="97">
        <v>-0.5</v>
      </c>
      <c r="K129" s="97">
        <v>-1.67</v>
      </c>
      <c r="L129" s="97">
        <v>0.05</v>
      </c>
      <c r="M129" s="97">
        <v>0.17</v>
      </c>
      <c r="N129" s="97">
        <v>-11.76</v>
      </c>
    </row>
    <row r="130" spans="2:14" s="11" customFormat="1" ht="15" customHeight="1" x14ac:dyDescent="0.2">
      <c r="B130" s="264" t="s">
        <v>28</v>
      </c>
      <c r="C130" s="249"/>
      <c r="D130" s="249"/>
      <c r="E130" s="249"/>
      <c r="F130" s="249"/>
      <c r="G130" s="249"/>
      <c r="H130" s="249"/>
      <c r="I130" s="249"/>
      <c r="J130" s="249"/>
      <c r="K130" s="249"/>
      <c r="L130" s="97"/>
      <c r="M130" s="97"/>
      <c r="N130" s="97"/>
    </row>
    <row r="131" spans="2:14" s="11" customFormat="1" ht="15" customHeight="1" x14ac:dyDescent="0.2">
      <c r="B131" s="76">
        <v>2019</v>
      </c>
      <c r="C131" s="252"/>
      <c r="D131" s="77">
        <v>894</v>
      </c>
      <c r="E131" s="14">
        <v>0.67</v>
      </c>
      <c r="F131" s="14">
        <v>2.0499999999999998</v>
      </c>
      <c r="G131" s="14">
        <v>0.49</v>
      </c>
      <c r="H131" s="14">
        <v>0.33</v>
      </c>
      <c r="I131" s="97">
        <v>66.709999999999994</v>
      </c>
      <c r="J131" s="97">
        <v>4.2</v>
      </c>
      <c r="K131" s="97">
        <v>6.25</v>
      </c>
      <c r="L131" s="97">
        <v>0.06</v>
      </c>
      <c r="M131" s="97">
        <v>0.09</v>
      </c>
      <c r="N131" s="97">
        <v>128.12</v>
      </c>
    </row>
    <row r="132" spans="2:14" s="11" customFormat="1" ht="15" customHeight="1" x14ac:dyDescent="0.2">
      <c r="B132" s="76">
        <v>2018</v>
      </c>
      <c r="C132" s="74"/>
      <c r="D132" s="77">
        <v>815</v>
      </c>
      <c r="E132" s="14">
        <v>0.65</v>
      </c>
      <c r="F132" s="14">
        <v>1.83</v>
      </c>
      <c r="G132" s="14">
        <v>0.55000000000000004</v>
      </c>
      <c r="H132" s="14">
        <v>0.35</v>
      </c>
      <c r="I132" s="97">
        <v>102.28</v>
      </c>
      <c r="J132" s="97">
        <v>6.95</v>
      </c>
      <c r="K132" s="97">
        <v>10.76</v>
      </c>
      <c r="L132" s="97">
        <v>7.0000000000000007E-2</v>
      </c>
      <c r="M132" s="97">
        <v>0.11</v>
      </c>
      <c r="N132" s="97">
        <v>188.76</v>
      </c>
    </row>
    <row r="133" spans="2:14" s="11" customFormat="1" ht="15" customHeight="1" x14ac:dyDescent="0.2">
      <c r="B133" s="76">
        <v>2017</v>
      </c>
      <c r="C133" s="252"/>
      <c r="D133" s="77">
        <v>697</v>
      </c>
      <c r="E133" s="14">
        <v>0.61</v>
      </c>
      <c r="F133" s="14">
        <v>1.59</v>
      </c>
      <c r="G133" s="14">
        <v>0.63</v>
      </c>
      <c r="H133" s="14">
        <v>0.39</v>
      </c>
      <c r="I133" s="97">
        <v>159.62</v>
      </c>
      <c r="J133" s="97">
        <v>8.73</v>
      </c>
      <c r="K133" s="97">
        <v>14.23</v>
      </c>
      <c r="L133" s="97">
        <v>0.05</v>
      </c>
      <c r="M133" s="97">
        <v>0.09</v>
      </c>
      <c r="N133" s="97">
        <v>270.58999999999997</v>
      </c>
    </row>
    <row r="134" spans="2:14" s="11" customFormat="1" ht="15" customHeight="1" x14ac:dyDescent="0.2">
      <c r="B134" s="76">
        <v>2016</v>
      </c>
      <c r="C134" s="252"/>
      <c r="D134" s="77">
        <v>627</v>
      </c>
      <c r="E134" s="14">
        <v>0.56000000000000005</v>
      </c>
      <c r="F134" s="14">
        <v>1.27</v>
      </c>
      <c r="G134" s="14">
        <v>0.78</v>
      </c>
      <c r="H134" s="14">
        <v>0.44</v>
      </c>
      <c r="I134" s="97">
        <v>102.38</v>
      </c>
      <c r="J134" s="97">
        <v>4.53</v>
      </c>
      <c r="K134" s="97">
        <v>8.09</v>
      </c>
      <c r="L134" s="97">
        <v>0.04</v>
      </c>
      <c r="M134" s="97">
        <v>0.08</v>
      </c>
      <c r="N134" s="97">
        <v>148.55000000000001</v>
      </c>
    </row>
    <row r="135" spans="2:14" s="11" customFormat="1" ht="15" customHeight="1" x14ac:dyDescent="0.2">
      <c r="B135" s="76">
        <v>2015</v>
      </c>
      <c r="C135" s="76" t="s">
        <v>50</v>
      </c>
      <c r="D135" s="77">
        <v>620</v>
      </c>
      <c r="E135" s="14">
        <v>0.53</v>
      </c>
      <c r="F135" s="14">
        <v>1.1299999999999999</v>
      </c>
      <c r="G135" s="14">
        <v>0.88</v>
      </c>
      <c r="H135" s="14">
        <v>0.47</v>
      </c>
      <c r="I135" s="97">
        <v>67.58</v>
      </c>
      <c r="J135" s="97">
        <v>2.94</v>
      </c>
      <c r="K135" s="97">
        <v>5.53</v>
      </c>
      <c r="L135" s="97">
        <v>0.04</v>
      </c>
      <c r="M135" s="97">
        <v>0.08</v>
      </c>
      <c r="N135" s="97">
        <v>88.44</v>
      </c>
    </row>
    <row r="136" spans="2:14" s="11" customFormat="1" ht="15" customHeight="1" x14ac:dyDescent="0.2">
      <c r="B136" s="76">
        <v>2014</v>
      </c>
      <c r="C136" s="76" t="s">
        <v>50</v>
      </c>
      <c r="D136" s="77">
        <v>616</v>
      </c>
      <c r="E136" s="14">
        <v>0.52</v>
      </c>
      <c r="F136" s="14">
        <v>1.08</v>
      </c>
      <c r="G136" s="14">
        <v>0.92</v>
      </c>
      <c r="H136" s="14">
        <v>0.48</v>
      </c>
      <c r="I136" s="97">
        <v>-26.12</v>
      </c>
      <c r="J136" s="97">
        <v>-0.98</v>
      </c>
      <c r="K136" s="97">
        <v>-1.88</v>
      </c>
      <c r="L136" s="97">
        <v>0.04</v>
      </c>
      <c r="M136" s="97">
        <v>7.0000000000000007E-2</v>
      </c>
      <c r="N136" s="97">
        <v>-33.56</v>
      </c>
    </row>
    <row r="137" spans="2:14" s="11" customFormat="1" ht="15" customHeight="1" x14ac:dyDescent="0.2">
      <c r="B137" s="264" t="s">
        <v>29</v>
      </c>
      <c r="C137" s="249"/>
      <c r="D137" s="249"/>
      <c r="E137" s="249"/>
      <c r="F137" s="249"/>
      <c r="G137" s="249"/>
      <c r="H137" s="249"/>
      <c r="I137" s="249"/>
      <c r="J137" s="249"/>
      <c r="K137" s="249"/>
      <c r="L137" s="97"/>
      <c r="M137" s="97"/>
      <c r="N137" s="97"/>
    </row>
    <row r="138" spans="2:14" s="11" customFormat="1" ht="15" customHeight="1" x14ac:dyDescent="0.2">
      <c r="B138" s="76">
        <v>2019</v>
      </c>
      <c r="C138" s="252"/>
      <c r="D138" s="77">
        <v>366</v>
      </c>
      <c r="E138" s="14">
        <v>0.39</v>
      </c>
      <c r="F138" s="14">
        <v>0.64</v>
      </c>
      <c r="G138" s="14">
        <v>1.57</v>
      </c>
      <c r="H138" s="14">
        <v>0.61</v>
      </c>
      <c r="I138" s="97">
        <v>5.81</v>
      </c>
      <c r="J138" s="97">
        <v>5.49</v>
      </c>
      <c r="K138" s="97">
        <v>14.11</v>
      </c>
      <c r="L138" s="97">
        <v>0.94</v>
      </c>
      <c r="M138" s="97">
        <v>2.4300000000000002</v>
      </c>
      <c r="N138" s="97">
        <v>39.4</v>
      </c>
    </row>
    <row r="139" spans="2:14" s="11" customFormat="1" ht="15" customHeight="1" x14ac:dyDescent="0.2">
      <c r="B139" s="76">
        <v>2018</v>
      </c>
      <c r="C139" s="74"/>
      <c r="D139" s="77">
        <v>342</v>
      </c>
      <c r="E139" s="14">
        <v>0.37</v>
      </c>
      <c r="F139" s="14">
        <v>0.6</v>
      </c>
      <c r="G139" s="14">
        <v>1.68</v>
      </c>
      <c r="H139" s="14">
        <v>0.63</v>
      </c>
      <c r="I139" s="97">
        <v>5.61</v>
      </c>
      <c r="J139" s="97">
        <v>5.33</v>
      </c>
      <c r="K139" s="97">
        <v>14.27</v>
      </c>
      <c r="L139" s="97">
        <v>0.95</v>
      </c>
      <c r="M139" s="97">
        <v>2.5499999999999998</v>
      </c>
      <c r="N139" s="97">
        <v>38.5</v>
      </c>
    </row>
    <row r="140" spans="2:14" s="11" customFormat="1" ht="15" customHeight="1" x14ac:dyDescent="0.2">
      <c r="B140" s="76">
        <v>2017</v>
      </c>
      <c r="C140" s="252"/>
      <c r="D140" s="77">
        <v>299</v>
      </c>
      <c r="E140" s="14">
        <v>0.36</v>
      </c>
      <c r="F140" s="14">
        <v>0.56999999999999995</v>
      </c>
      <c r="G140" s="14">
        <v>1.77</v>
      </c>
      <c r="H140" s="14">
        <v>0.64</v>
      </c>
      <c r="I140" s="97">
        <v>9.68</v>
      </c>
      <c r="J140" s="97">
        <v>8.5399999999999991</v>
      </c>
      <c r="K140" s="97">
        <v>23.62</v>
      </c>
      <c r="L140" s="97">
        <v>0.88</v>
      </c>
      <c r="M140" s="97">
        <v>2.44</v>
      </c>
      <c r="N140" s="97">
        <v>66.25</v>
      </c>
    </row>
    <row r="141" spans="2:14" s="11" customFormat="1" ht="15" customHeight="1" x14ac:dyDescent="0.2">
      <c r="B141" s="76">
        <v>2016</v>
      </c>
      <c r="C141" s="252"/>
      <c r="D141" s="77">
        <v>284</v>
      </c>
      <c r="E141" s="14">
        <v>0.3</v>
      </c>
      <c r="F141" s="14">
        <v>0.42</v>
      </c>
      <c r="G141" s="14">
        <v>2.37</v>
      </c>
      <c r="H141" s="14">
        <v>0.7</v>
      </c>
      <c r="I141" s="97">
        <v>3.89</v>
      </c>
      <c r="J141" s="97">
        <v>4.3099999999999996</v>
      </c>
      <c r="K141" s="97">
        <v>14.53</v>
      </c>
      <c r="L141" s="97">
        <v>1.1100000000000001</v>
      </c>
      <c r="M141" s="97">
        <v>3.73</v>
      </c>
      <c r="N141" s="97">
        <v>23.96</v>
      </c>
    </row>
    <row r="142" spans="2:14" s="11" customFormat="1" ht="15" customHeight="1" x14ac:dyDescent="0.2">
      <c r="B142" s="76">
        <v>2015</v>
      </c>
      <c r="C142" s="76" t="s">
        <v>50</v>
      </c>
      <c r="D142" s="77">
        <v>281</v>
      </c>
      <c r="E142" s="14">
        <v>0.26</v>
      </c>
      <c r="F142" s="14">
        <v>0.34</v>
      </c>
      <c r="G142" s="14">
        <v>2.91</v>
      </c>
      <c r="H142" s="14">
        <v>0.74</v>
      </c>
      <c r="I142" s="97">
        <v>3.49</v>
      </c>
      <c r="J142" s="97">
        <v>3.83</v>
      </c>
      <c r="K142" s="97">
        <v>14.98</v>
      </c>
      <c r="L142" s="97">
        <v>1.1000000000000001</v>
      </c>
      <c r="M142" s="97">
        <v>4.29</v>
      </c>
      <c r="N142" s="97">
        <v>20.56</v>
      </c>
    </row>
    <row r="143" spans="2:14" s="11" customFormat="1" ht="15" customHeight="1" x14ac:dyDescent="0.2">
      <c r="B143" s="76">
        <v>2014</v>
      </c>
      <c r="C143" s="76" t="s">
        <v>50</v>
      </c>
      <c r="D143" s="77">
        <v>272</v>
      </c>
      <c r="E143" s="14">
        <v>0.25</v>
      </c>
      <c r="F143" s="14">
        <v>0.33</v>
      </c>
      <c r="G143" s="14">
        <v>3.06</v>
      </c>
      <c r="H143" s="14">
        <v>0.75</v>
      </c>
      <c r="I143" s="97">
        <v>0.94</v>
      </c>
      <c r="J143" s="97">
        <v>0.99</v>
      </c>
      <c r="K143" s="97">
        <v>4.01</v>
      </c>
      <c r="L143" s="97">
        <v>1.05</v>
      </c>
      <c r="M143" s="97">
        <v>4.28</v>
      </c>
      <c r="N143" s="97">
        <v>5.43</v>
      </c>
    </row>
    <row r="144" spans="2:14" s="11" customFormat="1" ht="15" customHeight="1" x14ac:dyDescent="0.2">
      <c r="B144" s="264" t="s">
        <v>30</v>
      </c>
      <c r="C144" s="249"/>
      <c r="D144" s="249"/>
      <c r="E144" s="249"/>
      <c r="F144" s="249"/>
      <c r="G144" s="249"/>
      <c r="H144" s="249"/>
      <c r="I144" s="249"/>
      <c r="J144" s="249"/>
      <c r="K144" s="249"/>
      <c r="L144" s="48"/>
      <c r="M144" s="48"/>
      <c r="N144" s="48"/>
    </row>
    <row r="145" spans="2:14" s="11" customFormat="1" ht="15" customHeight="1" x14ac:dyDescent="0.2">
      <c r="B145" s="76">
        <v>2019</v>
      </c>
      <c r="C145" s="252"/>
      <c r="D145" s="77">
        <v>92</v>
      </c>
      <c r="E145" s="14">
        <v>0.15</v>
      </c>
      <c r="F145" s="14">
        <v>0.18</v>
      </c>
      <c r="G145" s="14">
        <v>5.69</v>
      </c>
      <c r="H145" s="14">
        <v>0.85</v>
      </c>
      <c r="I145" s="97">
        <v>14.25</v>
      </c>
      <c r="J145" s="97">
        <v>2.95</v>
      </c>
      <c r="K145" s="97">
        <v>19.72</v>
      </c>
      <c r="L145" s="97">
        <v>0.21</v>
      </c>
      <c r="M145" s="97">
        <v>1.38</v>
      </c>
      <c r="N145" s="97">
        <v>17.16</v>
      </c>
    </row>
    <row r="146" spans="2:14" s="11" customFormat="1" ht="15" customHeight="1" x14ac:dyDescent="0.2">
      <c r="B146" s="76">
        <v>2018</v>
      </c>
      <c r="C146" s="74"/>
      <c r="D146" s="77">
        <v>87</v>
      </c>
      <c r="E146" s="14">
        <v>7.0000000000000007E-2</v>
      </c>
      <c r="F146" s="14">
        <v>0.08</v>
      </c>
      <c r="G146" s="14">
        <v>13.19</v>
      </c>
      <c r="H146" s="14">
        <v>0.93</v>
      </c>
      <c r="I146" s="97">
        <v>0.99</v>
      </c>
      <c r="J146" s="97">
        <v>0.24</v>
      </c>
      <c r="K146" s="97">
        <v>3.35</v>
      </c>
      <c r="L146" s="97">
        <v>0.24</v>
      </c>
      <c r="M146" s="97">
        <v>3.37</v>
      </c>
      <c r="N146" s="97">
        <v>1.33</v>
      </c>
    </row>
    <row r="147" spans="2:14" s="11" customFormat="1" ht="15" customHeight="1" x14ac:dyDescent="0.2">
      <c r="B147" s="76">
        <v>2017</v>
      </c>
      <c r="C147" s="252"/>
      <c r="D147" s="77">
        <v>80</v>
      </c>
      <c r="E147" s="14">
        <v>0.04</v>
      </c>
      <c r="F147" s="14">
        <v>0.05</v>
      </c>
      <c r="G147" s="14">
        <v>22.16</v>
      </c>
      <c r="H147" s="14">
        <v>0.96</v>
      </c>
      <c r="I147" s="97">
        <v>1.56</v>
      </c>
      <c r="J147" s="97">
        <v>0.41</v>
      </c>
      <c r="K147" s="97">
        <v>9.43</v>
      </c>
      <c r="L147" s="97">
        <v>0.26</v>
      </c>
      <c r="M147" s="97">
        <v>6.06</v>
      </c>
      <c r="N147" s="97">
        <v>2.46</v>
      </c>
    </row>
    <row r="148" spans="2:14" s="11" customFormat="1" ht="15" customHeight="1" x14ac:dyDescent="0.2">
      <c r="B148" s="76">
        <v>2016</v>
      </c>
      <c r="C148" s="252"/>
      <c r="D148" s="77">
        <v>80</v>
      </c>
      <c r="E148" s="14">
        <v>7.0000000000000007E-2</v>
      </c>
      <c r="F148" s="14">
        <v>0.08</v>
      </c>
      <c r="G148" s="14">
        <v>12.69</v>
      </c>
      <c r="H148" s="14">
        <v>0.93</v>
      </c>
      <c r="I148" s="97">
        <v>-5.95</v>
      </c>
      <c r="J148" s="97">
        <v>-1.6</v>
      </c>
      <c r="K148" s="97">
        <v>-21.97</v>
      </c>
      <c r="L148" s="97">
        <v>0.27</v>
      </c>
      <c r="M148" s="97">
        <v>3.7</v>
      </c>
      <c r="N148" s="97">
        <v>-10.33</v>
      </c>
    </row>
    <row r="149" spans="2:14" s="11" customFormat="1" ht="15" customHeight="1" x14ac:dyDescent="0.2">
      <c r="B149" s="76">
        <v>2015</v>
      </c>
      <c r="C149" s="76" t="s">
        <v>50</v>
      </c>
      <c r="D149" s="77">
        <v>83</v>
      </c>
      <c r="E149" s="14">
        <v>0.11</v>
      </c>
      <c r="F149" s="14">
        <v>0.12</v>
      </c>
      <c r="G149" s="14">
        <v>8.49</v>
      </c>
      <c r="H149" s="14">
        <v>0.89</v>
      </c>
      <c r="I149" s="97">
        <v>-3.52</v>
      </c>
      <c r="J149" s="97">
        <v>-1.05</v>
      </c>
      <c r="K149" s="97">
        <v>-9.9600000000000009</v>
      </c>
      <c r="L149" s="97">
        <v>0.3</v>
      </c>
      <c r="M149" s="97">
        <v>2.83</v>
      </c>
      <c r="N149" s="97">
        <v>-5.7</v>
      </c>
    </row>
    <row r="150" spans="2:14" s="11" customFormat="1" ht="15" customHeight="1" x14ac:dyDescent="0.2">
      <c r="B150" s="76">
        <v>2014</v>
      </c>
      <c r="C150" s="76" t="s">
        <v>50</v>
      </c>
      <c r="D150" s="77">
        <v>87</v>
      </c>
      <c r="E150" s="14">
        <v>0.09</v>
      </c>
      <c r="F150" s="14">
        <v>0.1</v>
      </c>
      <c r="G150" s="14">
        <v>10.050000000000001</v>
      </c>
      <c r="H150" s="14">
        <v>0.91</v>
      </c>
      <c r="I150" s="97">
        <v>-2.12</v>
      </c>
      <c r="J150" s="97">
        <v>-0.56999999999999995</v>
      </c>
      <c r="K150" s="97">
        <v>-6.29</v>
      </c>
      <c r="L150" s="97">
        <v>0.27</v>
      </c>
      <c r="M150" s="97">
        <v>2.97</v>
      </c>
      <c r="N150" s="97">
        <v>-3.33</v>
      </c>
    </row>
    <row r="151" spans="2:14" s="11" customFormat="1" ht="15" customHeight="1" x14ac:dyDescent="0.2">
      <c r="B151" s="264" t="s">
        <v>31</v>
      </c>
      <c r="C151" s="249"/>
      <c r="D151" s="249"/>
      <c r="E151" s="249"/>
      <c r="F151" s="249"/>
      <c r="G151" s="249"/>
      <c r="H151" s="249"/>
      <c r="I151" s="249"/>
      <c r="J151" s="249"/>
      <c r="K151" s="249"/>
      <c r="L151" s="48"/>
      <c r="M151" s="48"/>
      <c r="N151" s="48"/>
    </row>
    <row r="152" spans="2:14" s="11" customFormat="1" ht="15" customHeight="1" x14ac:dyDescent="0.2">
      <c r="B152" s="76">
        <v>2019</v>
      </c>
      <c r="C152" s="252"/>
      <c r="D152" s="77">
        <v>439</v>
      </c>
      <c r="E152" s="14">
        <v>0.47</v>
      </c>
      <c r="F152" s="14">
        <v>0.88</v>
      </c>
      <c r="G152" s="14">
        <v>1.1399999999999999</v>
      </c>
      <c r="H152" s="14">
        <v>0.53</v>
      </c>
      <c r="I152" s="97">
        <v>10.29</v>
      </c>
      <c r="J152" s="97">
        <v>5.57</v>
      </c>
      <c r="K152" s="97">
        <v>11.92</v>
      </c>
      <c r="L152" s="97">
        <v>0.54</v>
      </c>
      <c r="M152" s="97">
        <v>1.1599999999999999</v>
      </c>
      <c r="N152" s="97">
        <v>25.43</v>
      </c>
    </row>
    <row r="153" spans="2:14" s="11" customFormat="1" ht="15" customHeight="1" x14ac:dyDescent="0.2">
      <c r="B153" s="76">
        <v>2018</v>
      </c>
      <c r="C153" s="74"/>
      <c r="D153" s="77">
        <v>397</v>
      </c>
      <c r="E153" s="14">
        <v>0.49</v>
      </c>
      <c r="F153" s="14">
        <v>0.97</v>
      </c>
      <c r="G153" s="14">
        <v>1.03</v>
      </c>
      <c r="H153" s="14">
        <v>0.51</v>
      </c>
      <c r="I153" s="97">
        <v>12.64</v>
      </c>
      <c r="J153" s="97">
        <v>6.45</v>
      </c>
      <c r="K153" s="97">
        <v>13.11</v>
      </c>
      <c r="L153" s="97">
        <v>0.51</v>
      </c>
      <c r="M153" s="97">
        <v>1.04</v>
      </c>
      <c r="N153" s="97">
        <v>29.7</v>
      </c>
    </row>
    <row r="154" spans="2:14" s="11" customFormat="1" ht="15" customHeight="1" x14ac:dyDescent="0.2">
      <c r="B154" s="76">
        <v>2017</v>
      </c>
      <c r="C154" s="252"/>
      <c r="D154" s="77">
        <v>374</v>
      </c>
      <c r="E154" s="14">
        <v>0.52</v>
      </c>
      <c r="F154" s="14">
        <v>1.08</v>
      </c>
      <c r="G154" s="14">
        <v>0.93</v>
      </c>
      <c r="H154" s="14">
        <v>0.48</v>
      </c>
      <c r="I154" s="97">
        <v>12.57</v>
      </c>
      <c r="J154" s="97">
        <v>7.31</v>
      </c>
      <c r="K154" s="97">
        <v>14.1</v>
      </c>
      <c r="L154" s="97">
        <v>0.57999999999999996</v>
      </c>
      <c r="M154" s="97">
        <v>1.1200000000000001</v>
      </c>
      <c r="N154" s="97">
        <v>29.59</v>
      </c>
    </row>
    <row r="155" spans="2:14" s="11" customFormat="1" ht="15" customHeight="1" x14ac:dyDescent="0.2">
      <c r="B155" s="76">
        <v>2016</v>
      </c>
      <c r="C155" s="252"/>
      <c r="D155" s="77">
        <v>359</v>
      </c>
      <c r="E155" s="14">
        <v>0.54</v>
      </c>
      <c r="F155" s="14">
        <v>1.1499999999999999</v>
      </c>
      <c r="G155" s="14">
        <v>0.87</v>
      </c>
      <c r="H155" s="14">
        <v>0.46</v>
      </c>
      <c r="I155" s="97">
        <v>11.93</v>
      </c>
      <c r="J155" s="97">
        <v>7.04</v>
      </c>
      <c r="K155" s="97">
        <v>13.14</v>
      </c>
      <c r="L155" s="97">
        <v>0.59</v>
      </c>
      <c r="M155" s="97">
        <v>1.1000000000000001</v>
      </c>
      <c r="N155" s="97">
        <v>25.69</v>
      </c>
    </row>
    <row r="156" spans="2:14" s="11" customFormat="1" ht="15" customHeight="1" x14ac:dyDescent="0.2">
      <c r="B156" s="76">
        <v>2015</v>
      </c>
      <c r="C156" s="76" t="s">
        <v>50</v>
      </c>
      <c r="D156" s="77">
        <v>349</v>
      </c>
      <c r="E156" s="14">
        <v>0.54</v>
      </c>
      <c r="F156" s="14">
        <v>1.1599999999999999</v>
      </c>
      <c r="G156" s="14">
        <v>0.87</v>
      </c>
      <c r="H156" s="14">
        <v>0.46</v>
      </c>
      <c r="I156" s="97">
        <v>10.08</v>
      </c>
      <c r="J156" s="97">
        <v>5.58</v>
      </c>
      <c r="K156" s="97">
        <v>10.41</v>
      </c>
      <c r="L156" s="97">
        <v>0.55000000000000004</v>
      </c>
      <c r="M156" s="97">
        <v>1.03</v>
      </c>
      <c r="N156" s="97">
        <v>19.149999999999999</v>
      </c>
    </row>
    <row r="157" spans="2:14" s="11" customFormat="1" ht="15" customHeight="1" x14ac:dyDescent="0.2">
      <c r="B157" s="76">
        <v>2014</v>
      </c>
      <c r="C157" s="76" t="s">
        <v>50</v>
      </c>
      <c r="D157" s="77">
        <v>345</v>
      </c>
      <c r="E157" s="14">
        <v>0.51</v>
      </c>
      <c r="F157" s="14">
        <v>1.03</v>
      </c>
      <c r="G157" s="14">
        <v>0.97</v>
      </c>
      <c r="H157" s="14">
        <v>0.49</v>
      </c>
      <c r="I157" s="97">
        <v>10.65</v>
      </c>
      <c r="J157" s="97">
        <v>5.85</v>
      </c>
      <c r="K157" s="97">
        <v>11.56</v>
      </c>
      <c r="L157" s="97">
        <v>0.55000000000000004</v>
      </c>
      <c r="M157" s="97">
        <v>1.0900000000000001</v>
      </c>
      <c r="N157" s="97">
        <v>20.78</v>
      </c>
    </row>
    <row r="158" spans="2:14" s="11" customFormat="1" ht="15" customHeight="1" x14ac:dyDescent="0.2">
      <c r="B158" s="264" t="s">
        <v>32</v>
      </c>
      <c r="C158" s="249"/>
      <c r="D158" s="249"/>
      <c r="E158" s="249"/>
      <c r="F158" s="249"/>
      <c r="G158" s="249"/>
      <c r="H158" s="249"/>
      <c r="I158" s="249"/>
      <c r="J158" s="249"/>
      <c r="K158" s="249"/>
      <c r="L158" s="48"/>
      <c r="M158" s="48"/>
      <c r="N158" s="48"/>
    </row>
    <row r="159" spans="2:14" s="11" customFormat="1" ht="15" customHeight="1" x14ac:dyDescent="0.2">
      <c r="B159" s="76">
        <v>2019</v>
      </c>
      <c r="C159" s="252"/>
      <c r="D159" s="77">
        <v>283</v>
      </c>
      <c r="E159" s="14">
        <v>0.48</v>
      </c>
      <c r="F159" s="14">
        <v>0.93</v>
      </c>
      <c r="G159" s="14">
        <v>1.07</v>
      </c>
      <c r="H159" s="14">
        <v>0.52</v>
      </c>
      <c r="I159" s="97">
        <v>15.62</v>
      </c>
      <c r="J159" s="97">
        <v>6.64</v>
      </c>
      <c r="K159" s="97">
        <v>13.75</v>
      </c>
      <c r="L159" s="97">
        <v>0.43</v>
      </c>
      <c r="M159" s="97">
        <v>0.88</v>
      </c>
      <c r="N159" s="97">
        <v>40.020000000000003</v>
      </c>
    </row>
    <row r="160" spans="2:14" s="11" customFormat="1" ht="15" customHeight="1" x14ac:dyDescent="0.2">
      <c r="B160" s="76">
        <v>2018</v>
      </c>
      <c r="C160" s="74"/>
      <c r="D160" s="77">
        <v>265</v>
      </c>
      <c r="E160" s="14">
        <v>0.45</v>
      </c>
      <c r="F160" s="14">
        <v>0.83</v>
      </c>
      <c r="G160" s="14">
        <v>1.2</v>
      </c>
      <c r="H160" s="14">
        <v>0.55000000000000004</v>
      </c>
      <c r="I160" s="97">
        <v>15.97</v>
      </c>
      <c r="J160" s="97">
        <v>6.94</v>
      </c>
      <c r="K160" s="97">
        <v>15.3</v>
      </c>
      <c r="L160" s="97">
        <v>0.43</v>
      </c>
      <c r="M160" s="97">
        <v>0.96</v>
      </c>
      <c r="N160" s="97">
        <v>40.01</v>
      </c>
    </row>
    <row r="161" spans="2:14" s="11" customFormat="1" ht="15" customHeight="1" x14ac:dyDescent="0.2">
      <c r="B161" s="76">
        <v>2017</v>
      </c>
      <c r="C161" s="252"/>
      <c r="D161" s="77">
        <v>258</v>
      </c>
      <c r="E161" s="14">
        <v>0.41</v>
      </c>
      <c r="F161" s="14">
        <v>0.69</v>
      </c>
      <c r="G161" s="14">
        <v>1.44</v>
      </c>
      <c r="H161" s="14">
        <v>0.59</v>
      </c>
      <c r="I161" s="97">
        <v>17.649999999999999</v>
      </c>
      <c r="J161" s="97">
        <v>7.95</v>
      </c>
      <c r="K161" s="97">
        <v>19.440000000000001</v>
      </c>
      <c r="L161" s="97">
        <v>0.45</v>
      </c>
      <c r="M161" s="97">
        <v>1.1000000000000001</v>
      </c>
      <c r="N161" s="97">
        <v>47</v>
      </c>
    </row>
    <row r="162" spans="2:14" s="11" customFormat="1" ht="15" customHeight="1" x14ac:dyDescent="0.2">
      <c r="B162" s="76">
        <v>2016</v>
      </c>
      <c r="C162" s="252"/>
      <c r="D162" s="77">
        <v>237</v>
      </c>
      <c r="E162" s="14">
        <v>0.36</v>
      </c>
      <c r="F162" s="14">
        <v>0.55000000000000004</v>
      </c>
      <c r="G162" s="14">
        <v>1.81</v>
      </c>
      <c r="H162" s="14">
        <v>0.64</v>
      </c>
      <c r="I162" s="97">
        <v>22.78</v>
      </c>
      <c r="J162" s="97">
        <v>9.14</v>
      </c>
      <c r="K162" s="97">
        <v>25.65</v>
      </c>
      <c r="L162" s="97">
        <v>0.4</v>
      </c>
      <c r="M162" s="97">
        <v>1.1299999999999999</v>
      </c>
      <c r="N162" s="97">
        <v>55.73</v>
      </c>
    </row>
    <row r="163" spans="2:14" s="11" customFormat="1" ht="15" customHeight="1" x14ac:dyDescent="0.2">
      <c r="B163" s="76">
        <v>2015</v>
      </c>
      <c r="C163" s="76" t="s">
        <v>50</v>
      </c>
      <c r="D163" s="77">
        <v>222</v>
      </c>
      <c r="E163" s="14">
        <v>0.3</v>
      </c>
      <c r="F163" s="14">
        <v>0.43</v>
      </c>
      <c r="G163" s="14">
        <v>2.34</v>
      </c>
      <c r="H163" s="14">
        <v>0.7</v>
      </c>
      <c r="I163" s="97">
        <v>15.22</v>
      </c>
      <c r="J163" s="97">
        <v>5.99</v>
      </c>
      <c r="K163" s="97">
        <v>20.02</v>
      </c>
      <c r="L163" s="97">
        <v>0.39</v>
      </c>
      <c r="M163" s="97">
        <v>1.31</v>
      </c>
      <c r="N163" s="97">
        <v>42.3</v>
      </c>
    </row>
    <row r="164" spans="2:14" s="11" customFormat="1" ht="15" customHeight="1" x14ac:dyDescent="0.2">
      <c r="B164" s="76">
        <v>2014</v>
      </c>
      <c r="C164" s="76" t="s">
        <v>50</v>
      </c>
      <c r="D164" s="77">
        <v>199</v>
      </c>
      <c r="E164" s="14">
        <v>0.28999999999999998</v>
      </c>
      <c r="F164" s="14">
        <v>0.4</v>
      </c>
      <c r="G164" s="14">
        <v>2.4900000000000002</v>
      </c>
      <c r="H164" s="14">
        <v>0.71</v>
      </c>
      <c r="I164" s="97">
        <v>9.66</v>
      </c>
      <c r="J164" s="97">
        <v>3.36</v>
      </c>
      <c r="K164" s="97">
        <v>11.75</v>
      </c>
      <c r="L164" s="97">
        <v>0.35</v>
      </c>
      <c r="M164" s="97">
        <v>1.22</v>
      </c>
      <c r="N164" s="97">
        <v>24.07</v>
      </c>
    </row>
    <row r="165" spans="2:14" s="11" customFormat="1" ht="15" customHeight="1" x14ac:dyDescent="0.2">
      <c r="B165" s="264" t="s">
        <v>33</v>
      </c>
      <c r="C165" s="249"/>
      <c r="D165" s="249"/>
      <c r="E165" s="249"/>
      <c r="F165" s="249"/>
      <c r="G165" s="249"/>
      <c r="H165" s="249"/>
      <c r="I165" s="249"/>
      <c r="J165" s="249"/>
      <c r="K165" s="249"/>
      <c r="L165" s="48"/>
      <c r="M165" s="48"/>
      <c r="N165" s="48"/>
    </row>
    <row r="166" spans="2:14" s="11" customFormat="1" ht="15" customHeight="1" x14ac:dyDescent="0.2">
      <c r="B166" s="76">
        <v>2019</v>
      </c>
      <c r="C166" s="252"/>
      <c r="D166" s="77">
        <v>259</v>
      </c>
      <c r="E166" s="14">
        <v>0.27</v>
      </c>
      <c r="F166" s="14">
        <v>0.36</v>
      </c>
      <c r="G166" s="14">
        <v>2.75</v>
      </c>
      <c r="H166" s="14">
        <v>0.73</v>
      </c>
      <c r="I166" s="97">
        <v>-2.58</v>
      </c>
      <c r="J166" s="97">
        <v>-1.96</v>
      </c>
      <c r="K166" s="97">
        <v>-7.36</v>
      </c>
      <c r="L166" s="97">
        <v>0.76</v>
      </c>
      <c r="M166" s="97">
        <v>2.85</v>
      </c>
      <c r="N166" s="97">
        <v>-3.47</v>
      </c>
    </row>
    <row r="167" spans="2:14" s="11" customFormat="1" ht="15" customHeight="1" x14ac:dyDescent="0.2">
      <c r="B167" s="76">
        <v>2018</v>
      </c>
      <c r="C167" s="74"/>
      <c r="D167" s="77">
        <v>255</v>
      </c>
      <c r="E167" s="14">
        <v>0.26</v>
      </c>
      <c r="F167" s="14">
        <v>0.35</v>
      </c>
      <c r="G167" s="14">
        <v>2.85</v>
      </c>
      <c r="H167" s="14">
        <v>0.74</v>
      </c>
      <c r="I167" s="97">
        <v>-1.39</v>
      </c>
      <c r="J167" s="97">
        <v>-1.04</v>
      </c>
      <c r="K167" s="97">
        <v>-4.0199999999999996</v>
      </c>
      <c r="L167" s="97">
        <v>0.75</v>
      </c>
      <c r="M167" s="97">
        <v>2.89</v>
      </c>
      <c r="N167" s="97">
        <v>-1.81</v>
      </c>
    </row>
    <row r="168" spans="2:14" s="11" customFormat="1" ht="15" customHeight="1" x14ac:dyDescent="0.2">
      <c r="B168" s="76">
        <v>2017</v>
      </c>
      <c r="C168" s="252"/>
      <c r="D168" s="77">
        <v>246</v>
      </c>
      <c r="E168" s="14">
        <v>0.27</v>
      </c>
      <c r="F168" s="14">
        <v>0.36</v>
      </c>
      <c r="G168" s="14">
        <v>2.75</v>
      </c>
      <c r="H168" s="14">
        <v>0.73</v>
      </c>
      <c r="I168" s="97">
        <v>-2.52</v>
      </c>
      <c r="J168" s="97">
        <v>-1.87</v>
      </c>
      <c r="K168" s="97">
        <v>-7.01</v>
      </c>
      <c r="L168" s="97">
        <v>0.74</v>
      </c>
      <c r="M168" s="97">
        <v>2.78</v>
      </c>
      <c r="N168" s="97">
        <v>-3.22</v>
      </c>
    </row>
    <row r="169" spans="2:14" s="11" customFormat="1" ht="15" customHeight="1" x14ac:dyDescent="0.2">
      <c r="B169" s="76">
        <v>2016</v>
      </c>
      <c r="C169" s="252"/>
      <c r="D169" s="77">
        <v>252</v>
      </c>
      <c r="E169" s="14">
        <v>0.01</v>
      </c>
      <c r="F169" s="14">
        <v>0.01</v>
      </c>
      <c r="G169" s="14">
        <v>76.91</v>
      </c>
      <c r="H169" s="14">
        <v>0.99</v>
      </c>
      <c r="I169" s="14">
        <v>-4.3499999999999996</v>
      </c>
      <c r="J169" s="14">
        <v>-3.22</v>
      </c>
      <c r="K169" s="14">
        <v>-250.98</v>
      </c>
      <c r="L169" s="14">
        <v>0.74</v>
      </c>
      <c r="M169" s="14">
        <v>57.71</v>
      </c>
      <c r="N169" s="14">
        <v>-5.08</v>
      </c>
    </row>
    <row r="170" spans="2:14" s="11" customFormat="1" ht="15" customHeight="1" x14ac:dyDescent="0.2">
      <c r="B170" s="76">
        <v>2015</v>
      </c>
      <c r="C170" s="76" t="s">
        <v>50</v>
      </c>
      <c r="D170" s="77">
        <v>268</v>
      </c>
      <c r="E170" s="14">
        <v>0</v>
      </c>
      <c r="F170" s="14">
        <v>0</v>
      </c>
      <c r="G170" s="14">
        <v>374.01</v>
      </c>
      <c r="H170" s="14">
        <v>1</v>
      </c>
      <c r="I170" s="14">
        <v>-8.4</v>
      </c>
      <c r="J170" s="14">
        <v>-5.76</v>
      </c>
      <c r="K170" s="14">
        <v>-2160</v>
      </c>
      <c r="L170" s="14">
        <v>0.69</v>
      </c>
      <c r="M170" s="14">
        <v>257.29000000000002</v>
      </c>
      <c r="N170" s="14">
        <v>-8.8699999999999992</v>
      </c>
    </row>
    <row r="171" spans="2:14" s="11" customFormat="1" ht="15" customHeight="1" x14ac:dyDescent="0.2">
      <c r="B171" s="76">
        <v>2014</v>
      </c>
      <c r="C171" s="76" t="s">
        <v>50</v>
      </c>
      <c r="D171" s="77">
        <v>258</v>
      </c>
      <c r="E171" s="14">
        <v>0.04</v>
      </c>
      <c r="F171" s="14">
        <v>0.04</v>
      </c>
      <c r="G171" s="14">
        <v>25.73</v>
      </c>
      <c r="H171" s="14">
        <v>0.96</v>
      </c>
      <c r="I171" s="14">
        <v>-4.1900000000000004</v>
      </c>
      <c r="J171" s="14">
        <v>-2.73</v>
      </c>
      <c r="K171" s="14">
        <v>-72.87</v>
      </c>
      <c r="L171" s="14">
        <v>0.65</v>
      </c>
      <c r="M171" s="14">
        <v>17.41</v>
      </c>
      <c r="N171" s="14">
        <v>-4.5999999999999996</v>
      </c>
    </row>
    <row r="172" spans="2:14" ht="9.75" customHeight="1" x14ac:dyDescent="0.2">
      <c r="B172" s="49"/>
      <c r="C172" s="49"/>
      <c r="D172" s="49"/>
    </row>
    <row r="173" spans="2:14" ht="3" customHeight="1" x14ac:dyDescent="0.2"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</row>
    <row r="174" spans="2:14" ht="9" customHeight="1" x14ac:dyDescent="0.2"/>
    <row r="175" spans="2:14" ht="12.75" customHeight="1" x14ac:dyDescent="0.2">
      <c r="B175" s="288" t="s">
        <v>289</v>
      </c>
      <c r="C175" s="288"/>
      <c r="D175" s="288"/>
      <c r="E175" s="288"/>
      <c r="F175" s="288"/>
      <c r="G175" s="288"/>
      <c r="H175" s="288"/>
      <c r="I175" s="288"/>
    </row>
    <row r="177" spans="2:3" ht="12" x14ac:dyDescent="0.2">
      <c r="B177" s="133" t="s">
        <v>0</v>
      </c>
      <c r="C177" s="26"/>
    </row>
  </sheetData>
  <mergeCells count="14">
    <mergeCell ref="B175:I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2.425781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119" customFormat="1" ht="24" customHeight="1" x14ac:dyDescent="0.2">
      <c r="B1" s="289" t="s">
        <v>308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2:19" ht="18" customHeight="1" x14ac:dyDescent="0.2">
      <c r="B2" s="20"/>
    </row>
    <row r="3" spans="2:19" ht="12.75" customHeight="1" x14ac:dyDescent="0.2">
      <c r="B3" s="125" t="s">
        <v>218</v>
      </c>
      <c r="C3" s="27"/>
      <c r="D3" s="20"/>
    </row>
    <row r="4" spans="2:19" s="6" customFormat="1" ht="18" customHeight="1" x14ac:dyDescent="0.2">
      <c r="B4" s="284" t="s">
        <v>4</v>
      </c>
      <c r="C4" s="285"/>
      <c r="D4" s="283" t="s">
        <v>35</v>
      </c>
      <c r="E4" s="283" t="s">
        <v>7</v>
      </c>
      <c r="F4" s="283" t="s">
        <v>68</v>
      </c>
      <c r="G4" s="283" t="s">
        <v>101</v>
      </c>
      <c r="H4" s="283" t="s">
        <v>102</v>
      </c>
      <c r="I4" s="283"/>
      <c r="J4" s="283"/>
      <c r="K4" s="283"/>
      <c r="L4" s="283" t="s">
        <v>103</v>
      </c>
      <c r="M4" s="283"/>
      <c r="N4" s="283"/>
      <c r="O4" s="283"/>
      <c r="P4" s="283" t="s">
        <v>104</v>
      </c>
      <c r="Q4" s="283"/>
      <c r="R4" s="283"/>
      <c r="S4" s="287"/>
    </row>
    <row r="5" spans="2:19" s="6" customFormat="1" ht="18" customHeight="1" x14ac:dyDescent="0.2">
      <c r="B5" s="284"/>
      <c r="C5" s="285"/>
      <c r="D5" s="283"/>
      <c r="E5" s="283"/>
      <c r="F5" s="283"/>
      <c r="G5" s="283"/>
      <c r="H5" s="283" t="s">
        <v>1</v>
      </c>
      <c r="I5" s="283" t="s">
        <v>7</v>
      </c>
      <c r="J5" s="283" t="s">
        <v>68</v>
      </c>
      <c r="K5" s="283" t="s">
        <v>101</v>
      </c>
      <c r="L5" s="283" t="s">
        <v>6</v>
      </c>
      <c r="M5" s="283" t="s">
        <v>7</v>
      </c>
      <c r="N5" s="283" t="s">
        <v>12</v>
      </c>
      <c r="O5" s="283" t="s">
        <v>334</v>
      </c>
      <c r="P5" s="283" t="s">
        <v>6</v>
      </c>
      <c r="Q5" s="283" t="s">
        <v>7</v>
      </c>
      <c r="R5" s="283" t="s">
        <v>12</v>
      </c>
      <c r="S5" s="287" t="s">
        <v>334</v>
      </c>
    </row>
    <row r="6" spans="2:19" s="6" customFormat="1" ht="18" customHeight="1" x14ac:dyDescent="0.2">
      <c r="B6" s="284"/>
      <c r="C6" s="285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7"/>
    </row>
    <row r="7" spans="2:19" ht="18" customHeight="1" x14ac:dyDescent="0.2">
      <c r="B7" s="284"/>
      <c r="C7" s="285"/>
      <c r="D7" s="135" t="s">
        <v>15</v>
      </c>
      <c r="E7" s="135" t="s">
        <v>15</v>
      </c>
      <c r="F7" s="158" t="s">
        <v>343</v>
      </c>
      <c r="G7" s="158" t="s">
        <v>343</v>
      </c>
      <c r="H7" s="135" t="s">
        <v>15</v>
      </c>
      <c r="I7" s="135" t="s">
        <v>15</v>
      </c>
      <c r="J7" s="158" t="s">
        <v>343</v>
      </c>
      <c r="K7" s="158" t="s">
        <v>343</v>
      </c>
      <c r="L7" s="158" t="s">
        <v>15</v>
      </c>
      <c r="M7" s="158" t="s">
        <v>15</v>
      </c>
      <c r="N7" s="158" t="s">
        <v>343</v>
      </c>
      <c r="O7" s="158" t="s">
        <v>343</v>
      </c>
      <c r="P7" s="158" t="s">
        <v>15</v>
      </c>
      <c r="Q7" s="158" t="s">
        <v>15</v>
      </c>
      <c r="R7" s="158" t="s">
        <v>343</v>
      </c>
      <c r="S7" s="159" t="s">
        <v>343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</row>
    <row r="10" spans="2:19" s="11" customFormat="1" ht="15" customHeight="1" x14ac:dyDescent="0.2">
      <c r="B10" s="76">
        <v>2019</v>
      </c>
      <c r="C10" s="16"/>
      <c r="D10" s="77">
        <v>9513</v>
      </c>
      <c r="E10" s="77">
        <v>59182</v>
      </c>
      <c r="F10" s="77">
        <v>5524240</v>
      </c>
      <c r="G10" s="77">
        <v>1653893</v>
      </c>
      <c r="H10" s="77">
        <v>1071</v>
      </c>
      <c r="I10" s="77">
        <v>39639</v>
      </c>
      <c r="J10" s="77">
        <v>3724720</v>
      </c>
      <c r="K10" s="77">
        <v>1256621</v>
      </c>
      <c r="L10" s="77">
        <v>146</v>
      </c>
      <c r="M10" s="77">
        <v>8341</v>
      </c>
      <c r="N10" s="77">
        <v>682406</v>
      </c>
      <c r="O10" s="77">
        <v>204389</v>
      </c>
      <c r="P10" s="11">
        <v>12</v>
      </c>
      <c r="Q10" s="77">
        <v>578</v>
      </c>
      <c r="R10" s="77">
        <v>36183</v>
      </c>
      <c r="S10" s="77">
        <v>13291</v>
      </c>
    </row>
    <row r="11" spans="2:19" s="11" customFormat="1" ht="15" customHeight="1" x14ac:dyDescent="0.2">
      <c r="B11" s="76">
        <v>2018</v>
      </c>
      <c r="C11" s="16"/>
      <c r="D11" s="77">
        <v>9071</v>
      </c>
      <c r="E11" s="77">
        <v>54506</v>
      </c>
      <c r="F11" s="77">
        <v>4871038</v>
      </c>
      <c r="G11" s="77">
        <v>1517624</v>
      </c>
      <c r="H11" s="77">
        <v>1014</v>
      </c>
      <c r="I11" s="77">
        <v>35990</v>
      </c>
      <c r="J11" s="77">
        <v>3422370</v>
      </c>
      <c r="K11" s="77">
        <v>1168386</v>
      </c>
      <c r="L11" s="77">
        <v>127</v>
      </c>
      <c r="M11" s="77">
        <v>6597</v>
      </c>
      <c r="N11" s="77">
        <v>491283</v>
      </c>
      <c r="O11" s="77">
        <v>164655</v>
      </c>
      <c r="P11" s="11">
        <v>11</v>
      </c>
      <c r="Q11" s="77">
        <v>501</v>
      </c>
      <c r="R11" s="77">
        <v>55572</v>
      </c>
      <c r="S11" s="77">
        <v>12331</v>
      </c>
    </row>
    <row r="12" spans="2:19" s="11" customFormat="1" ht="15" customHeight="1" x14ac:dyDescent="0.2">
      <c r="B12" s="76">
        <v>2017</v>
      </c>
      <c r="C12" s="16"/>
      <c r="D12" s="77">
        <v>8515</v>
      </c>
      <c r="E12" s="77">
        <v>50360</v>
      </c>
      <c r="F12" s="77">
        <v>4458853</v>
      </c>
      <c r="G12" s="77">
        <v>1392812</v>
      </c>
      <c r="H12" s="77">
        <v>926</v>
      </c>
      <c r="I12" s="77">
        <v>32757</v>
      </c>
      <c r="J12" s="77">
        <v>3188836</v>
      </c>
      <c r="K12" s="77">
        <v>1087227</v>
      </c>
      <c r="L12" s="77">
        <v>130</v>
      </c>
      <c r="M12" s="77">
        <v>6365</v>
      </c>
      <c r="N12" s="77">
        <v>429002</v>
      </c>
      <c r="O12" s="77">
        <v>157729</v>
      </c>
      <c r="P12" s="11">
        <v>11</v>
      </c>
      <c r="Q12" s="77">
        <v>337</v>
      </c>
      <c r="R12" s="77">
        <v>36907</v>
      </c>
      <c r="S12" s="77">
        <v>5468</v>
      </c>
    </row>
    <row r="13" spans="2:19" s="11" customFormat="1" ht="15" customHeight="1" x14ac:dyDescent="0.2">
      <c r="B13" s="76">
        <v>2016</v>
      </c>
      <c r="C13" s="89"/>
      <c r="D13" s="77">
        <v>8160</v>
      </c>
      <c r="E13" s="77">
        <v>47027</v>
      </c>
      <c r="F13" s="77">
        <v>3887860</v>
      </c>
      <c r="G13" s="77">
        <v>1195567</v>
      </c>
      <c r="H13" s="77">
        <v>873</v>
      </c>
      <c r="I13" s="77">
        <v>30227</v>
      </c>
      <c r="J13" s="77">
        <v>2796896</v>
      </c>
      <c r="K13" s="77">
        <v>945084</v>
      </c>
      <c r="L13" s="77">
        <v>98</v>
      </c>
      <c r="M13" s="77">
        <v>5032</v>
      </c>
      <c r="N13" s="77">
        <v>388475</v>
      </c>
      <c r="O13" s="77">
        <v>117169</v>
      </c>
      <c r="P13" s="11">
        <v>11</v>
      </c>
      <c r="Q13" s="77">
        <v>390</v>
      </c>
      <c r="R13" s="77">
        <v>22115</v>
      </c>
      <c r="S13" s="77">
        <v>5361</v>
      </c>
    </row>
    <row r="14" spans="2:19" s="11" customFormat="1" ht="15" customHeight="1" x14ac:dyDescent="0.2">
      <c r="B14" s="76">
        <v>2015</v>
      </c>
      <c r="C14" s="89"/>
      <c r="D14" s="77">
        <v>8110</v>
      </c>
      <c r="E14" s="77">
        <v>45102</v>
      </c>
      <c r="F14" s="77">
        <v>3707426</v>
      </c>
      <c r="G14" s="77">
        <v>1081661</v>
      </c>
      <c r="H14" s="77">
        <v>840</v>
      </c>
      <c r="I14" s="77">
        <v>28736</v>
      </c>
      <c r="J14" s="77">
        <v>2685796</v>
      </c>
      <c r="K14" s="77">
        <v>851463</v>
      </c>
      <c r="L14" s="77">
        <v>66</v>
      </c>
      <c r="M14" s="77">
        <v>3497</v>
      </c>
      <c r="N14" s="77">
        <v>342355</v>
      </c>
      <c r="O14" s="77">
        <v>117266</v>
      </c>
      <c r="P14" s="77">
        <v>7</v>
      </c>
      <c r="Q14" s="77">
        <v>977</v>
      </c>
      <c r="R14" s="77">
        <v>42983</v>
      </c>
      <c r="S14" s="77">
        <v>26094</v>
      </c>
    </row>
    <row r="15" spans="2:19" s="11" customFormat="1" ht="15" customHeight="1" x14ac:dyDescent="0.2">
      <c r="B15" s="76">
        <v>2014</v>
      </c>
      <c r="C15" s="89"/>
      <c r="D15" s="77">
        <v>8116</v>
      </c>
      <c r="E15" s="90">
        <v>44858</v>
      </c>
      <c r="F15" s="77">
        <v>3872194</v>
      </c>
      <c r="G15" s="77">
        <v>1111002</v>
      </c>
      <c r="H15" s="77">
        <v>824</v>
      </c>
      <c r="I15" s="77">
        <v>28646</v>
      </c>
      <c r="J15" s="77">
        <v>2828083</v>
      </c>
      <c r="K15" s="77">
        <v>891673</v>
      </c>
      <c r="L15" s="77">
        <v>47</v>
      </c>
      <c r="M15" s="77">
        <v>2246</v>
      </c>
      <c r="N15" s="77">
        <v>225634</v>
      </c>
      <c r="O15" s="77">
        <v>47668</v>
      </c>
      <c r="P15" s="77">
        <v>5</v>
      </c>
      <c r="Q15" s="77">
        <v>146</v>
      </c>
      <c r="R15" s="77">
        <v>6695</v>
      </c>
      <c r="S15" s="77">
        <v>2102</v>
      </c>
    </row>
    <row r="16" spans="2:19" ht="9.75" customHeight="1" x14ac:dyDescent="0.2">
      <c r="B16" s="49"/>
      <c r="C16" s="49"/>
      <c r="D16" s="49"/>
      <c r="P16" s="2"/>
      <c r="Q16" s="2"/>
      <c r="R16" s="2"/>
      <c r="S16" s="2"/>
    </row>
    <row r="17" spans="2:19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140"/>
      <c r="L19" s="140"/>
      <c r="M19" s="140"/>
      <c r="N19" s="1"/>
      <c r="O19" s="1"/>
    </row>
    <row r="20" spans="2:19" s="62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2"/>
      <c r="O20" s="2"/>
    </row>
    <row r="21" spans="2:19" x14ac:dyDescent="0.2">
      <c r="B21" s="118"/>
      <c r="C21" s="118"/>
      <c r="D21" s="118"/>
      <c r="E21" s="118"/>
      <c r="F21" s="118"/>
      <c r="G21" s="118"/>
      <c r="H21" s="118"/>
      <c r="I21" s="118"/>
      <c r="J21" s="118"/>
    </row>
    <row r="22" spans="2:19" ht="12" x14ac:dyDescent="0.2">
      <c r="B22" s="133" t="s">
        <v>0</v>
      </c>
      <c r="C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264</v>
      </c>
    </row>
  </sheetData>
  <mergeCells count="23"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  <mergeCell ref="B19:J19"/>
    <mergeCell ref="B20:M20"/>
    <mergeCell ref="I5:I6"/>
    <mergeCell ref="D4:D6"/>
    <mergeCell ref="E4:E6"/>
    <mergeCell ref="B4:C7"/>
    <mergeCell ref="J5:J6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6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22"/>
  <sheetViews>
    <sheetView showGridLines="0" zoomScaleNormal="100" workbookViewId="0">
      <pane xSplit="3" ySplit="7" topLeftCell="M8" activePane="bottomRight" state="frozen"/>
      <selection activeCell="B27" sqref="B27"/>
      <selection pane="topRight" activeCell="B27" sqref="B27"/>
      <selection pane="bottomLeft" activeCell="B27" sqref="B27"/>
      <selection pane="bottomRight" activeCell="B1" sqref="B1:A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10" width="10.7109375" style="1" customWidth="1"/>
    <col min="11" max="24" width="10.7109375" style="2" customWidth="1"/>
    <col min="25" max="27" width="13.7109375" style="2" customWidth="1"/>
    <col min="28" max="30" width="10.7109375" style="2" customWidth="1"/>
    <col min="31" max="33" width="10.7109375" style="1" customWidth="1"/>
    <col min="34" max="34" width="6.7109375" style="1" customWidth="1"/>
    <col min="35" max="16384" width="12.5703125" style="1"/>
  </cols>
  <sheetData>
    <row r="1" spans="2:33" s="119" customFormat="1" ht="24" customHeight="1" x14ac:dyDescent="0.2">
      <c r="B1" s="289" t="s">
        <v>384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</row>
    <row r="2" spans="2:33" ht="18" customHeight="1" x14ac:dyDescent="0.2">
      <c r="B2" s="20"/>
      <c r="K2" s="1"/>
      <c r="L2" s="1"/>
      <c r="M2" s="1"/>
      <c r="N2" s="1"/>
      <c r="O2" s="1"/>
      <c r="P2" s="1"/>
      <c r="Q2" s="1"/>
    </row>
    <row r="3" spans="2:33" ht="12.75" customHeight="1" x14ac:dyDescent="0.2">
      <c r="B3" s="125" t="s">
        <v>218</v>
      </c>
      <c r="C3" s="27"/>
      <c r="D3" s="20"/>
      <c r="E3" s="20"/>
      <c r="F3" s="20"/>
      <c r="G3" s="20"/>
      <c r="H3" s="20"/>
      <c r="I3" s="20"/>
      <c r="J3" s="20"/>
    </row>
    <row r="4" spans="2:33" s="6" customFormat="1" ht="42" customHeight="1" x14ac:dyDescent="0.2">
      <c r="B4" s="284" t="s">
        <v>4</v>
      </c>
      <c r="C4" s="285"/>
      <c r="D4" s="307" t="s">
        <v>6</v>
      </c>
      <c r="E4" s="308"/>
      <c r="F4" s="308"/>
      <c r="G4" s="308"/>
      <c r="H4" s="308"/>
      <c r="I4" s="308"/>
      <c r="J4" s="309"/>
      <c r="K4" s="307" t="s">
        <v>7</v>
      </c>
      <c r="L4" s="308"/>
      <c r="M4" s="308"/>
      <c r="N4" s="308"/>
      <c r="O4" s="308"/>
      <c r="P4" s="308"/>
      <c r="Q4" s="308"/>
      <c r="R4" s="307" t="s">
        <v>371</v>
      </c>
      <c r="S4" s="308"/>
      <c r="T4" s="308"/>
      <c r="U4" s="308"/>
      <c r="V4" s="308"/>
      <c r="W4" s="308"/>
      <c r="X4" s="308"/>
      <c r="Y4" s="307" t="s">
        <v>401</v>
      </c>
      <c r="Z4" s="308"/>
      <c r="AA4" s="309"/>
      <c r="AB4" s="307" t="s">
        <v>101</v>
      </c>
      <c r="AC4" s="308"/>
      <c r="AD4" s="309"/>
      <c r="AE4" s="287" t="s">
        <v>372</v>
      </c>
      <c r="AF4" s="305"/>
      <c r="AG4" s="306"/>
    </row>
    <row r="5" spans="2:33" s="6" customFormat="1" ht="18" customHeight="1" x14ac:dyDescent="0.2">
      <c r="B5" s="284"/>
      <c r="C5" s="285"/>
      <c r="D5" s="287" t="s">
        <v>373</v>
      </c>
      <c r="E5" s="305"/>
      <c r="F5" s="305"/>
      <c r="G5" s="305"/>
      <c r="H5" s="305"/>
      <c r="I5" s="305"/>
      <c r="J5" s="306"/>
      <c r="K5" s="287" t="s">
        <v>373</v>
      </c>
      <c r="L5" s="305"/>
      <c r="M5" s="305"/>
      <c r="N5" s="305"/>
      <c r="O5" s="305"/>
      <c r="P5" s="305"/>
      <c r="Q5" s="306"/>
      <c r="R5" s="287" t="s">
        <v>373</v>
      </c>
      <c r="S5" s="305"/>
      <c r="T5" s="305"/>
      <c r="U5" s="305"/>
      <c r="V5" s="305"/>
      <c r="W5" s="305"/>
      <c r="X5" s="306"/>
      <c r="Y5" s="287" t="s">
        <v>373</v>
      </c>
      <c r="Z5" s="305"/>
      <c r="AA5" s="306"/>
      <c r="AB5" s="287" t="s">
        <v>373</v>
      </c>
      <c r="AC5" s="305"/>
      <c r="AD5" s="306"/>
      <c r="AE5" s="287" t="s">
        <v>373</v>
      </c>
      <c r="AF5" s="305"/>
      <c r="AG5" s="306"/>
    </row>
    <row r="6" spans="2:33" s="6" customFormat="1" ht="30" customHeight="1" x14ac:dyDescent="0.2">
      <c r="B6" s="284"/>
      <c r="C6" s="285"/>
      <c r="D6" s="212" t="s">
        <v>1</v>
      </c>
      <c r="E6" s="212" t="s">
        <v>374</v>
      </c>
      <c r="F6" s="212" t="s">
        <v>375</v>
      </c>
      <c r="G6" s="212" t="s">
        <v>376</v>
      </c>
      <c r="H6" s="212" t="s">
        <v>377</v>
      </c>
      <c r="I6" s="212" t="s">
        <v>378</v>
      </c>
      <c r="J6" s="212" t="s">
        <v>379</v>
      </c>
      <c r="K6" s="212" t="s">
        <v>1</v>
      </c>
      <c r="L6" s="212" t="s">
        <v>374</v>
      </c>
      <c r="M6" s="212" t="s">
        <v>375</v>
      </c>
      <c r="N6" s="212" t="s">
        <v>376</v>
      </c>
      <c r="O6" s="212" t="s">
        <v>377</v>
      </c>
      <c r="P6" s="212" t="s">
        <v>378</v>
      </c>
      <c r="Q6" s="212" t="s">
        <v>379</v>
      </c>
      <c r="R6" s="250" t="s">
        <v>1</v>
      </c>
      <c r="S6" s="250" t="s">
        <v>374</v>
      </c>
      <c r="T6" s="250" t="s">
        <v>375</v>
      </c>
      <c r="U6" s="250" t="s">
        <v>376</v>
      </c>
      <c r="V6" s="250" t="s">
        <v>377</v>
      </c>
      <c r="W6" s="250" t="s">
        <v>378</v>
      </c>
      <c r="X6" s="250" t="s">
        <v>379</v>
      </c>
      <c r="Y6" s="258" t="s">
        <v>1</v>
      </c>
      <c r="Z6" s="258" t="s">
        <v>380</v>
      </c>
      <c r="AA6" s="258" t="s">
        <v>381</v>
      </c>
      <c r="AB6" s="258" t="s">
        <v>1</v>
      </c>
      <c r="AC6" s="258" t="s">
        <v>380</v>
      </c>
      <c r="AD6" s="258" t="s">
        <v>381</v>
      </c>
      <c r="AE6" s="214" t="s">
        <v>1</v>
      </c>
      <c r="AF6" s="214" t="s">
        <v>380</v>
      </c>
      <c r="AG6" s="214" t="s">
        <v>381</v>
      </c>
    </row>
    <row r="7" spans="2:33" ht="18" customHeight="1" x14ac:dyDescent="0.2">
      <c r="B7" s="284"/>
      <c r="C7" s="285"/>
      <c r="D7" s="213" t="s">
        <v>15</v>
      </c>
      <c r="E7" s="213" t="s">
        <v>15</v>
      </c>
      <c r="F7" s="213" t="s">
        <v>15</v>
      </c>
      <c r="G7" s="213" t="s">
        <v>15</v>
      </c>
      <c r="H7" s="213" t="s">
        <v>15</v>
      </c>
      <c r="I7" s="213" t="s">
        <v>15</v>
      </c>
      <c r="J7" s="213" t="s">
        <v>15</v>
      </c>
      <c r="K7" s="213" t="s">
        <v>15</v>
      </c>
      <c r="L7" s="213" t="s">
        <v>15</v>
      </c>
      <c r="M7" s="213" t="s">
        <v>15</v>
      </c>
      <c r="N7" s="213" t="s">
        <v>15</v>
      </c>
      <c r="O7" s="213" t="s">
        <v>15</v>
      </c>
      <c r="P7" s="213" t="s">
        <v>15</v>
      </c>
      <c r="Q7" s="213" t="s">
        <v>15</v>
      </c>
      <c r="R7" s="250" t="s">
        <v>16</v>
      </c>
      <c r="S7" s="250" t="s">
        <v>16</v>
      </c>
      <c r="T7" s="250" t="s">
        <v>16</v>
      </c>
      <c r="U7" s="250" t="s">
        <v>16</v>
      </c>
      <c r="V7" s="250" t="s">
        <v>16</v>
      </c>
      <c r="W7" s="250" t="s">
        <v>16</v>
      </c>
      <c r="X7" s="250" t="s">
        <v>16</v>
      </c>
      <c r="Y7" s="250" t="s">
        <v>16</v>
      </c>
      <c r="Z7" s="250" t="s">
        <v>16</v>
      </c>
      <c r="AA7" s="250" t="s">
        <v>16</v>
      </c>
      <c r="AB7" s="250" t="s">
        <v>343</v>
      </c>
      <c r="AC7" s="250" t="s">
        <v>343</v>
      </c>
      <c r="AD7" s="250" t="s">
        <v>343</v>
      </c>
      <c r="AE7" s="212" t="s">
        <v>343</v>
      </c>
      <c r="AF7" s="212" t="s">
        <v>343</v>
      </c>
      <c r="AG7" s="212" t="s">
        <v>343</v>
      </c>
    </row>
    <row r="8" spans="2:33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2:33" s="11" customFormat="1" ht="15" customHeight="1" x14ac:dyDescent="0.2">
      <c r="B9" s="16" t="s">
        <v>5</v>
      </c>
      <c r="C9" s="16"/>
      <c r="D9" s="75"/>
      <c r="E9" s="75"/>
      <c r="F9" s="75"/>
      <c r="G9" s="75"/>
      <c r="H9" s="75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2:33" s="11" customFormat="1" ht="15" customHeight="1" x14ac:dyDescent="0.2">
      <c r="B10" s="76">
        <v>2019</v>
      </c>
      <c r="C10" s="16"/>
      <c r="D10" s="77">
        <v>28661</v>
      </c>
      <c r="E10" s="77">
        <v>27579</v>
      </c>
      <c r="F10" s="77">
        <v>918</v>
      </c>
      <c r="G10" s="77">
        <v>600</v>
      </c>
      <c r="H10" s="77">
        <v>318</v>
      </c>
      <c r="I10" s="77">
        <v>146</v>
      </c>
      <c r="J10" s="77">
        <v>18</v>
      </c>
      <c r="K10" s="77">
        <v>79401</v>
      </c>
      <c r="L10" s="77">
        <v>39616</v>
      </c>
      <c r="M10" s="77">
        <v>17290</v>
      </c>
      <c r="N10" s="77">
        <v>7949</v>
      </c>
      <c r="O10" s="77">
        <v>9341</v>
      </c>
      <c r="P10" s="77">
        <v>13017</v>
      </c>
      <c r="Q10" s="77">
        <v>9478</v>
      </c>
      <c r="R10" s="77">
        <v>100</v>
      </c>
      <c r="S10" s="14">
        <v>49.89</v>
      </c>
      <c r="T10" s="14">
        <v>21.78</v>
      </c>
      <c r="U10" s="14">
        <v>10.01</v>
      </c>
      <c r="V10" s="14">
        <v>11.76</v>
      </c>
      <c r="W10" s="14">
        <v>16.39</v>
      </c>
      <c r="X10" s="14">
        <v>11.94</v>
      </c>
      <c r="Y10" s="14">
        <v>15.8</v>
      </c>
      <c r="Z10" s="14">
        <v>16.940000000000001</v>
      </c>
      <c r="AA10" s="14">
        <v>12.06</v>
      </c>
      <c r="AB10" s="77">
        <v>1781459.6440000001</v>
      </c>
      <c r="AC10" s="77">
        <v>1024556.157</v>
      </c>
      <c r="AD10" s="77">
        <v>756903.48699999996</v>
      </c>
      <c r="AE10" s="77">
        <v>16437.758999999998</v>
      </c>
      <c r="AF10" s="77">
        <v>14056.492</v>
      </c>
      <c r="AG10" s="77">
        <v>2381.2669999999998</v>
      </c>
    </row>
    <row r="11" spans="2:33" s="11" customFormat="1" ht="15" customHeight="1" x14ac:dyDescent="0.2">
      <c r="B11" s="76">
        <v>2018</v>
      </c>
      <c r="C11" s="16"/>
      <c r="D11" s="77">
        <v>27875</v>
      </c>
      <c r="E11" s="77">
        <v>26849</v>
      </c>
      <c r="F11" s="77">
        <v>875</v>
      </c>
      <c r="G11" s="77">
        <v>567</v>
      </c>
      <c r="H11" s="77">
        <v>308</v>
      </c>
      <c r="I11" s="77">
        <v>136</v>
      </c>
      <c r="J11" s="77">
        <v>15</v>
      </c>
      <c r="K11" s="77">
        <v>74369</v>
      </c>
      <c r="L11" s="77">
        <v>38217</v>
      </c>
      <c r="M11" s="77">
        <v>16582</v>
      </c>
      <c r="N11" s="77">
        <v>7506</v>
      </c>
      <c r="O11" s="77">
        <v>9076</v>
      </c>
      <c r="P11" s="77">
        <v>11790</v>
      </c>
      <c r="Q11" s="77">
        <v>7780</v>
      </c>
      <c r="R11" s="77">
        <v>100</v>
      </c>
      <c r="S11" s="14">
        <v>51.39</v>
      </c>
      <c r="T11" s="14">
        <v>22.3</v>
      </c>
      <c r="U11" s="14">
        <v>10.09</v>
      </c>
      <c r="V11" s="14">
        <v>12.2</v>
      </c>
      <c r="W11" s="14">
        <v>15.85</v>
      </c>
      <c r="X11" s="14">
        <v>10.46</v>
      </c>
      <c r="Y11" s="14">
        <v>12.11</v>
      </c>
      <c r="Z11" s="14">
        <v>13.07</v>
      </c>
      <c r="AA11" s="14">
        <v>9</v>
      </c>
      <c r="AB11" s="77">
        <v>1641265.696</v>
      </c>
      <c r="AC11" s="77">
        <v>958524.549</v>
      </c>
      <c r="AD11" s="77">
        <v>682741.147</v>
      </c>
      <c r="AE11" s="77">
        <v>15556.085999999999</v>
      </c>
      <c r="AF11" s="77">
        <v>13556.686</v>
      </c>
      <c r="AG11" s="77">
        <v>1999.4</v>
      </c>
    </row>
    <row r="12" spans="2:33" s="11" customFormat="1" ht="15" customHeight="1" x14ac:dyDescent="0.2">
      <c r="B12" s="76">
        <v>2017</v>
      </c>
      <c r="C12" s="16"/>
      <c r="D12" s="77">
        <v>26400</v>
      </c>
      <c r="E12" s="77">
        <v>25460</v>
      </c>
      <c r="F12" s="77">
        <v>806</v>
      </c>
      <c r="G12" s="77">
        <v>527</v>
      </c>
      <c r="H12" s="77">
        <v>279</v>
      </c>
      <c r="I12" s="77">
        <v>119</v>
      </c>
      <c r="J12" s="77">
        <v>15</v>
      </c>
      <c r="K12" s="77">
        <v>69260</v>
      </c>
      <c r="L12" s="77">
        <v>36336</v>
      </c>
      <c r="M12" s="77">
        <v>15174</v>
      </c>
      <c r="N12" s="77">
        <v>7025</v>
      </c>
      <c r="O12" s="77">
        <v>8149</v>
      </c>
      <c r="P12" s="77">
        <v>10323</v>
      </c>
      <c r="Q12" s="77">
        <v>7427</v>
      </c>
      <c r="R12" s="77">
        <v>100</v>
      </c>
      <c r="S12" s="14">
        <v>52.46</v>
      </c>
      <c r="T12" s="14">
        <v>21.91</v>
      </c>
      <c r="U12" s="14">
        <v>10.14</v>
      </c>
      <c r="V12" s="14">
        <v>11.77</v>
      </c>
      <c r="W12" s="14">
        <v>14.9</v>
      </c>
      <c r="X12" s="14">
        <v>10.72</v>
      </c>
      <c r="Y12" s="14">
        <v>10.46</v>
      </c>
      <c r="Z12" s="14">
        <v>11.53</v>
      </c>
      <c r="AA12" s="14">
        <v>6.8</v>
      </c>
      <c r="AB12" s="77">
        <v>1505659.5430000001</v>
      </c>
      <c r="AC12" s="77">
        <v>879056.72199999995</v>
      </c>
      <c r="AD12" s="77">
        <v>626602.821</v>
      </c>
      <c r="AE12" s="77">
        <v>8909.5470000000005</v>
      </c>
      <c r="AF12" s="77">
        <v>7246.4369999999999</v>
      </c>
      <c r="AG12" s="77">
        <v>1663.11</v>
      </c>
    </row>
    <row r="13" spans="2:33" s="11" customFormat="1" ht="15" customHeight="1" x14ac:dyDescent="0.2">
      <c r="B13" s="76">
        <v>2016</v>
      </c>
      <c r="C13" s="89"/>
      <c r="D13" s="77">
        <v>25108</v>
      </c>
      <c r="E13" s="77">
        <v>24219</v>
      </c>
      <c r="F13" s="77">
        <v>771</v>
      </c>
      <c r="G13" s="77">
        <v>511</v>
      </c>
      <c r="H13" s="77">
        <v>260</v>
      </c>
      <c r="I13" s="77">
        <v>104</v>
      </c>
      <c r="J13" s="77">
        <v>14</v>
      </c>
      <c r="K13" s="77">
        <v>64881</v>
      </c>
      <c r="L13" s="77">
        <v>34472</v>
      </c>
      <c r="M13" s="77">
        <v>14491</v>
      </c>
      <c r="N13" s="77">
        <v>6835</v>
      </c>
      <c r="O13" s="77">
        <v>7656</v>
      </c>
      <c r="P13" s="77">
        <v>9093</v>
      </c>
      <c r="Q13" s="77">
        <v>6825</v>
      </c>
      <c r="R13" s="77">
        <v>100</v>
      </c>
      <c r="S13" s="14">
        <v>53.13</v>
      </c>
      <c r="T13" s="14">
        <v>22.33</v>
      </c>
      <c r="U13" s="14">
        <v>10.53</v>
      </c>
      <c r="V13" s="14">
        <v>11.8</v>
      </c>
      <c r="W13" s="14">
        <v>14.01</v>
      </c>
      <c r="X13" s="14">
        <v>10.52</v>
      </c>
      <c r="Y13" s="14">
        <v>9.34</v>
      </c>
      <c r="Z13" s="14">
        <v>10.36</v>
      </c>
      <c r="AA13" s="14">
        <v>5.99</v>
      </c>
      <c r="AB13" s="77">
        <v>1295720.3089999999</v>
      </c>
      <c r="AC13" s="77">
        <v>748182.201</v>
      </c>
      <c r="AD13" s="77">
        <v>547538.10800000001</v>
      </c>
      <c r="AE13" s="77">
        <v>5129.8440000000001</v>
      </c>
      <c r="AF13" s="77">
        <v>3787.4090000000001</v>
      </c>
      <c r="AG13" s="77">
        <v>1342.4349999999999</v>
      </c>
    </row>
    <row r="14" spans="2:33" s="11" customFormat="1" ht="15" customHeight="1" x14ac:dyDescent="0.2">
      <c r="B14" s="76">
        <v>2015</v>
      </c>
      <c r="C14" s="89"/>
      <c r="D14" s="77">
        <v>24361</v>
      </c>
      <c r="E14" s="77">
        <v>23508</v>
      </c>
      <c r="F14" s="77">
        <v>740</v>
      </c>
      <c r="G14" s="77">
        <v>492</v>
      </c>
      <c r="H14" s="77">
        <v>248</v>
      </c>
      <c r="I14" s="77">
        <v>101</v>
      </c>
      <c r="J14" s="77">
        <v>12</v>
      </c>
      <c r="K14" s="77">
        <v>62293</v>
      </c>
      <c r="L14" s="77">
        <v>33404</v>
      </c>
      <c r="M14" s="77">
        <v>14025</v>
      </c>
      <c r="N14" s="77">
        <v>6589</v>
      </c>
      <c r="O14" s="77">
        <v>7436</v>
      </c>
      <c r="P14" s="77">
        <v>8724</v>
      </c>
      <c r="Q14" s="77">
        <v>6140</v>
      </c>
      <c r="R14" s="77">
        <v>100</v>
      </c>
      <c r="S14" s="14">
        <v>53.62</v>
      </c>
      <c r="T14" s="14">
        <v>22.51</v>
      </c>
      <c r="U14" s="14">
        <v>10.58</v>
      </c>
      <c r="V14" s="14">
        <v>11.94</v>
      </c>
      <c r="W14" s="14">
        <v>14</v>
      </c>
      <c r="X14" s="14">
        <v>9.86</v>
      </c>
      <c r="Y14" s="14">
        <v>7.64</v>
      </c>
      <c r="Z14" s="14">
        <v>8.1999999999999993</v>
      </c>
      <c r="AA14" s="14">
        <v>5.87</v>
      </c>
      <c r="AB14" s="77">
        <v>1172505.3829999999</v>
      </c>
      <c r="AC14" s="77">
        <v>671846.37600000005</v>
      </c>
      <c r="AD14" s="77">
        <v>500659.00699999998</v>
      </c>
      <c r="AE14" s="77">
        <v>4069.489</v>
      </c>
      <c r="AF14" s="77">
        <v>3036.192</v>
      </c>
      <c r="AG14" s="77">
        <v>1033.297</v>
      </c>
    </row>
    <row r="15" spans="2:33" s="11" customFormat="1" ht="15" customHeight="1" x14ac:dyDescent="0.2">
      <c r="B15" s="76">
        <v>2014</v>
      </c>
      <c r="C15" s="89"/>
      <c r="D15" s="77">
        <v>23662</v>
      </c>
      <c r="E15" s="77">
        <v>22827</v>
      </c>
      <c r="F15" s="77">
        <v>726</v>
      </c>
      <c r="G15" s="77">
        <v>478</v>
      </c>
      <c r="H15" s="77">
        <v>248</v>
      </c>
      <c r="I15" s="77">
        <v>96</v>
      </c>
      <c r="J15" s="77">
        <v>13</v>
      </c>
      <c r="K15" s="90">
        <v>61385</v>
      </c>
      <c r="L15" s="90">
        <v>32603</v>
      </c>
      <c r="M15" s="90">
        <v>13613</v>
      </c>
      <c r="N15" s="90">
        <v>6394</v>
      </c>
      <c r="O15" s="90">
        <v>7219</v>
      </c>
      <c r="P15" s="90">
        <v>8455</v>
      </c>
      <c r="Q15" s="90">
        <v>6714</v>
      </c>
      <c r="R15" s="77">
        <v>100</v>
      </c>
      <c r="S15" s="14">
        <v>53.11</v>
      </c>
      <c r="T15" s="14">
        <v>22.18</v>
      </c>
      <c r="U15" s="14">
        <v>10.42</v>
      </c>
      <c r="V15" s="14">
        <v>11.76</v>
      </c>
      <c r="W15" s="14">
        <v>13.77</v>
      </c>
      <c r="X15" s="14">
        <v>10.94</v>
      </c>
      <c r="Y15" s="14">
        <v>8.17</v>
      </c>
      <c r="Z15" s="14">
        <v>8.65</v>
      </c>
      <c r="AA15" s="14">
        <v>6.42</v>
      </c>
      <c r="AB15" s="77">
        <v>1197274.746</v>
      </c>
      <c r="AC15" s="77">
        <v>678932.06499999994</v>
      </c>
      <c r="AD15" s="77">
        <v>518342.68099999998</v>
      </c>
      <c r="AE15" s="77">
        <v>5777.6329999999998</v>
      </c>
      <c r="AF15" s="77">
        <v>4324.576</v>
      </c>
      <c r="AG15" s="77">
        <v>1453.057</v>
      </c>
    </row>
    <row r="16" spans="2:33" ht="9.75" customHeight="1" x14ac:dyDescent="0.2">
      <c r="B16" s="49"/>
      <c r="C16" s="49"/>
      <c r="D16" s="49"/>
      <c r="E16" s="49"/>
      <c r="F16" s="49"/>
      <c r="G16" s="49"/>
      <c r="H16" s="49"/>
      <c r="I16" s="49"/>
      <c r="J16" s="49"/>
      <c r="AE16" s="2"/>
      <c r="AF16" s="2"/>
      <c r="AG16" s="2"/>
    </row>
    <row r="17" spans="2:33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</row>
    <row r="18" spans="2:33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3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</row>
    <row r="20" spans="2:33" s="62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</row>
    <row r="21" spans="2:33" x14ac:dyDescent="0.2"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</row>
    <row r="22" spans="2:33" ht="12" x14ac:dyDescent="0.2">
      <c r="B22" s="133" t="s">
        <v>0</v>
      </c>
      <c r="C22" s="2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6">
    <mergeCell ref="B1:AG1"/>
    <mergeCell ref="AB5:AD5"/>
    <mergeCell ref="AE5:AG5"/>
    <mergeCell ref="B19:AD19"/>
    <mergeCell ref="B20:AD20"/>
    <mergeCell ref="B4:C7"/>
    <mergeCell ref="D4:J4"/>
    <mergeCell ref="K4:Q4"/>
    <mergeCell ref="R4:X4"/>
    <mergeCell ref="AB4:AD4"/>
    <mergeCell ref="AE4:AG4"/>
    <mergeCell ref="D5:J5"/>
    <mergeCell ref="K5:Q5"/>
    <mergeCell ref="R5:X5"/>
    <mergeCell ref="Y4:AA4"/>
    <mergeCell ref="Y5:AA5"/>
  </mergeCells>
  <hyperlinks>
    <hyperlink ref="B22" location="Índice!A1" display="(Voltar ao Índice)"/>
  </hyperlinks>
  <printOptions horizontalCentered="1"/>
  <pageMargins left="0" right="0" top="0.6692913385826772" bottom="0.6692913385826772" header="0" footer="0"/>
  <pageSetup paperSize="9" scale="41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showGridLines="0" zoomScaleNormal="100" workbookViewId="0">
      <pane xSplit="3" ySplit="7" topLeftCell="D8" activePane="bottomRight" state="frozen"/>
      <selection activeCell="B27" sqref="B27"/>
      <selection pane="topRight" activeCell="B27" sqref="B27"/>
      <selection pane="bottomLeft" activeCell="B27" sqref="B27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9" width="12.7109375" style="2" customWidth="1"/>
    <col min="10" max="10" width="6.7109375" style="1" customWidth="1"/>
    <col min="11" max="16384" width="12.5703125" style="1"/>
  </cols>
  <sheetData>
    <row r="1" spans="2:9" s="119" customFormat="1" ht="30" customHeight="1" x14ac:dyDescent="0.2">
      <c r="B1" s="289" t="s">
        <v>385</v>
      </c>
      <c r="C1" s="289"/>
      <c r="D1" s="289"/>
      <c r="E1" s="289"/>
      <c r="F1" s="289"/>
      <c r="G1" s="289"/>
      <c r="H1" s="289"/>
      <c r="I1" s="289"/>
    </row>
    <row r="2" spans="2:9" ht="18" customHeight="1" x14ac:dyDescent="0.2">
      <c r="B2" s="20"/>
    </row>
    <row r="3" spans="2:9" ht="12.75" customHeight="1" x14ac:dyDescent="0.2">
      <c r="B3" s="125" t="s">
        <v>218</v>
      </c>
      <c r="C3" s="27"/>
    </row>
    <row r="4" spans="2:9" s="6" customFormat="1" ht="42" customHeight="1" x14ac:dyDescent="0.2">
      <c r="B4" s="284" t="s">
        <v>4</v>
      </c>
      <c r="C4" s="285"/>
      <c r="D4" s="287" t="s">
        <v>382</v>
      </c>
      <c r="E4" s="305"/>
      <c r="F4" s="306"/>
      <c r="G4" s="287" t="s">
        <v>383</v>
      </c>
      <c r="H4" s="305"/>
      <c r="I4" s="306"/>
    </row>
    <row r="5" spans="2:9" s="6" customFormat="1" ht="18" customHeight="1" x14ac:dyDescent="0.2">
      <c r="B5" s="284"/>
      <c r="C5" s="285"/>
      <c r="D5" s="287" t="s">
        <v>373</v>
      </c>
      <c r="E5" s="305"/>
      <c r="F5" s="306"/>
      <c r="G5" s="287" t="s">
        <v>373</v>
      </c>
      <c r="H5" s="305"/>
      <c r="I5" s="306"/>
    </row>
    <row r="6" spans="2:9" s="6" customFormat="1" ht="18" customHeight="1" x14ac:dyDescent="0.2">
      <c r="B6" s="284"/>
      <c r="C6" s="285"/>
      <c r="D6" s="214" t="s">
        <v>1</v>
      </c>
      <c r="E6" s="214" t="s">
        <v>380</v>
      </c>
      <c r="F6" s="214" t="s">
        <v>381</v>
      </c>
      <c r="G6" s="214" t="s">
        <v>1</v>
      </c>
      <c r="H6" s="214" t="s">
        <v>380</v>
      </c>
      <c r="I6" s="214" t="s">
        <v>381</v>
      </c>
    </row>
    <row r="7" spans="2:9" ht="18" customHeight="1" x14ac:dyDescent="0.2">
      <c r="B7" s="284"/>
      <c r="C7" s="285"/>
      <c r="D7" s="212" t="s">
        <v>343</v>
      </c>
      <c r="E7" s="212" t="s">
        <v>343</v>
      </c>
      <c r="F7" s="212" t="s">
        <v>343</v>
      </c>
      <c r="G7" s="212" t="s">
        <v>343</v>
      </c>
      <c r="H7" s="212" t="s">
        <v>343</v>
      </c>
      <c r="I7" s="212" t="s">
        <v>343</v>
      </c>
    </row>
    <row r="8" spans="2:9" s="9" customFormat="1" ht="3.75" customHeight="1" x14ac:dyDescent="0.2">
      <c r="B8" s="7"/>
      <c r="C8" s="7"/>
      <c r="D8" s="10"/>
      <c r="E8" s="10"/>
      <c r="F8" s="10"/>
      <c r="G8" s="10"/>
      <c r="H8" s="10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</row>
    <row r="10" spans="2:9" s="11" customFormat="1" ht="15" customHeight="1" x14ac:dyDescent="0.2">
      <c r="B10" s="76">
        <v>2019</v>
      </c>
      <c r="C10" s="16"/>
      <c r="D10" s="77">
        <v>4580444.0520000001</v>
      </c>
      <c r="E10" s="77">
        <v>3510895.07</v>
      </c>
      <c r="F10" s="77">
        <v>1069548.9820000001</v>
      </c>
      <c r="G10" s="77">
        <v>723897.98499999999</v>
      </c>
      <c r="H10" s="77">
        <v>594897.848</v>
      </c>
      <c r="I10" s="77">
        <v>129000.137</v>
      </c>
    </row>
    <row r="11" spans="2:9" s="11" customFormat="1" ht="15" customHeight="1" x14ac:dyDescent="0.2">
      <c r="B11" s="76">
        <v>2018</v>
      </c>
      <c r="C11" s="16"/>
      <c r="D11" s="77">
        <v>4033941.5120000001</v>
      </c>
      <c r="E11" s="77">
        <v>3084636.8790000002</v>
      </c>
      <c r="F11" s="77">
        <v>949304.63300000003</v>
      </c>
      <c r="G11" s="77">
        <v>488662.728</v>
      </c>
      <c r="H11" s="77">
        <v>403182.201</v>
      </c>
      <c r="I11" s="77">
        <v>85480.527000000002</v>
      </c>
    </row>
    <row r="12" spans="2:9" s="11" customFormat="1" ht="15" customHeight="1" x14ac:dyDescent="0.2">
      <c r="B12" s="76">
        <v>2017</v>
      </c>
      <c r="C12" s="16"/>
      <c r="D12" s="77">
        <v>3673795.0520000001</v>
      </c>
      <c r="E12" s="77">
        <v>2839169.801</v>
      </c>
      <c r="F12" s="77">
        <v>834625.25100000005</v>
      </c>
      <c r="G12" s="77">
        <v>384141.72100000002</v>
      </c>
      <c r="H12" s="77">
        <v>327415.63900000002</v>
      </c>
      <c r="I12" s="77">
        <v>56726.082000000002</v>
      </c>
    </row>
    <row r="13" spans="2:9" s="11" customFormat="1" ht="15" customHeight="1" x14ac:dyDescent="0.2">
      <c r="B13" s="76">
        <v>2016</v>
      </c>
      <c r="C13" s="89"/>
      <c r="D13" s="77">
        <v>3183411.0380000002</v>
      </c>
      <c r="E13" s="77">
        <v>2443993.8020000001</v>
      </c>
      <c r="F13" s="77">
        <v>739417.23600000003</v>
      </c>
      <c r="G13" s="77">
        <v>297453.25199999998</v>
      </c>
      <c r="H13" s="77">
        <v>253191.00599999999</v>
      </c>
      <c r="I13" s="77">
        <v>44262.245999999999</v>
      </c>
    </row>
    <row r="14" spans="2:9" s="11" customFormat="1" ht="15" customHeight="1" x14ac:dyDescent="0.2">
      <c r="B14" s="76">
        <v>2015</v>
      </c>
      <c r="C14" s="89"/>
      <c r="D14" s="77">
        <v>3023595.8029999998</v>
      </c>
      <c r="E14" s="77">
        <v>2302037.7889999999</v>
      </c>
      <c r="F14" s="77">
        <v>721558.01399999997</v>
      </c>
      <c r="G14" s="77">
        <v>230993.78</v>
      </c>
      <c r="H14" s="77">
        <v>188656.25200000001</v>
      </c>
      <c r="I14" s="77">
        <v>42337.527999999998</v>
      </c>
    </row>
    <row r="15" spans="2:9" s="11" customFormat="1" ht="15" customHeight="1" x14ac:dyDescent="0.2">
      <c r="B15" s="76">
        <v>2014</v>
      </c>
      <c r="C15" s="89"/>
      <c r="D15" s="77">
        <v>3061305.963</v>
      </c>
      <c r="E15" s="77">
        <v>2406694.3829999999</v>
      </c>
      <c r="F15" s="77">
        <v>654611.57999999996</v>
      </c>
      <c r="G15" s="77">
        <v>250122.88399999999</v>
      </c>
      <c r="H15" s="77">
        <v>208101.82699999999</v>
      </c>
      <c r="I15" s="77">
        <v>42021.057000000001</v>
      </c>
    </row>
    <row r="16" spans="2:9" ht="9.75" customHeight="1" x14ac:dyDescent="0.2">
      <c r="B16" s="49"/>
      <c r="C16" s="49"/>
    </row>
    <row r="17" spans="2:9" ht="3" customHeight="1" x14ac:dyDescent="0.2">
      <c r="B17" s="136"/>
      <c r="C17" s="136"/>
      <c r="D17" s="136"/>
      <c r="E17" s="136"/>
      <c r="F17" s="136"/>
      <c r="G17" s="136"/>
      <c r="H17" s="136"/>
      <c r="I17" s="136"/>
    </row>
    <row r="18" spans="2:9" ht="9" customHeight="1" x14ac:dyDescent="0.2">
      <c r="D18" s="1"/>
      <c r="E18" s="1"/>
      <c r="F18" s="1"/>
      <c r="G18" s="1"/>
      <c r="H18" s="1"/>
      <c r="I18" s="1"/>
    </row>
    <row r="19" spans="2:9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140"/>
    </row>
    <row r="20" spans="2:9" s="62" customFormat="1" ht="12.75" customHeight="1" x14ac:dyDescent="0.2">
      <c r="B20" s="304"/>
      <c r="C20" s="304"/>
      <c r="D20" s="304"/>
      <c r="E20" s="304"/>
      <c r="F20" s="304"/>
      <c r="G20" s="304"/>
      <c r="H20" s="304"/>
      <c r="I20" s="304"/>
    </row>
    <row r="21" spans="2:9" x14ac:dyDescent="0.2">
      <c r="B21" s="118"/>
      <c r="C21" s="118"/>
      <c r="D21" s="118"/>
      <c r="E21" s="118"/>
      <c r="F21" s="118"/>
      <c r="G21" s="118"/>
      <c r="H21" s="118"/>
    </row>
    <row r="22" spans="2:9" ht="12" x14ac:dyDescent="0.2">
      <c r="B22" s="133" t="s">
        <v>0</v>
      </c>
      <c r="C22" s="26"/>
      <c r="D22" s="1"/>
      <c r="E22" s="1"/>
      <c r="F22" s="1"/>
      <c r="G22" s="1"/>
      <c r="H22" s="1"/>
      <c r="I22" s="1"/>
    </row>
  </sheetData>
  <mergeCells count="8">
    <mergeCell ref="B19:H19"/>
    <mergeCell ref="B20:I20"/>
    <mergeCell ref="B1:I1"/>
    <mergeCell ref="B4:C7"/>
    <mergeCell ref="D4:F4"/>
    <mergeCell ref="G4:I4"/>
    <mergeCell ref="D5:F5"/>
    <mergeCell ref="G5:I5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pageSetUpPr fitToPage="1"/>
  </sheetPr>
  <dimension ref="B1:K167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119" customFormat="1" ht="24" customHeight="1" x14ac:dyDescent="0.2">
      <c r="B1" s="286" t="s">
        <v>309</v>
      </c>
      <c r="C1" s="286"/>
      <c r="D1" s="286"/>
      <c r="E1" s="286"/>
      <c r="F1" s="286"/>
      <c r="G1" s="286"/>
      <c r="H1" s="286"/>
      <c r="I1" s="286"/>
      <c r="J1" s="286"/>
      <c r="K1" s="286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25" t="s">
        <v>218</v>
      </c>
      <c r="C3" s="27"/>
      <c r="D3" s="3"/>
      <c r="E3" s="3"/>
      <c r="F3" s="3"/>
      <c r="H3" s="4"/>
    </row>
    <row r="4" spans="2:11" s="6" customFormat="1" ht="18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0"/>
      <c r="J4" s="290"/>
      <c r="K4" s="291"/>
    </row>
    <row r="5" spans="2:11" s="6" customFormat="1" ht="18" customHeight="1" x14ac:dyDescent="0.2">
      <c r="B5" s="284"/>
      <c r="C5" s="285"/>
      <c r="D5" s="285" t="s">
        <v>6</v>
      </c>
      <c r="E5" s="285" t="s">
        <v>7</v>
      </c>
      <c r="F5" s="290" t="s">
        <v>8</v>
      </c>
      <c r="G5" s="290"/>
      <c r="H5" s="290"/>
      <c r="I5" s="290"/>
      <c r="J5" s="290"/>
      <c r="K5" s="291"/>
    </row>
    <row r="6" spans="2:11" s="6" customFormat="1" ht="24" customHeight="1" x14ac:dyDescent="0.2">
      <c r="B6" s="284"/>
      <c r="C6" s="285"/>
      <c r="D6" s="285"/>
      <c r="E6" s="285"/>
      <c r="F6" s="138" t="s">
        <v>9</v>
      </c>
      <c r="G6" s="138" t="s">
        <v>10</v>
      </c>
      <c r="H6" s="138" t="s">
        <v>11</v>
      </c>
      <c r="I6" s="138" t="s">
        <v>12</v>
      </c>
      <c r="J6" s="138" t="s">
        <v>13</v>
      </c>
      <c r="K6" s="137" t="s">
        <v>14</v>
      </c>
    </row>
    <row r="7" spans="2:11" ht="18" customHeight="1" x14ac:dyDescent="0.2">
      <c r="B7" s="284"/>
      <c r="C7" s="285"/>
      <c r="D7" s="138" t="s">
        <v>15</v>
      </c>
      <c r="E7" s="138" t="s">
        <v>15</v>
      </c>
      <c r="F7" s="138" t="s">
        <v>15</v>
      </c>
      <c r="G7" s="138" t="s">
        <v>15</v>
      </c>
      <c r="H7" s="138" t="s">
        <v>15</v>
      </c>
      <c r="I7" s="165" t="s">
        <v>343</v>
      </c>
      <c r="J7" s="138" t="s">
        <v>16</v>
      </c>
      <c r="K7" s="137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</row>
    <row r="9" spans="2:11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7"/>
      <c r="J9" s="17"/>
      <c r="K9" s="17"/>
    </row>
    <row r="10" spans="2:11" s="11" customFormat="1" ht="15" customHeight="1" x14ac:dyDescent="0.2">
      <c r="B10" s="76">
        <v>2019</v>
      </c>
      <c r="C10" s="16"/>
      <c r="D10" s="77">
        <v>28661</v>
      </c>
      <c r="E10" s="77">
        <v>79401</v>
      </c>
      <c r="F10" s="77">
        <v>4211</v>
      </c>
      <c r="G10" s="77">
        <v>4935</v>
      </c>
      <c r="H10" s="77">
        <v>1343</v>
      </c>
      <c r="I10" s="77">
        <v>68967</v>
      </c>
      <c r="J10" s="14">
        <v>14.69</v>
      </c>
      <c r="K10" s="14">
        <v>6.22</v>
      </c>
    </row>
    <row r="11" spans="2:11" s="11" customFormat="1" ht="15" customHeight="1" x14ac:dyDescent="0.2">
      <c r="B11" s="76">
        <v>2018</v>
      </c>
      <c r="C11" s="16"/>
      <c r="D11" s="77">
        <v>27875</v>
      </c>
      <c r="E11" s="77">
        <v>74369</v>
      </c>
      <c r="F11" s="77">
        <v>4502</v>
      </c>
      <c r="G11" s="77">
        <v>5401</v>
      </c>
      <c r="H11" s="77">
        <v>1530</v>
      </c>
      <c r="I11" s="77">
        <v>81377</v>
      </c>
      <c r="J11" s="14">
        <v>16.149999999999999</v>
      </c>
      <c r="K11" s="14">
        <v>7.26</v>
      </c>
    </row>
    <row r="12" spans="2:11" s="11" customFormat="1" ht="15" customHeight="1" x14ac:dyDescent="0.2">
      <c r="B12" s="76">
        <v>2017</v>
      </c>
      <c r="C12" s="16"/>
      <c r="D12" s="77">
        <v>26400</v>
      </c>
      <c r="E12" s="77">
        <v>69260</v>
      </c>
      <c r="F12" s="77">
        <v>4272</v>
      </c>
      <c r="G12" s="77">
        <v>5158</v>
      </c>
      <c r="H12" s="77">
        <v>1464</v>
      </c>
      <c r="I12" s="77">
        <v>64076</v>
      </c>
      <c r="J12" s="14">
        <v>16.18</v>
      </c>
      <c r="K12" s="14">
        <v>7.45</v>
      </c>
    </row>
    <row r="13" spans="2:11" s="11" customFormat="1" ht="15" customHeight="1" x14ac:dyDescent="0.2">
      <c r="B13" s="76">
        <v>2016</v>
      </c>
      <c r="C13" s="16"/>
      <c r="D13" s="77">
        <v>25108</v>
      </c>
      <c r="E13" s="77">
        <v>64881</v>
      </c>
      <c r="F13" s="77">
        <v>3911</v>
      </c>
      <c r="G13" s="77">
        <v>4422</v>
      </c>
      <c r="H13" s="77">
        <v>958</v>
      </c>
      <c r="I13" s="77">
        <v>50843</v>
      </c>
      <c r="J13" s="14">
        <v>15.58</v>
      </c>
      <c r="K13" s="14">
        <v>6.82</v>
      </c>
    </row>
    <row r="14" spans="2:11" s="11" customFormat="1" ht="15" customHeight="1" x14ac:dyDescent="0.2">
      <c r="B14" s="76">
        <v>2015</v>
      </c>
      <c r="C14" s="76" t="s">
        <v>50</v>
      </c>
      <c r="D14" s="77">
        <v>24361</v>
      </c>
      <c r="E14" s="77">
        <v>62293</v>
      </c>
      <c r="F14" s="77">
        <v>3893</v>
      </c>
      <c r="G14" s="77">
        <v>4737</v>
      </c>
      <c r="H14" s="77">
        <v>1354</v>
      </c>
      <c r="I14" s="77">
        <v>85634</v>
      </c>
      <c r="J14" s="14">
        <v>15.98</v>
      </c>
      <c r="K14" s="14">
        <v>7.6</v>
      </c>
    </row>
    <row r="15" spans="2:11" s="11" customFormat="1" ht="15" customHeight="1" x14ac:dyDescent="0.2">
      <c r="B15" s="76">
        <v>2014</v>
      </c>
      <c r="C15" s="76" t="s">
        <v>50</v>
      </c>
      <c r="D15" s="77">
        <v>23662</v>
      </c>
      <c r="E15" s="77">
        <v>61385</v>
      </c>
      <c r="F15" s="77">
        <v>3623</v>
      </c>
      <c r="G15" s="77">
        <v>4349</v>
      </c>
      <c r="H15" s="77">
        <v>1231</v>
      </c>
      <c r="I15" s="77">
        <v>51503</v>
      </c>
      <c r="J15" s="14">
        <v>15.31</v>
      </c>
      <c r="K15" s="14">
        <v>7.08</v>
      </c>
    </row>
    <row r="16" spans="2:11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245"/>
      <c r="K16" s="245"/>
    </row>
    <row r="17" spans="2:11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247"/>
      <c r="K17" s="247"/>
    </row>
    <row r="18" spans="2:11" s="11" customFormat="1" ht="15" customHeight="1" x14ac:dyDescent="0.2">
      <c r="B18" s="76">
        <v>2019</v>
      </c>
      <c r="C18" s="252"/>
      <c r="D18" s="77">
        <v>19148</v>
      </c>
      <c r="E18" s="77">
        <v>20219</v>
      </c>
      <c r="F18" s="77">
        <v>3215</v>
      </c>
      <c r="G18" s="77">
        <v>3268</v>
      </c>
      <c r="H18" s="77">
        <v>111</v>
      </c>
      <c r="I18" s="77">
        <v>19075</v>
      </c>
      <c r="J18" s="14">
        <v>16.79</v>
      </c>
      <c r="K18" s="14">
        <v>16.16</v>
      </c>
    </row>
    <row r="19" spans="2:11" s="11" customFormat="1" ht="15" customHeight="1" x14ac:dyDescent="0.2">
      <c r="B19" s="76">
        <v>2018</v>
      </c>
      <c r="C19" s="16"/>
      <c r="D19" s="77">
        <v>18804</v>
      </c>
      <c r="E19" s="77">
        <v>19863</v>
      </c>
      <c r="F19" s="77">
        <v>3489</v>
      </c>
      <c r="G19" s="77">
        <v>3544</v>
      </c>
      <c r="H19" s="77">
        <v>111</v>
      </c>
      <c r="I19" s="77">
        <v>22213</v>
      </c>
      <c r="J19" s="14">
        <v>18.55</v>
      </c>
      <c r="K19" s="14">
        <v>17.84</v>
      </c>
    </row>
    <row r="20" spans="2:11" s="11" customFormat="1" ht="15" customHeight="1" x14ac:dyDescent="0.2">
      <c r="B20" s="76">
        <v>2017</v>
      </c>
      <c r="C20" s="252"/>
      <c r="D20" s="77">
        <v>17885</v>
      </c>
      <c r="E20" s="77">
        <v>18900</v>
      </c>
      <c r="F20" s="77">
        <v>3394</v>
      </c>
      <c r="G20" s="77">
        <v>3442</v>
      </c>
      <c r="H20" s="77">
        <v>126</v>
      </c>
      <c r="I20" s="77">
        <v>17390</v>
      </c>
      <c r="J20" s="14">
        <v>18.98</v>
      </c>
      <c r="K20" s="14">
        <v>18.21</v>
      </c>
    </row>
    <row r="21" spans="2:11" s="11" customFormat="1" ht="15" customHeight="1" x14ac:dyDescent="0.2">
      <c r="B21" s="76">
        <v>2016</v>
      </c>
      <c r="C21" s="252"/>
      <c r="D21" s="77">
        <v>16948</v>
      </c>
      <c r="E21" s="77">
        <v>17854</v>
      </c>
      <c r="F21" s="77">
        <v>3218</v>
      </c>
      <c r="G21" s="77">
        <v>3241</v>
      </c>
      <c r="H21" s="77">
        <v>95</v>
      </c>
      <c r="I21" s="77">
        <v>16443</v>
      </c>
      <c r="J21" s="14">
        <v>18.989999999999998</v>
      </c>
      <c r="K21" s="14">
        <v>18.149999999999999</v>
      </c>
    </row>
    <row r="22" spans="2:11" s="11" customFormat="1" ht="15" customHeight="1" x14ac:dyDescent="0.2">
      <c r="B22" s="76">
        <v>2015</v>
      </c>
      <c r="C22" s="76" t="s">
        <v>50</v>
      </c>
      <c r="D22" s="77">
        <v>16251</v>
      </c>
      <c r="E22" s="77">
        <v>17191</v>
      </c>
      <c r="F22" s="77">
        <v>3180</v>
      </c>
      <c r="G22" s="77">
        <v>3214</v>
      </c>
      <c r="H22" s="77">
        <v>117</v>
      </c>
      <c r="I22" s="77">
        <v>16372</v>
      </c>
      <c r="J22" s="14">
        <v>19.57</v>
      </c>
      <c r="K22" s="14">
        <v>18.7</v>
      </c>
    </row>
    <row r="23" spans="2:11" s="11" customFormat="1" ht="15" customHeight="1" x14ac:dyDescent="0.2">
      <c r="B23" s="76">
        <v>2014</v>
      </c>
      <c r="C23" s="76" t="s">
        <v>50</v>
      </c>
      <c r="D23" s="77">
        <v>15546</v>
      </c>
      <c r="E23" s="77">
        <v>16527</v>
      </c>
      <c r="F23" s="77">
        <v>2952</v>
      </c>
      <c r="G23" s="77">
        <v>2989</v>
      </c>
      <c r="H23" s="77">
        <v>135</v>
      </c>
      <c r="I23" s="77">
        <v>14460</v>
      </c>
      <c r="J23" s="14">
        <v>18.989999999999998</v>
      </c>
      <c r="K23" s="14">
        <v>18.09</v>
      </c>
    </row>
    <row r="24" spans="2:11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203"/>
      <c r="J24" s="14"/>
      <c r="K24" s="14"/>
    </row>
    <row r="25" spans="2:11" s="11" customFormat="1" ht="15" customHeight="1" x14ac:dyDescent="0.2">
      <c r="B25" s="76">
        <v>2019</v>
      </c>
      <c r="C25" s="252"/>
      <c r="D25" s="77">
        <v>9513</v>
      </c>
      <c r="E25" s="77">
        <v>59182</v>
      </c>
      <c r="F25" s="77">
        <v>996</v>
      </c>
      <c r="G25" s="77">
        <v>1667</v>
      </c>
      <c r="H25" s="77">
        <v>1232</v>
      </c>
      <c r="I25" s="77">
        <v>49892</v>
      </c>
      <c r="J25" s="14">
        <v>10.47</v>
      </c>
      <c r="K25" s="14">
        <v>2.82</v>
      </c>
    </row>
    <row r="26" spans="2:11" s="11" customFormat="1" ht="15" customHeight="1" x14ac:dyDescent="0.2">
      <c r="B26" s="76">
        <v>2018</v>
      </c>
      <c r="C26" s="16"/>
      <c r="D26" s="77">
        <v>9071</v>
      </c>
      <c r="E26" s="77">
        <v>54506</v>
      </c>
      <c r="F26" s="77">
        <v>1013</v>
      </c>
      <c r="G26" s="77">
        <v>1857</v>
      </c>
      <c r="H26" s="77">
        <v>1419</v>
      </c>
      <c r="I26" s="77">
        <v>59164</v>
      </c>
      <c r="J26" s="14">
        <v>11.17</v>
      </c>
      <c r="K26" s="14">
        <v>3.41</v>
      </c>
    </row>
    <row r="27" spans="2:11" s="11" customFormat="1" ht="15" customHeight="1" x14ac:dyDescent="0.2">
      <c r="B27" s="76">
        <v>2017</v>
      </c>
      <c r="C27" s="252"/>
      <c r="D27" s="77">
        <v>8515</v>
      </c>
      <c r="E27" s="77">
        <v>50360</v>
      </c>
      <c r="F27" s="77">
        <v>878</v>
      </c>
      <c r="G27" s="77">
        <v>1716</v>
      </c>
      <c r="H27" s="77">
        <v>1338</v>
      </c>
      <c r="I27" s="77">
        <v>46687</v>
      </c>
      <c r="J27" s="14">
        <v>10.31</v>
      </c>
      <c r="K27" s="14">
        <v>3.41</v>
      </c>
    </row>
    <row r="28" spans="2:11" s="11" customFormat="1" ht="15" customHeight="1" x14ac:dyDescent="0.2">
      <c r="B28" s="76">
        <v>2016</v>
      </c>
      <c r="C28" s="252"/>
      <c r="D28" s="77">
        <v>8160</v>
      </c>
      <c r="E28" s="77">
        <v>47027</v>
      </c>
      <c r="F28" s="77">
        <v>693</v>
      </c>
      <c r="G28" s="77">
        <v>1181</v>
      </c>
      <c r="H28" s="77">
        <v>863</v>
      </c>
      <c r="I28" s="77">
        <v>34401</v>
      </c>
      <c r="J28" s="14">
        <v>8.49</v>
      </c>
      <c r="K28" s="14">
        <v>2.5099999999999998</v>
      </c>
    </row>
    <row r="29" spans="2:11" s="11" customFormat="1" ht="15" customHeight="1" x14ac:dyDescent="0.2">
      <c r="B29" s="76">
        <v>2015</v>
      </c>
      <c r="C29" s="76" t="s">
        <v>50</v>
      </c>
      <c r="D29" s="77">
        <v>8110</v>
      </c>
      <c r="E29" s="77">
        <v>45102</v>
      </c>
      <c r="F29" s="77">
        <v>713</v>
      </c>
      <c r="G29" s="77">
        <v>1523</v>
      </c>
      <c r="H29" s="77">
        <v>1237</v>
      </c>
      <c r="I29" s="77">
        <v>69262</v>
      </c>
      <c r="J29" s="14">
        <v>8.7899999999999991</v>
      </c>
      <c r="K29" s="14">
        <v>3.38</v>
      </c>
    </row>
    <row r="30" spans="2:11" s="11" customFormat="1" ht="15" customHeight="1" x14ac:dyDescent="0.2">
      <c r="B30" s="76">
        <v>2014</v>
      </c>
      <c r="C30" s="76" t="s">
        <v>50</v>
      </c>
      <c r="D30" s="77">
        <v>8116</v>
      </c>
      <c r="E30" s="77">
        <v>44858</v>
      </c>
      <c r="F30" s="77">
        <v>671</v>
      </c>
      <c r="G30" s="77">
        <v>1360</v>
      </c>
      <c r="H30" s="77">
        <v>1096</v>
      </c>
      <c r="I30" s="77">
        <v>37043</v>
      </c>
      <c r="J30" s="14">
        <v>8.27</v>
      </c>
      <c r="K30" s="14">
        <v>3.03</v>
      </c>
    </row>
    <row r="31" spans="2:11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74"/>
      <c r="I31" s="74"/>
      <c r="J31" s="14"/>
      <c r="K31" s="14"/>
    </row>
    <row r="32" spans="2:11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249"/>
      <c r="I32" s="249"/>
      <c r="J32" s="14"/>
      <c r="K32" s="14"/>
    </row>
    <row r="33" spans="2:11" s="11" customFormat="1" ht="15" customHeight="1" x14ac:dyDescent="0.2">
      <c r="B33" s="76">
        <v>2019</v>
      </c>
      <c r="C33" s="252"/>
      <c r="D33" s="77">
        <v>4752</v>
      </c>
      <c r="E33" s="77">
        <v>5649</v>
      </c>
      <c r="F33" s="77">
        <v>303</v>
      </c>
      <c r="G33" s="77">
        <v>347</v>
      </c>
      <c r="H33" s="77">
        <v>57</v>
      </c>
      <c r="I33" s="77">
        <v>3161</v>
      </c>
      <c r="J33" s="14">
        <v>6.38</v>
      </c>
      <c r="K33" s="14">
        <v>6.14</v>
      </c>
    </row>
    <row r="34" spans="2:11" s="11" customFormat="1" ht="15" customHeight="1" x14ac:dyDescent="0.2">
      <c r="B34" s="76">
        <v>2018</v>
      </c>
      <c r="C34" s="16"/>
      <c r="D34" s="77">
        <v>4828</v>
      </c>
      <c r="E34" s="77">
        <v>5658</v>
      </c>
      <c r="F34" s="77">
        <v>458</v>
      </c>
      <c r="G34" s="77">
        <v>490</v>
      </c>
      <c r="H34" s="77">
        <v>48</v>
      </c>
      <c r="I34" s="77">
        <v>3639</v>
      </c>
      <c r="J34" s="14">
        <v>9.49</v>
      </c>
      <c r="K34" s="14">
        <v>8.66</v>
      </c>
    </row>
    <row r="35" spans="2:11" s="11" customFormat="1" ht="15" customHeight="1" x14ac:dyDescent="0.2">
      <c r="B35" s="76">
        <v>2017</v>
      </c>
      <c r="C35" s="252"/>
      <c r="D35" s="77">
        <v>4679</v>
      </c>
      <c r="E35" s="77">
        <v>5460</v>
      </c>
      <c r="F35" s="77">
        <v>381</v>
      </c>
      <c r="G35" s="77">
        <v>395</v>
      </c>
      <c r="H35" s="77">
        <v>26</v>
      </c>
      <c r="I35" s="77">
        <v>1360</v>
      </c>
      <c r="J35" s="14">
        <v>8.14</v>
      </c>
      <c r="K35" s="14">
        <v>7.23</v>
      </c>
    </row>
    <row r="36" spans="2:11" s="11" customFormat="1" ht="15" customHeight="1" x14ac:dyDescent="0.2">
      <c r="B36" s="76">
        <v>2016</v>
      </c>
      <c r="C36" s="252"/>
      <c r="D36" s="77">
        <v>4645</v>
      </c>
      <c r="E36" s="77">
        <v>5351</v>
      </c>
      <c r="F36" s="77">
        <v>421</v>
      </c>
      <c r="G36" s="77">
        <v>450</v>
      </c>
      <c r="H36" s="77">
        <v>41</v>
      </c>
      <c r="I36" s="77">
        <v>2338</v>
      </c>
      <c r="J36" s="14">
        <v>9.06</v>
      </c>
      <c r="K36" s="14">
        <v>8.41</v>
      </c>
    </row>
    <row r="37" spans="2:11" s="11" customFormat="1" ht="15" customHeight="1" x14ac:dyDescent="0.2">
      <c r="B37" s="76">
        <v>2015</v>
      </c>
      <c r="C37" s="76" t="s">
        <v>50</v>
      </c>
      <c r="D37" s="77">
        <v>4574</v>
      </c>
      <c r="E37" s="77">
        <v>5183</v>
      </c>
      <c r="F37" s="77">
        <v>435</v>
      </c>
      <c r="G37" s="77">
        <v>442</v>
      </c>
      <c r="H37" s="77">
        <v>22</v>
      </c>
      <c r="I37" s="77">
        <v>1168</v>
      </c>
      <c r="J37" s="14">
        <v>9.51</v>
      </c>
      <c r="K37" s="14">
        <v>8.5299999999999994</v>
      </c>
    </row>
    <row r="38" spans="2:11" s="11" customFormat="1" ht="15" customHeight="1" x14ac:dyDescent="0.2">
      <c r="B38" s="76">
        <v>2014</v>
      </c>
      <c r="C38" s="76" t="s">
        <v>50</v>
      </c>
      <c r="D38" s="77">
        <v>4528</v>
      </c>
      <c r="E38" s="77">
        <v>5108</v>
      </c>
      <c r="F38" s="77">
        <v>677</v>
      </c>
      <c r="G38" s="77">
        <v>698</v>
      </c>
      <c r="H38" s="77">
        <v>39</v>
      </c>
      <c r="I38" s="77">
        <v>2783</v>
      </c>
      <c r="J38" s="14">
        <v>14.95</v>
      </c>
      <c r="K38" s="14">
        <v>13.66</v>
      </c>
    </row>
    <row r="39" spans="2:11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249"/>
      <c r="I39" s="249"/>
      <c r="J39" s="14"/>
      <c r="K39" s="14"/>
    </row>
    <row r="40" spans="2:11" s="11" customFormat="1" ht="15" customHeight="1" x14ac:dyDescent="0.2">
      <c r="B40" s="76">
        <v>2019</v>
      </c>
      <c r="C40" s="252"/>
      <c r="D40" s="77">
        <v>14</v>
      </c>
      <c r="E40" s="77">
        <v>65</v>
      </c>
      <c r="F40" s="77">
        <v>0</v>
      </c>
      <c r="G40" s="77">
        <v>0</v>
      </c>
      <c r="H40" s="77">
        <v>0</v>
      </c>
      <c r="I40" s="77">
        <v>0</v>
      </c>
      <c r="J40" s="14">
        <v>0</v>
      </c>
      <c r="K40" s="14">
        <v>0</v>
      </c>
    </row>
    <row r="41" spans="2:11" s="11" customFormat="1" ht="15" customHeight="1" x14ac:dyDescent="0.2">
      <c r="B41" s="76">
        <v>2018</v>
      </c>
      <c r="C41" s="16"/>
      <c r="D41" s="77">
        <v>15</v>
      </c>
      <c r="E41" s="77">
        <v>66</v>
      </c>
      <c r="F41" s="77">
        <v>0</v>
      </c>
      <c r="G41" s="77">
        <v>0</v>
      </c>
      <c r="H41" s="77">
        <v>0</v>
      </c>
      <c r="I41" s="77">
        <v>0</v>
      </c>
      <c r="J41" s="14">
        <v>0</v>
      </c>
      <c r="K41" s="14">
        <v>0</v>
      </c>
    </row>
    <row r="42" spans="2:11" s="11" customFormat="1" ht="15" customHeight="1" x14ac:dyDescent="0.2">
      <c r="B42" s="76">
        <v>2017</v>
      </c>
      <c r="C42" s="252"/>
      <c r="D42" s="77">
        <v>15</v>
      </c>
      <c r="E42" s="77">
        <v>65</v>
      </c>
      <c r="F42" s="77">
        <v>1</v>
      </c>
      <c r="G42" s="77" t="s">
        <v>37</v>
      </c>
      <c r="H42" s="77" t="s">
        <v>37</v>
      </c>
      <c r="I42" s="77" t="s">
        <v>37</v>
      </c>
      <c r="J42" s="14">
        <v>6.67</v>
      </c>
      <c r="K42" s="14" t="s">
        <v>37</v>
      </c>
    </row>
    <row r="43" spans="2:11" s="11" customFormat="1" ht="15" customHeight="1" x14ac:dyDescent="0.2">
      <c r="B43" s="76">
        <v>2016</v>
      </c>
      <c r="C43" s="252"/>
      <c r="D43" s="77">
        <v>17</v>
      </c>
      <c r="E43" s="77">
        <v>68</v>
      </c>
      <c r="F43" s="77">
        <v>0</v>
      </c>
      <c r="G43" s="77">
        <v>0</v>
      </c>
      <c r="H43" s="77">
        <v>0</v>
      </c>
      <c r="I43" s="77">
        <v>0</v>
      </c>
      <c r="J43" s="14">
        <v>0</v>
      </c>
      <c r="K43" s="14">
        <v>0</v>
      </c>
    </row>
    <row r="44" spans="2:11" s="11" customFormat="1" ht="15" customHeight="1" x14ac:dyDescent="0.2">
      <c r="B44" s="76">
        <v>2015</v>
      </c>
      <c r="C44" s="76" t="s">
        <v>50</v>
      </c>
      <c r="D44" s="77">
        <v>17</v>
      </c>
      <c r="E44" s="77">
        <v>69</v>
      </c>
      <c r="F44" s="77">
        <v>1</v>
      </c>
      <c r="G44" s="77" t="s">
        <v>37</v>
      </c>
      <c r="H44" s="77" t="s">
        <v>37</v>
      </c>
      <c r="I44" s="77" t="s">
        <v>37</v>
      </c>
      <c r="J44" s="14">
        <v>5.88</v>
      </c>
      <c r="K44" s="14" t="s">
        <v>37</v>
      </c>
    </row>
    <row r="45" spans="2:11" s="11" customFormat="1" ht="15" customHeight="1" x14ac:dyDescent="0.2">
      <c r="B45" s="76">
        <v>2014</v>
      </c>
      <c r="C45" s="76" t="s">
        <v>50</v>
      </c>
      <c r="D45" s="77">
        <v>19</v>
      </c>
      <c r="E45" s="77">
        <v>71</v>
      </c>
      <c r="F45" s="77">
        <v>0</v>
      </c>
      <c r="G45" s="77">
        <v>0</v>
      </c>
      <c r="H45" s="77">
        <v>0</v>
      </c>
      <c r="I45" s="77">
        <v>0</v>
      </c>
      <c r="J45" s="14">
        <v>0</v>
      </c>
      <c r="K45" s="14">
        <v>0</v>
      </c>
    </row>
    <row r="46" spans="2:11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249"/>
      <c r="I46" s="249"/>
      <c r="J46" s="14"/>
      <c r="K46" s="14"/>
    </row>
    <row r="47" spans="2:11" s="11" customFormat="1" ht="15" customHeight="1" x14ac:dyDescent="0.2">
      <c r="B47" s="76">
        <v>2019</v>
      </c>
      <c r="C47" s="252"/>
      <c r="D47" s="77">
        <v>717</v>
      </c>
      <c r="E47" s="77">
        <v>4350</v>
      </c>
      <c r="F47" s="77">
        <v>70</v>
      </c>
      <c r="G47" s="77">
        <v>120</v>
      </c>
      <c r="H47" s="77">
        <v>77</v>
      </c>
      <c r="I47" s="77">
        <v>2101</v>
      </c>
      <c r="J47" s="14">
        <v>9.76</v>
      </c>
      <c r="K47" s="14">
        <v>2.76</v>
      </c>
    </row>
    <row r="48" spans="2:11" s="11" customFormat="1" ht="15" customHeight="1" x14ac:dyDescent="0.2">
      <c r="B48" s="76">
        <v>2018</v>
      </c>
      <c r="C48" s="16"/>
      <c r="D48" s="77">
        <v>715</v>
      </c>
      <c r="E48" s="77">
        <v>4035</v>
      </c>
      <c r="F48" s="77">
        <v>93</v>
      </c>
      <c r="G48" s="77">
        <v>114</v>
      </c>
      <c r="H48" s="77">
        <v>42</v>
      </c>
      <c r="I48" s="77">
        <v>11219</v>
      </c>
      <c r="J48" s="14">
        <v>13.01</v>
      </c>
      <c r="K48" s="14">
        <v>2.83</v>
      </c>
    </row>
    <row r="49" spans="2:11" s="11" customFormat="1" ht="15" customHeight="1" x14ac:dyDescent="0.2">
      <c r="B49" s="76">
        <v>2017</v>
      </c>
      <c r="C49" s="252"/>
      <c r="D49" s="77">
        <v>687</v>
      </c>
      <c r="E49" s="77">
        <v>3844</v>
      </c>
      <c r="F49" s="77">
        <v>77</v>
      </c>
      <c r="G49" s="77">
        <v>216</v>
      </c>
      <c r="H49" s="77">
        <v>169</v>
      </c>
      <c r="I49" s="77">
        <v>6025</v>
      </c>
      <c r="J49" s="14">
        <v>11.21</v>
      </c>
      <c r="K49" s="14">
        <v>5.62</v>
      </c>
    </row>
    <row r="50" spans="2:11" s="11" customFormat="1" ht="15" customHeight="1" x14ac:dyDescent="0.2">
      <c r="B50" s="76">
        <v>2016</v>
      </c>
      <c r="C50" s="252"/>
      <c r="D50" s="77">
        <v>674</v>
      </c>
      <c r="E50" s="77">
        <v>3718</v>
      </c>
      <c r="F50" s="77">
        <v>62</v>
      </c>
      <c r="G50" s="77">
        <v>87</v>
      </c>
      <c r="H50" s="77">
        <v>47</v>
      </c>
      <c r="I50" s="77">
        <v>1384</v>
      </c>
      <c r="J50" s="14">
        <v>9.1999999999999993</v>
      </c>
      <c r="K50" s="14">
        <v>2.34</v>
      </c>
    </row>
    <row r="51" spans="2:11" s="11" customFormat="1" ht="15" customHeight="1" x14ac:dyDescent="0.2">
      <c r="B51" s="76">
        <v>2015</v>
      </c>
      <c r="C51" s="76" t="s">
        <v>50</v>
      </c>
      <c r="D51" s="77">
        <v>685</v>
      </c>
      <c r="E51" s="77">
        <v>3744</v>
      </c>
      <c r="F51" s="77">
        <v>66</v>
      </c>
      <c r="G51" s="77">
        <v>125</v>
      </c>
      <c r="H51" s="77">
        <v>83</v>
      </c>
      <c r="I51" s="77">
        <v>4879</v>
      </c>
      <c r="J51" s="14">
        <v>9.64</v>
      </c>
      <c r="K51" s="14">
        <v>3.34</v>
      </c>
    </row>
    <row r="52" spans="2:11" s="11" customFormat="1" ht="15" customHeight="1" x14ac:dyDescent="0.2">
      <c r="B52" s="76">
        <v>2014</v>
      </c>
      <c r="C52" s="76" t="s">
        <v>50</v>
      </c>
      <c r="D52" s="77">
        <v>703</v>
      </c>
      <c r="E52" s="77">
        <v>3780</v>
      </c>
      <c r="F52" s="77">
        <v>65</v>
      </c>
      <c r="G52" s="77">
        <v>89</v>
      </c>
      <c r="H52" s="77">
        <v>47</v>
      </c>
      <c r="I52" s="77">
        <v>1103</v>
      </c>
      <c r="J52" s="14">
        <v>9.25</v>
      </c>
      <c r="K52" s="14">
        <v>2.35</v>
      </c>
    </row>
    <row r="53" spans="2:11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249"/>
      <c r="I53" s="249"/>
      <c r="J53" s="14"/>
      <c r="K53" s="14"/>
    </row>
    <row r="54" spans="2:11" s="11" customFormat="1" ht="15" customHeight="1" x14ac:dyDescent="0.2">
      <c r="B54" s="76">
        <v>2019</v>
      </c>
      <c r="C54" s="252"/>
      <c r="D54" s="77">
        <v>72</v>
      </c>
      <c r="E54" s="77">
        <v>771</v>
      </c>
      <c r="F54" s="77">
        <v>1</v>
      </c>
      <c r="G54" s="77" t="s">
        <v>37</v>
      </c>
      <c r="H54" s="77" t="s">
        <v>37</v>
      </c>
      <c r="I54" s="77" t="s">
        <v>37</v>
      </c>
      <c r="J54" s="14">
        <v>1.39</v>
      </c>
      <c r="K54" s="14" t="s">
        <v>37</v>
      </c>
    </row>
    <row r="55" spans="2:11" s="11" customFormat="1" ht="15" customHeight="1" x14ac:dyDescent="0.2">
      <c r="B55" s="76">
        <v>2018</v>
      </c>
      <c r="C55" s="16"/>
      <c r="D55" s="77">
        <v>70</v>
      </c>
      <c r="E55" s="77">
        <v>789</v>
      </c>
      <c r="F55" s="77">
        <v>11</v>
      </c>
      <c r="G55" s="77">
        <v>11</v>
      </c>
      <c r="H55" s="77">
        <v>0</v>
      </c>
      <c r="I55" s="77">
        <v>29</v>
      </c>
      <c r="J55" s="14">
        <v>15.71</v>
      </c>
      <c r="K55" s="14">
        <v>1.39</v>
      </c>
    </row>
    <row r="56" spans="2:11" s="11" customFormat="1" ht="15" customHeight="1" x14ac:dyDescent="0.2">
      <c r="B56" s="76">
        <v>2017</v>
      </c>
      <c r="C56" s="252"/>
      <c r="D56" s="77">
        <v>57</v>
      </c>
      <c r="E56" s="77">
        <v>798</v>
      </c>
      <c r="F56" s="77">
        <v>0</v>
      </c>
      <c r="G56" s="77">
        <v>0</v>
      </c>
      <c r="H56" s="77">
        <v>0</v>
      </c>
      <c r="I56" s="77">
        <v>0</v>
      </c>
      <c r="J56" s="14">
        <v>0</v>
      </c>
      <c r="K56" s="14">
        <v>0</v>
      </c>
    </row>
    <row r="57" spans="2:11" s="11" customFormat="1" ht="15" customHeight="1" x14ac:dyDescent="0.2">
      <c r="B57" s="76">
        <v>2016</v>
      </c>
      <c r="C57" s="252"/>
      <c r="D57" s="77">
        <v>58</v>
      </c>
      <c r="E57" s="77">
        <v>822</v>
      </c>
      <c r="F57" s="77">
        <v>42</v>
      </c>
      <c r="G57" s="77">
        <v>42</v>
      </c>
      <c r="H57" s="77">
        <v>0</v>
      </c>
      <c r="I57" s="77">
        <v>92</v>
      </c>
      <c r="J57" s="14">
        <v>72.41</v>
      </c>
      <c r="K57" s="14">
        <v>5.1100000000000003</v>
      </c>
    </row>
    <row r="58" spans="2:11" s="11" customFormat="1" ht="15" customHeight="1" x14ac:dyDescent="0.2">
      <c r="B58" s="76">
        <v>2015</v>
      </c>
      <c r="C58" s="76" t="s">
        <v>50</v>
      </c>
      <c r="D58" s="77">
        <v>15</v>
      </c>
      <c r="E58" s="77">
        <v>803</v>
      </c>
      <c r="F58" s="77">
        <v>4</v>
      </c>
      <c r="G58" s="77" t="s">
        <v>37</v>
      </c>
      <c r="H58" s="77" t="s">
        <v>37</v>
      </c>
      <c r="I58" s="77" t="s">
        <v>37</v>
      </c>
      <c r="J58" s="14">
        <v>26.67</v>
      </c>
      <c r="K58" s="14" t="s">
        <v>37</v>
      </c>
    </row>
    <row r="59" spans="2:11" s="11" customFormat="1" ht="15" customHeight="1" x14ac:dyDescent="0.2">
      <c r="B59" s="76">
        <v>2014</v>
      </c>
      <c r="C59" s="76" t="s">
        <v>50</v>
      </c>
      <c r="D59" s="77">
        <v>12</v>
      </c>
      <c r="E59" s="77">
        <v>813</v>
      </c>
      <c r="F59" s="77">
        <v>0</v>
      </c>
      <c r="G59" s="77">
        <v>0</v>
      </c>
      <c r="H59" s="77">
        <v>0</v>
      </c>
      <c r="I59" s="77">
        <v>0</v>
      </c>
      <c r="J59" s="14">
        <v>0</v>
      </c>
      <c r="K59" s="14">
        <v>0</v>
      </c>
    </row>
    <row r="60" spans="2:11" s="11" customFormat="1" ht="15" customHeight="1" x14ac:dyDescent="0.2">
      <c r="B60" s="264" t="s">
        <v>21</v>
      </c>
      <c r="C60" s="249"/>
      <c r="D60" s="249"/>
      <c r="E60" s="249"/>
      <c r="F60" s="249"/>
      <c r="G60" s="249"/>
      <c r="H60" s="249"/>
      <c r="I60" s="249"/>
      <c r="J60" s="14"/>
      <c r="K60" s="14"/>
    </row>
    <row r="61" spans="2:11" s="11" customFormat="1" ht="15" customHeight="1" x14ac:dyDescent="0.2">
      <c r="B61" s="76">
        <v>2019</v>
      </c>
      <c r="C61" s="252"/>
      <c r="D61" s="77">
        <v>22</v>
      </c>
      <c r="E61" s="77">
        <v>955</v>
      </c>
      <c r="F61" s="77">
        <v>2</v>
      </c>
      <c r="G61" s="77" t="s">
        <v>37</v>
      </c>
      <c r="H61" s="77" t="s">
        <v>37</v>
      </c>
      <c r="I61" s="77" t="s">
        <v>37</v>
      </c>
      <c r="J61" s="14">
        <v>9.09</v>
      </c>
      <c r="K61" s="14" t="s">
        <v>37</v>
      </c>
    </row>
    <row r="62" spans="2:11" s="11" customFormat="1" ht="15" customHeight="1" x14ac:dyDescent="0.2">
      <c r="B62" s="76">
        <v>2018</v>
      </c>
      <c r="C62" s="16"/>
      <c r="D62" s="77">
        <v>21</v>
      </c>
      <c r="E62" s="77">
        <v>907</v>
      </c>
      <c r="F62" s="77">
        <v>0</v>
      </c>
      <c r="G62" s="77">
        <v>0</v>
      </c>
      <c r="H62" s="77">
        <v>0</v>
      </c>
      <c r="I62" s="77">
        <v>0</v>
      </c>
      <c r="J62" s="14">
        <v>0</v>
      </c>
      <c r="K62" s="14">
        <v>0</v>
      </c>
    </row>
    <row r="63" spans="2:11" s="11" customFormat="1" ht="15" customHeight="1" x14ac:dyDescent="0.2">
      <c r="B63" s="76">
        <v>2017</v>
      </c>
      <c r="C63" s="252"/>
      <c r="D63" s="77">
        <v>26</v>
      </c>
      <c r="E63" s="77">
        <v>904</v>
      </c>
      <c r="F63" s="77">
        <v>0</v>
      </c>
      <c r="G63" s="77">
        <v>0</v>
      </c>
      <c r="H63" s="77">
        <v>0</v>
      </c>
      <c r="I63" s="77">
        <v>0</v>
      </c>
      <c r="J63" s="14">
        <v>0</v>
      </c>
      <c r="K63" s="14">
        <v>0</v>
      </c>
    </row>
    <row r="64" spans="2:11" s="11" customFormat="1" ht="15" customHeight="1" x14ac:dyDescent="0.2">
      <c r="B64" s="76">
        <v>2016</v>
      </c>
      <c r="C64" s="252"/>
      <c r="D64" s="77">
        <v>24</v>
      </c>
      <c r="E64" s="77">
        <v>890</v>
      </c>
      <c r="F64" s="77">
        <v>4</v>
      </c>
      <c r="G64" s="77">
        <v>8</v>
      </c>
      <c r="H64" s="77">
        <v>6</v>
      </c>
      <c r="I64" s="77">
        <v>457</v>
      </c>
      <c r="J64" s="14">
        <v>16.670000000000002</v>
      </c>
      <c r="K64" s="14">
        <v>0.9</v>
      </c>
    </row>
    <row r="65" spans="2:11" s="11" customFormat="1" ht="15" customHeight="1" x14ac:dyDescent="0.2">
      <c r="B65" s="76">
        <v>2015</v>
      </c>
      <c r="C65" s="76" t="s">
        <v>50</v>
      </c>
      <c r="D65" s="77">
        <v>21</v>
      </c>
      <c r="E65" s="77">
        <v>859</v>
      </c>
      <c r="F65" s="77">
        <v>0</v>
      </c>
      <c r="G65" s="77">
        <v>0</v>
      </c>
      <c r="H65" s="77">
        <v>0</v>
      </c>
      <c r="I65" s="77">
        <v>0</v>
      </c>
      <c r="J65" s="14">
        <v>0</v>
      </c>
      <c r="K65" s="14">
        <v>0</v>
      </c>
    </row>
    <row r="66" spans="2:11" s="11" customFormat="1" ht="15" customHeight="1" x14ac:dyDescent="0.2">
      <c r="B66" s="76">
        <v>2014</v>
      </c>
      <c r="C66" s="76" t="s">
        <v>50</v>
      </c>
      <c r="D66" s="77">
        <v>22</v>
      </c>
      <c r="E66" s="77">
        <v>831</v>
      </c>
      <c r="F66" s="77">
        <v>3</v>
      </c>
      <c r="G66" s="77">
        <v>4</v>
      </c>
      <c r="H66" s="77">
        <v>3</v>
      </c>
      <c r="I66" s="77">
        <v>39</v>
      </c>
      <c r="J66" s="14">
        <v>13.64</v>
      </c>
      <c r="K66" s="14">
        <v>0.48</v>
      </c>
    </row>
    <row r="67" spans="2:11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249"/>
      <c r="I67" s="249"/>
      <c r="J67" s="14"/>
      <c r="K67" s="14"/>
    </row>
    <row r="68" spans="2:11" s="11" customFormat="1" ht="15" customHeight="1" x14ac:dyDescent="0.2">
      <c r="B68" s="76">
        <v>2019</v>
      </c>
      <c r="C68" s="233"/>
      <c r="D68" s="77">
        <v>1306</v>
      </c>
      <c r="E68" s="77">
        <v>8695</v>
      </c>
      <c r="F68" s="77">
        <v>161</v>
      </c>
      <c r="G68" s="77">
        <v>276</v>
      </c>
      <c r="H68" s="77">
        <v>183</v>
      </c>
      <c r="I68" s="77">
        <v>6475</v>
      </c>
      <c r="J68" s="14">
        <v>12.33</v>
      </c>
      <c r="K68" s="14">
        <v>3.17</v>
      </c>
    </row>
    <row r="69" spans="2:11" s="11" customFormat="1" ht="15" customHeight="1" x14ac:dyDescent="0.2">
      <c r="B69" s="76">
        <v>2018</v>
      </c>
      <c r="C69" s="16"/>
      <c r="D69" s="77">
        <v>1217</v>
      </c>
      <c r="E69" s="77">
        <v>7137</v>
      </c>
      <c r="F69" s="77">
        <v>156</v>
      </c>
      <c r="G69" s="77">
        <v>269</v>
      </c>
      <c r="H69" s="77">
        <v>168</v>
      </c>
      <c r="I69" s="77">
        <v>7843</v>
      </c>
      <c r="J69" s="14">
        <v>12.82</v>
      </c>
      <c r="K69" s="14">
        <v>3.77</v>
      </c>
    </row>
    <row r="70" spans="2:11" s="11" customFormat="1" ht="15" customHeight="1" x14ac:dyDescent="0.2">
      <c r="B70" s="76">
        <v>2017</v>
      </c>
      <c r="C70" s="233"/>
      <c r="D70" s="77">
        <v>1142</v>
      </c>
      <c r="E70" s="77">
        <v>6181</v>
      </c>
      <c r="F70" s="77">
        <v>120</v>
      </c>
      <c r="G70" s="77">
        <v>248</v>
      </c>
      <c r="H70" s="77">
        <v>175</v>
      </c>
      <c r="I70" s="77">
        <v>5105</v>
      </c>
      <c r="J70" s="14">
        <v>10.51</v>
      </c>
      <c r="K70" s="14">
        <v>4.01</v>
      </c>
    </row>
    <row r="71" spans="2:11" s="11" customFormat="1" ht="15" customHeight="1" x14ac:dyDescent="0.2">
      <c r="B71" s="76">
        <v>2016</v>
      </c>
      <c r="C71" s="233"/>
      <c r="D71" s="77">
        <v>1101</v>
      </c>
      <c r="E71" s="77">
        <v>5397</v>
      </c>
      <c r="F71" s="77">
        <v>87</v>
      </c>
      <c r="G71" s="77">
        <v>113</v>
      </c>
      <c r="H71" s="77">
        <v>55</v>
      </c>
      <c r="I71" s="77">
        <v>2064</v>
      </c>
      <c r="J71" s="14">
        <v>7.9</v>
      </c>
      <c r="K71" s="14">
        <v>2.09</v>
      </c>
    </row>
    <row r="72" spans="2:11" s="11" customFormat="1" ht="15" customHeight="1" x14ac:dyDescent="0.2">
      <c r="B72" s="70">
        <v>2015</v>
      </c>
      <c r="C72" s="70" t="s">
        <v>50</v>
      </c>
      <c r="D72" s="77">
        <v>1137</v>
      </c>
      <c r="E72" s="77">
        <v>5482</v>
      </c>
      <c r="F72" s="77">
        <v>110</v>
      </c>
      <c r="G72" s="77">
        <v>158</v>
      </c>
      <c r="H72" s="77">
        <v>92</v>
      </c>
      <c r="I72" s="77">
        <v>2597</v>
      </c>
      <c r="J72" s="14">
        <v>9.67</v>
      </c>
      <c r="K72" s="14">
        <v>2.88</v>
      </c>
    </row>
    <row r="73" spans="2:11" s="11" customFormat="1" ht="15" customHeight="1" x14ac:dyDescent="0.2">
      <c r="B73" s="70">
        <v>2014</v>
      </c>
      <c r="C73" s="70" t="s">
        <v>50</v>
      </c>
      <c r="D73" s="77">
        <v>1197</v>
      </c>
      <c r="E73" s="77">
        <v>6052</v>
      </c>
      <c r="F73" s="77">
        <v>99</v>
      </c>
      <c r="G73" s="77">
        <v>235</v>
      </c>
      <c r="H73" s="77">
        <v>172</v>
      </c>
      <c r="I73" s="77">
        <v>4872</v>
      </c>
      <c r="J73" s="14">
        <v>8.27</v>
      </c>
      <c r="K73" s="14">
        <v>3.88</v>
      </c>
    </row>
    <row r="74" spans="2:11" s="11" customFormat="1" ht="15" customHeight="1" x14ac:dyDescent="0.2">
      <c r="B74" s="264" t="s">
        <v>23</v>
      </c>
      <c r="C74" s="249"/>
      <c r="D74" s="249"/>
      <c r="E74" s="249"/>
      <c r="F74" s="249"/>
      <c r="G74" s="249"/>
      <c r="H74" s="249"/>
      <c r="I74" s="249"/>
      <c r="J74" s="14"/>
      <c r="K74" s="14"/>
    </row>
    <row r="75" spans="2:11" s="11" customFormat="1" ht="15" customHeight="1" x14ac:dyDescent="0.2">
      <c r="B75" s="76">
        <v>2019</v>
      </c>
      <c r="C75" s="233"/>
      <c r="D75" s="77">
        <v>3657</v>
      </c>
      <c r="E75" s="77">
        <v>13198</v>
      </c>
      <c r="F75" s="77">
        <v>409</v>
      </c>
      <c r="G75" s="77">
        <v>508</v>
      </c>
      <c r="H75" s="77">
        <v>228</v>
      </c>
      <c r="I75" s="77">
        <v>14273</v>
      </c>
      <c r="J75" s="14">
        <v>11.18</v>
      </c>
      <c r="K75" s="14">
        <v>3.85</v>
      </c>
    </row>
    <row r="76" spans="2:11" s="11" customFormat="1" ht="15" customHeight="1" x14ac:dyDescent="0.2">
      <c r="B76" s="76">
        <v>2018</v>
      </c>
      <c r="C76" s="16"/>
      <c r="D76" s="77">
        <v>3650</v>
      </c>
      <c r="E76" s="77">
        <v>12887</v>
      </c>
      <c r="F76" s="77">
        <v>446</v>
      </c>
      <c r="G76" s="77">
        <v>617</v>
      </c>
      <c r="H76" s="77">
        <v>299</v>
      </c>
      <c r="I76" s="77">
        <v>18322</v>
      </c>
      <c r="J76" s="14">
        <v>12.22</v>
      </c>
      <c r="K76" s="14">
        <v>4.79</v>
      </c>
    </row>
    <row r="77" spans="2:11" s="11" customFormat="1" ht="15" customHeight="1" x14ac:dyDescent="0.2">
      <c r="B77" s="76">
        <v>2017</v>
      </c>
      <c r="C77" s="233"/>
      <c r="D77" s="77">
        <v>3553</v>
      </c>
      <c r="E77" s="77">
        <v>12465</v>
      </c>
      <c r="F77" s="77">
        <v>400</v>
      </c>
      <c r="G77" s="77">
        <v>543</v>
      </c>
      <c r="H77" s="77">
        <v>262</v>
      </c>
      <c r="I77" s="77">
        <v>15579</v>
      </c>
      <c r="J77" s="14">
        <v>11.26</v>
      </c>
      <c r="K77" s="14">
        <v>4.3600000000000003</v>
      </c>
    </row>
    <row r="78" spans="2:11" s="11" customFormat="1" ht="15" customHeight="1" x14ac:dyDescent="0.2">
      <c r="B78" s="76">
        <v>2016</v>
      </c>
      <c r="C78" s="233"/>
      <c r="D78" s="77">
        <v>3542</v>
      </c>
      <c r="E78" s="77">
        <v>12011</v>
      </c>
      <c r="F78" s="77">
        <v>382</v>
      </c>
      <c r="G78" s="77">
        <v>509</v>
      </c>
      <c r="H78" s="77">
        <v>236</v>
      </c>
      <c r="I78" s="77">
        <v>18668</v>
      </c>
      <c r="J78" s="14">
        <v>10.78</v>
      </c>
      <c r="K78" s="14">
        <v>4.24</v>
      </c>
    </row>
    <row r="79" spans="2:11" s="11" customFormat="1" ht="15" customHeight="1" x14ac:dyDescent="0.2">
      <c r="B79" s="76">
        <v>2015</v>
      </c>
      <c r="C79" s="76" t="s">
        <v>50</v>
      </c>
      <c r="D79" s="77">
        <v>3574</v>
      </c>
      <c r="E79" s="77">
        <v>11811</v>
      </c>
      <c r="F79" s="77">
        <v>449</v>
      </c>
      <c r="G79" s="77">
        <v>756</v>
      </c>
      <c r="H79" s="77">
        <v>420</v>
      </c>
      <c r="I79" s="77">
        <v>35659</v>
      </c>
      <c r="J79" s="14">
        <v>12.56</v>
      </c>
      <c r="K79" s="14">
        <v>6.4</v>
      </c>
    </row>
    <row r="80" spans="2:11" s="11" customFormat="1" ht="15" customHeight="1" x14ac:dyDescent="0.2">
      <c r="B80" s="76">
        <v>2014</v>
      </c>
      <c r="C80" s="76" t="s">
        <v>50</v>
      </c>
      <c r="D80" s="77">
        <v>3584</v>
      </c>
      <c r="E80" s="77">
        <v>11726</v>
      </c>
      <c r="F80" s="77">
        <v>366</v>
      </c>
      <c r="G80" s="77">
        <v>536</v>
      </c>
      <c r="H80" s="77">
        <v>281</v>
      </c>
      <c r="I80" s="77">
        <v>13053</v>
      </c>
      <c r="J80" s="14">
        <v>10.210000000000001</v>
      </c>
      <c r="K80" s="14">
        <v>4.57</v>
      </c>
    </row>
    <row r="81" spans="2:11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249"/>
      <c r="I81" s="249"/>
      <c r="J81" s="14"/>
      <c r="K81" s="14"/>
    </row>
    <row r="82" spans="2:11" s="11" customFormat="1" ht="15" customHeight="1" x14ac:dyDescent="0.2">
      <c r="B82" s="264"/>
      <c r="C82" s="249"/>
      <c r="D82" s="249"/>
      <c r="E82" s="249"/>
      <c r="F82" s="249"/>
      <c r="G82" s="249"/>
      <c r="H82" s="249"/>
      <c r="I82" s="249"/>
      <c r="J82" s="14"/>
      <c r="K82" s="14"/>
    </row>
    <row r="83" spans="2:11" s="11" customFormat="1" ht="15" customHeight="1" x14ac:dyDescent="0.2">
      <c r="B83" s="76">
        <v>2019</v>
      </c>
      <c r="C83" s="252"/>
      <c r="D83" s="77">
        <v>900</v>
      </c>
      <c r="E83" s="77">
        <v>3411</v>
      </c>
      <c r="F83" s="77">
        <v>62</v>
      </c>
      <c r="G83" s="77">
        <v>78</v>
      </c>
      <c r="H83" s="77">
        <v>34</v>
      </c>
      <c r="I83" s="77">
        <v>1765</v>
      </c>
      <c r="J83" s="14">
        <v>6.89</v>
      </c>
      <c r="K83" s="14">
        <v>2.29</v>
      </c>
    </row>
    <row r="84" spans="2:11" s="11" customFormat="1" ht="15" customHeight="1" x14ac:dyDescent="0.2">
      <c r="B84" s="76">
        <v>2018</v>
      </c>
      <c r="C84" s="16"/>
      <c r="D84" s="77">
        <v>884</v>
      </c>
      <c r="E84" s="77">
        <v>3135</v>
      </c>
      <c r="F84" s="77">
        <v>57</v>
      </c>
      <c r="G84" s="77">
        <v>63</v>
      </c>
      <c r="H84" s="77">
        <v>17</v>
      </c>
      <c r="I84" s="77">
        <v>528</v>
      </c>
      <c r="J84" s="14">
        <v>6.45</v>
      </c>
      <c r="K84" s="14">
        <v>2.0099999999999998</v>
      </c>
    </row>
    <row r="85" spans="2:11" s="11" customFormat="1" ht="15" customHeight="1" x14ac:dyDescent="0.2">
      <c r="B85" s="76">
        <v>2017</v>
      </c>
      <c r="C85" s="252"/>
      <c r="D85" s="77">
        <v>856</v>
      </c>
      <c r="E85" s="77">
        <v>2993</v>
      </c>
      <c r="F85" s="77">
        <v>55</v>
      </c>
      <c r="G85" s="77" t="s">
        <v>37</v>
      </c>
      <c r="H85" s="77" t="s">
        <v>37</v>
      </c>
      <c r="I85" s="77" t="s">
        <v>37</v>
      </c>
      <c r="J85" s="14">
        <v>6.43</v>
      </c>
      <c r="K85" s="14" t="s">
        <v>37</v>
      </c>
    </row>
    <row r="86" spans="2:11" s="11" customFormat="1" ht="15" customHeight="1" x14ac:dyDescent="0.2">
      <c r="B86" s="76">
        <v>2016</v>
      </c>
      <c r="C86" s="252"/>
      <c r="D86" s="77">
        <v>868</v>
      </c>
      <c r="E86" s="77">
        <v>3039</v>
      </c>
      <c r="F86" s="77">
        <v>49</v>
      </c>
      <c r="G86" s="77">
        <v>67</v>
      </c>
      <c r="H86" s="77">
        <v>36</v>
      </c>
      <c r="I86" s="77">
        <v>1923</v>
      </c>
      <c r="J86" s="14">
        <v>5.65</v>
      </c>
      <c r="K86" s="14">
        <v>2.2000000000000002</v>
      </c>
    </row>
    <row r="87" spans="2:11" s="11" customFormat="1" ht="15" customHeight="1" x14ac:dyDescent="0.2">
      <c r="B87" s="76">
        <v>2015</v>
      </c>
      <c r="C87" s="76" t="s">
        <v>50</v>
      </c>
      <c r="D87" s="77">
        <v>867</v>
      </c>
      <c r="E87" s="77">
        <v>2884</v>
      </c>
      <c r="F87" s="77">
        <v>38</v>
      </c>
      <c r="G87" s="77">
        <v>44</v>
      </c>
      <c r="H87" s="77">
        <v>19</v>
      </c>
      <c r="I87" s="77">
        <v>540</v>
      </c>
      <c r="J87" s="14">
        <v>4.38</v>
      </c>
      <c r="K87" s="14">
        <v>1.53</v>
      </c>
    </row>
    <row r="88" spans="2:11" s="11" customFormat="1" ht="15" customHeight="1" x14ac:dyDescent="0.2">
      <c r="B88" s="76">
        <v>2014</v>
      </c>
      <c r="C88" s="76" t="s">
        <v>50</v>
      </c>
      <c r="D88" s="77">
        <v>910</v>
      </c>
      <c r="E88" s="77">
        <v>3166</v>
      </c>
      <c r="F88" s="77">
        <v>37</v>
      </c>
      <c r="G88" s="77">
        <v>57</v>
      </c>
      <c r="H88" s="77">
        <v>28</v>
      </c>
      <c r="I88" s="77">
        <v>665</v>
      </c>
      <c r="J88" s="14">
        <v>4.07</v>
      </c>
      <c r="K88" s="14">
        <v>1.8</v>
      </c>
    </row>
    <row r="89" spans="2:11" s="11" customFormat="1" ht="15" customHeight="1" x14ac:dyDescent="0.2">
      <c r="B89" s="264" t="s">
        <v>25</v>
      </c>
      <c r="C89" s="249"/>
      <c r="D89" s="249"/>
      <c r="E89" s="249"/>
      <c r="F89" s="249"/>
      <c r="G89" s="249"/>
      <c r="H89" s="249"/>
      <c r="I89" s="249"/>
      <c r="J89" s="14"/>
      <c r="K89" s="14"/>
    </row>
    <row r="90" spans="2:11" s="11" customFormat="1" ht="15" customHeight="1" x14ac:dyDescent="0.2">
      <c r="B90" s="76">
        <v>2019</v>
      </c>
      <c r="C90" s="252"/>
      <c r="D90" s="77">
        <v>3935</v>
      </c>
      <c r="E90" s="77">
        <v>17400</v>
      </c>
      <c r="F90" s="77">
        <v>594</v>
      </c>
      <c r="G90" s="77">
        <v>807</v>
      </c>
      <c r="H90" s="77">
        <v>353</v>
      </c>
      <c r="I90" s="77">
        <v>11222</v>
      </c>
      <c r="J90" s="14">
        <v>15.1</v>
      </c>
      <c r="K90" s="14">
        <v>4.6399999999999997</v>
      </c>
    </row>
    <row r="91" spans="2:11" s="11" customFormat="1" ht="15" customHeight="1" x14ac:dyDescent="0.2">
      <c r="B91" s="76">
        <v>2018</v>
      </c>
      <c r="C91" s="16"/>
      <c r="D91" s="77">
        <v>3747</v>
      </c>
      <c r="E91" s="77">
        <v>16491</v>
      </c>
      <c r="F91" s="77">
        <v>772</v>
      </c>
      <c r="G91" s="77">
        <v>1038</v>
      </c>
      <c r="H91" s="77">
        <v>439</v>
      </c>
      <c r="I91" s="77">
        <v>13227</v>
      </c>
      <c r="J91" s="14">
        <v>20.6</v>
      </c>
      <c r="K91" s="14">
        <v>6.29</v>
      </c>
    </row>
    <row r="92" spans="2:11" s="11" customFormat="1" ht="15" customHeight="1" x14ac:dyDescent="0.2">
      <c r="B92" s="76">
        <v>2017</v>
      </c>
      <c r="C92" s="252"/>
      <c r="D92" s="77">
        <v>3282</v>
      </c>
      <c r="E92" s="77">
        <v>15250</v>
      </c>
      <c r="F92" s="77">
        <v>749</v>
      </c>
      <c r="G92" s="77">
        <v>970</v>
      </c>
      <c r="H92" s="77">
        <v>384</v>
      </c>
      <c r="I92" s="77">
        <v>10762</v>
      </c>
      <c r="J92" s="14">
        <v>22.82</v>
      </c>
      <c r="K92" s="14">
        <v>6.36</v>
      </c>
    </row>
    <row r="93" spans="2:11" s="11" customFormat="1" ht="15" customHeight="1" x14ac:dyDescent="0.2">
      <c r="B93" s="76">
        <v>2016</v>
      </c>
      <c r="C93" s="252"/>
      <c r="D93" s="77">
        <v>2809</v>
      </c>
      <c r="E93" s="77">
        <v>13816</v>
      </c>
      <c r="F93" s="77">
        <v>550</v>
      </c>
      <c r="G93" s="77">
        <v>691</v>
      </c>
      <c r="H93" s="77">
        <v>261</v>
      </c>
      <c r="I93" s="77">
        <v>7961</v>
      </c>
      <c r="J93" s="14">
        <v>19.579999999999998</v>
      </c>
      <c r="K93" s="14">
        <v>5</v>
      </c>
    </row>
    <row r="94" spans="2:11" s="11" customFormat="1" ht="15" customHeight="1" x14ac:dyDescent="0.2">
      <c r="B94" s="76">
        <v>2015</v>
      </c>
      <c r="C94" s="76" t="s">
        <v>50</v>
      </c>
      <c r="D94" s="77">
        <v>2524</v>
      </c>
      <c r="E94" s="77">
        <v>12666</v>
      </c>
      <c r="F94" s="77">
        <v>523</v>
      </c>
      <c r="G94" s="77">
        <v>784</v>
      </c>
      <c r="H94" s="77">
        <v>408</v>
      </c>
      <c r="I94" s="77">
        <v>9230</v>
      </c>
      <c r="J94" s="14">
        <v>20.72</v>
      </c>
      <c r="K94" s="14">
        <v>6.19</v>
      </c>
    </row>
    <row r="95" spans="2:11" s="11" customFormat="1" ht="15" customHeight="1" x14ac:dyDescent="0.2">
      <c r="B95" s="76">
        <v>2014</v>
      </c>
      <c r="C95" s="76" t="s">
        <v>50</v>
      </c>
      <c r="D95" s="77">
        <v>2292</v>
      </c>
      <c r="E95" s="77">
        <v>11893</v>
      </c>
      <c r="F95" s="77">
        <v>391</v>
      </c>
      <c r="G95" s="77">
        <v>630</v>
      </c>
      <c r="H95" s="77">
        <v>390</v>
      </c>
      <c r="I95" s="77">
        <v>9451</v>
      </c>
      <c r="J95" s="14">
        <v>17.059999999999999</v>
      </c>
      <c r="K95" s="14">
        <v>5.3</v>
      </c>
    </row>
    <row r="96" spans="2:11" s="11" customFormat="1" ht="15" customHeight="1" x14ac:dyDescent="0.2">
      <c r="B96" s="264" t="s">
        <v>26</v>
      </c>
      <c r="C96" s="249"/>
      <c r="D96" s="249"/>
      <c r="E96" s="249"/>
      <c r="F96" s="249"/>
      <c r="G96" s="249"/>
      <c r="H96" s="249"/>
      <c r="I96" s="249"/>
      <c r="J96" s="14"/>
      <c r="K96" s="14"/>
    </row>
    <row r="97" spans="2:11" s="11" customFormat="1" ht="15" customHeight="1" x14ac:dyDescent="0.2">
      <c r="B97" s="76">
        <v>2019</v>
      </c>
      <c r="C97" s="252"/>
      <c r="D97" s="77">
        <v>372</v>
      </c>
      <c r="E97" s="77">
        <v>1642</v>
      </c>
      <c r="F97" s="77">
        <v>72</v>
      </c>
      <c r="G97" s="77">
        <v>103</v>
      </c>
      <c r="H97" s="77">
        <v>57</v>
      </c>
      <c r="I97" s="77">
        <v>6733</v>
      </c>
      <c r="J97" s="14">
        <v>19.350000000000001</v>
      </c>
      <c r="K97" s="14">
        <v>6.27</v>
      </c>
    </row>
    <row r="98" spans="2:11" s="11" customFormat="1" ht="15" customHeight="1" x14ac:dyDescent="0.2">
      <c r="B98" s="76">
        <v>2018</v>
      </c>
      <c r="C98" s="16"/>
      <c r="D98" s="77">
        <v>332</v>
      </c>
      <c r="E98" s="77">
        <v>1403</v>
      </c>
      <c r="F98" s="77">
        <v>49</v>
      </c>
      <c r="G98" s="77">
        <v>79</v>
      </c>
      <c r="H98" s="77">
        <v>48</v>
      </c>
      <c r="I98" s="77">
        <v>3629</v>
      </c>
      <c r="J98" s="14">
        <v>14.76</v>
      </c>
      <c r="K98" s="14">
        <v>5.63</v>
      </c>
    </row>
    <row r="99" spans="2:11" s="11" customFormat="1" ht="15" customHeight="1" x14ac:dyDescent="0.2">
      <c r="B99" s="76">
        <v>2017</v>
      </c>
      <c r="C99" s="252"/>
      <c r="D99" s="77">
        <v>320</v>
      </c>
      <c r="E99" s="77">
        <v>1211</v>
      </c>
      <c r="F99" s="77">
        <v>71</v>
      </c>
      <c r="G99" s="77">
        <v>103</v>
      </c>
      <c r="H99" s="77">
        <v>59</v>
      </c>
      <c r="I99" s="77">
        <v>2229</v>
      </c>
      <c r="J99" s="14">
        <v>22.19</v>
      </c>
      <c r="K99" s="14">
        <v>8.51</v>
      </c>
    </row>
    <row r="100" spans="2:11" s="11" customFormat="1" ht="15" customHeight="1" x14ac:dyDescent="0.2">
      <c r="B100" s="76">
        <v>2016</v>
      </c>
      <c r="C100" s="252"/>
      <c r="D100" s="77">
        <v>264</v>
      </c>
      <c r="E100" s="77">
        <v>1029</v>
      </c>
      <c r="F100" s="77">
        <v>49</v>
      </c>
      <c r="G100" s="77">
        <v>54</v>
      </c>
      <c r="H100" s="77">
        <v>14</v>
      </c>
      <c r="I100" s="77">
        <v>362</v>
      </c>
      <c r="J100" s="14">
        <v>18.559999999999999</v>
      </c>
      <c r="K100" s="14">
        <v>5.25</v>
      </c>
    </row>
    <row r="101" spans="2:11" s="11" customFormat="1" ht="15" customHeight="1" x14ac:dyDescent="0.2">
      <c r="B101" s="76">
        <v>2015</v>
      </c>
      <c r="C101" s="76" t="s">
        <v>50</v>
      </c>
      <c r="D101" s="77">
        <v>255</v>
      </c>
      <c r="E101" s="77">
        <v>916</v>
      </c>
      <c r="F101" s="77">
        <v>40</v>
      </c>
      <c r="G101" s="77">
        <v>42</v>
      </c>
      <c r="H101" s="77">
        <v>14</v>
      </c>
      <c r="I101" s="77">
        <v>438</v>
      </c>
      <c r="J101" s="14">
        <v>15.69</v>
      </c>
      <c r="K101" s="14">
        <v>4.59</v>
      </c>
    </row>
    <row r="102" spans="2:11" s="11" customFormat="1" ht="15" customHeight="1" x14ac:dyDescent="0.2">
      <c r="B102" s="76">
        <v>2014</v>
      </c>
      <c r="C102" s="76" t="s">
        <v>50</v>
      </c>
      <c r="D102" s="77">
        <v>243</v>
      </c>
      <c r="E102" s="77">
        <v>867</v>
      </c>
      <c r="F102" s="77">
        <v>43</v>
      </c>
      <c r="G102" s="77">
        <v>46</v>
      </c>
      <c r="H102" s="77">
        <v>14</v>
      </c>
      <c r="I102" s="77">
        <v>531</v>
      </c>
      <c r="J102" s="14">
        <v>17.7</v>
      </c>
      <c r="K102" s="14">
        <v>5.31</v>
      </c>
    </row>
    <row r="103" spans="2:11" s="11" customFormat="1" ht="15" customHeight="1" x14ac:dyDescent="0.2">
      <c r="B103" s="264" t="s">
        <v>27</v>
      </c>
      <c r="C103" s="249"/>
      <c r="D103" s="249"/>
      <c r="E103" s="249"/>
      <c r="F103" s="249"/>
      <c r="G103" s="249"/>
      <c r="H103" s="249"/>
      <c r="I103" s="249"/>
      <c r="J103" s="14"/>
      <c r="K103" s="14"/>
    </row>
    <row r="104" spans="2:11" s="11" customFormat="1" ht="15" customHeight="1" x14ac:dyDescent="0.2">
      <c r="B104" s="76">
        <v>2019</v>
      </c>
      <c r="C104" s="252"/>
      <c r="D104" s="77">
        <v>980</v>
      </c>
      <c r="E104" s="77">
        <v>1801</v>
      </c>
      <c r="F104" s="77">
        <v>120</v>
      </c>
      <c r="G104" s="77">
        <v>132</v>
      </c>
      <c r="H104" s="77">
        <v>49</v>
      </c>
      <c r="I104" s="77">
        <v>1778</v>
      </c>
      <c r="J104" s="14">
        <v>12.24</v>
      </c>
      <c r="K104" s="14">
        <v>7.33</v>
      </c>
    </row>
    <row r="105" spans="2:11" s="11" customFormat="1" ht="15" customHeight="1" x14ac:dyDescent="0.2">
      <c r="B105" s="76">
        <v>2018</v>
      </c>
      <c r="C105" s="16"/>
      <c r="D105" s="77">
        <v>913</v>
      </c>
      <c r="E105" s="77">
        <v>1641</v>
      </c>
      <c r="F105" s="77">
        <v>149</v>
      </c>
      <c r="G105" s="77">
        <v>167</v>
      </c>
      <c r="H105" s="77">
        <v>53</v>
      </c>
      <c r="I105" s="77">
        <v>2566</v>
      </c>
      <c r="J105" s="14">
        <v>16.32</v>
      </c>
      <c r="K105" s="14">
        <v>10.18</v>
      </c>
    </row>
    <row r="106" spans="2:11" s="11" customFormat="1" ht="15" customHeight="1" x14ac:dyDescent="0.2">
      <c r="B106" s="76">
        <v>2017</v>
      </c>
      <c r="C106" s="252"/>
      <c r="D106" s="77">
        <v>809</v>
      </c>
      <c r="E106" s="77">
        <v>1450</v>
      </c>
      <c r="F106" s="77">
        <v>121</v>
      </c>
      <c r="G106" s="77">
        <v>146</v>
      </c>
      <c r="H106" s="77">
        <v>49</v>
      </c>
      <c r="I106" s="77">
        <v>3209</v>
      </c>
      <c r="J106" s="14">
        <v>14.96</v>
      </c>
      <c r="K106" s="14">
        <v>10.07</v>
      </c>
    </row>
    <row r="107" spans="2:11" s="11" customFormat="1" ht="15" customHeight="1" x14ac:dyDescent="0.2">
      <c r="B107" s="76">
        <v>2016</v>
      </c>
      <c r="C107" s="252"/>
      <c r="D107" s="77">
        <v>726</v>
      </c>
      <c r="E107" s="77">
        <v>1290</v>
      </c>
      <c r="F107" s="77">
        <v>94</v>
      </c>
      <c r="G107" s="77">
        <v>108</v>
      </c>
      <c r="H107" s="77">
        <v>41</v>
      </c>
      <c r="I107" s="77">
        <v>3246</v>
      </c>
      <c r="J107" s="14">
        <v>12.95</v>
      </c>
      <c r="K107" s="14">
        <v>8.3699999999999992</v>
      </c>
    </row>
    <row r="108" spans="2:11" s="11" customFormat="1" ht="15" customHeight="1" x14ac:dyDescent="0.2">
      <c r="B108" s="76">
        <v>2015</v>
      </c>
      <c r="C108" s="76" t="s">
        <v>50</v>
      </c>
      <c r="D108" s="77">
        <v>677</v>
      </c>
      <c r="E108" s="77">
        <v>1177</v>
      </c>
      <c r="F108" s="77">
        <v>80</v>
      </c>
      <c r="G108" s="77">
        <v>85</v>
      </c>
      <c r="H108" s="77">
        <v>22</v>
      </c>
      <c r="I108" s="77">
        <v>2455</v>
      </c>
      <c r="J108" s="14">
        <v>11.82</v>
      </c>
      <c r="K108" s="14">
        <v>7.22</v>
      </c>
    </row>
    <row r="109" spans="2:11" s="11" customFormat="1" ht="15" customHeight="1" x14ac:dyDescent="0.2">
      <c r="B109" s="76">
        <v>2014</v>
      </c>
      <c r="C109" s="76" t="s">
        <v>50</v>
      </c>
      <c r="D109" s="77">
        <v>639</v>
      </c>
      <c r="E109" s="77">
        <v>1130</v>
      </c>
      <c r="F109" s="77">
        <v>40</v>
      </c>
      <c r="G109" s="77">
        <v>48</v>
      </c>
      <c r="H109" s="77">
        <v>17</v>
      </c>
      <c r="I109" s="77">
        <v>1211</v>
      </c>
      <c r="J109" s="14">
        <v>6.26</v>
      </c>
      <c r="K109" s="14">
        <v>4.25</v>
      </c>
    </row>
    <row r="110" spans="2:11" s="11" customFormat="1" ht="15" customHeight="1" x14ac:dyDescent="0.2">
      <c r="B110" s="264" t="s">
        <v>28</v>
      </c>
      <c r="C110" s="249"/>
      <c r="D110" s="249"/>
      <c r="E110" s="249"/>
      <c r="F110" s="249"/>
      <c r="G110" s="249"/>
      <c r="H110" s="249"/>
      <c r="I110" s="249"/>
      <c r="J110" s="14"/>
      <c r="K110" s="14"/>
    </row>
    <row r="111" spans="2:11" s="11" customFormat="1" ht="15" customHeight="1" x14ac:dyDescent="0.2">
      <c r="B111" s="76">
        <v>2019</v>
      </c>
      <c r="C111" s="252"/>
      <c r="D111" s="77">
        <v>2324</v>
      </c>
      <c r="E111" s="77">
        <v>4388</v>
      </c>
      <c r="F111" s="77">
        <v>332</v>
      </c>
      <c r="G111" s="77">
        <v>396</v>
      </c>
      <c r="H111" s="77">
        <v>123</v>
      </c>
      <c r="I111" s="77">
        <v>9077</v>
      </c>
      <c r="J111" s="14">
        <v>14.29</v>
      </c>
      <c r="K111" s="14">
        <v>9.02</v>
      </c>
    </row>
    <row r="112" spans="2:11" s="11" customFormat="1" ht="15" customHeight="1" x14ac:dyDescent="0.2">
      <c r="B112" s="76">
        <v>2018</v>
      </c>
      <c r="C112" s="16"/>
      <c r="D112" s="77">
        <v>2229</v>
      </c>
      <c r="E112" s="77">
        <v>4153</v>
      </c>
      <c r="F112" s="77">
        <v>379</v>
      </c>
      <c r="G112" s="77">
        <v>468</v>
      </c>
      <c r="H112" s="77">
        <v>175</v>
      </c>
      <c r="I112" s="77">
        <v>9556</v>
      </c>
      <c r="J112" s="14">
        <v>17</v>
      </c>
      <c r="K112" s="14">
        <v>11.27</v>
      </c>
    </row>
    <row r="113" spans="2:11" s="11" customFormat="1" ht="15" customHeight="1" x14ac:dyDescent="0.2">
      <c r="B113" s="76">
        <v>2017</v>
      </c>
      <c r="C113" s="252"/>
      <c r="D113" s="77">
        <v>2076</v>
      </c>
      <c r="E113" s="77">
        <v>3686</v>
      </c>
      <c r="F113" s="77">
        <v>322</v>
      </c>
      <c r="G113" s="77">
        <v>402</v>
      </c>
      <c r="H113" s="77">
        <v>139</v>
      </c>
      <c r="I113" s="77">
        <v>7840</v>
      </c>
      <c r="J113" s="14">
        <v>15.51</v>
      </c>
      <c r="K113" s="14">
        <v>10.91</v>
      </c>
    </row>
    <row r="114" spans="2:11" s="11" customFormat="1" ht="15" customHeight="1" x14ac:dyDescent="0.2">
      <c r="B114" s="76">
        <v>2016</v>
      </c>
      <c r="C114" s="252"/>
      <c r="D114" s="77">
        <v>1925</v>
      </c>
      <c r="E114" s="77">
        <v>3299</v>
      </c>
      <c r="F114" s="77">
        <v>283</v>
      </c>
      <c r="G114" s="77">
        <v>312</v>
      </c>
      <c r="H114" s="77">
        <v>63</v>
      </c>
      <c r="I114" s="77">
        <v>2416</v>
      </c>
      <c r="J114" s="14">
        <v>14.7</v>
      </c>
      <c r="K114" s="14">
        <v>9.4600000000000009</v>
      </c>
    </row>
    <row r="115" spans="2:11" s="11" customFormat="1" ht="15" customHeight="1" x14ac:dyDescent="0.2">
      <c r="B115" s="76">
        <v>2015</v>
      </c>
      <c r="C115" s="76" t="s">
        <v>50</v>
      </c>
      <c r="D115" s="77">
        <v>1862</v>
      </c>
      <c r="E115" s="77">
        <v>3076</v>
      </c>
      <c r="F115" s="77">
        <v>267</v>
      </c>
      <c r="G115" s="77">
        <v>306</v>
      </c>
      <c r="H115" s="77">
        <v>72</v>
      </c>
      <c r="I115" s="77">
        <v>10115</v>
      </c>
      <c r="J115" s="14">
        <v>14.34</v>
      </c>
      <c r="K115" s="14">
        <v>9.9499999999999993</v>
      </c>
    </row>
    <row r="116" spans="2:11" s="11" customFormat="1" ht="15" customHeight="1" x14ac:dyDescent="0.2">
      <c r="B116" s="76">
        <v>2014</v>
      </c>
      <c r="C116" s="76" t="s">
        <v>50</v>
      </c>
      <c r="D116" s="77">
        <v>1805</v>
      </c>
      <c r="E116" s="77">
        <v>2978</v>
      </c>
      <c r="F116" s="77">
        <v>247</v>
      </c>
      <c r="G116" s="77">
        <v>273</v>
      </c>
      <c r="H116" s="77">
        <v>67</v>
      </c>
      <c r="I116" s="77">
        <v>3426</v>
      </c>
      <c r="J116" s="14">
        <v>13.68</v>
      </c>
      <c r="K116" s="14">
        <v>9.17</v>
      </c>
    </row>
    <row r="117" spans="2:11" s="11" customFormat="1" ht="15" customHeight="1" x14ac:dyDescent="0.2">
      <c r="B117" s="264" t="s">
        <v>29</v>
      </c>
      <c r="C117" s="249"/>
      <c r="D117" s="249"/>
      <c r="E117" s="249"/>
      <c r="F117" s="249"/>
      <c r="G117" s="249"/>
      <c r="H117" s="249"/>
      <c r="I117" s="249"/>
      <c r="J117" s="14"/>
      <c r="K117" s="14"/>
    </row>
    <row r="118" spans="2:11" s="11" customFormat="1" ht="15" customHeight="1" x14ac:dyDescent="0.2">
      <c r="B118" s="76">
        <v>2019</v>
      </c>
      <c r="C118" s="252"/>
      <c r="D118" s="77">
        <v>4582</v>
      </c>
      <c r="E118" s="77">
        <v>8204</v>
      </c>
      <c r="F118" s="77">
        <v>1282</v>
      </c>
      <c r="G118" s="77">
        <v>1302</v>
      </c>
      <c r="H118" s="77">
        <v>45</v>
      </c>
      <c r="I118" s="77">
        <v>6242</v>
      </c>
      <c r="J118" s="14">
        <v>27.98</v>
      </c>
      <c r="K118" s="14">
        <v>15.87</v>
      </c>
    </row>
    <row r="119" spans="2:11" s="11" customFormat="1" ht="15" customHeight="1" x14ac:dyDescent="0.2">
      <c r="B119" s="76">
        <v>2018</v>
      </c>
      <c r="C119" s="16"/>
      <c r="D119" s="77">
        <v>4485</v>
      </c>
      <c r="E119" s="77">
        <v>7723</v>
      </c>
      <c r="F119" s="77">
        <v>1207</v>
      </c>
      <c r="G119" s="77">
        <v>1259</v>
      </c>
      <c r="H119" s="77">
        <v>77</v>
      </c>
      <c r="I119" s="77">
        <v>5884</v>
      </c>
      <c r="J119" s="14">
        <v>26.91</v>
      </c>
      <c r="K119" s="14">
        <v>16.3</v>
      </c>
    </row>
    <row r="120" spans="2:11" s="11" customFormat="1" ht="15" customHeight="1" x14ac:dyDescent="0.2">
      <c r="B120" s="76">
        <v>2017</v>
      </c>
      <c r="C120" s="252"/>
      <c r="D120" s="77">
        <v>4369</v>
      </c>
      <c r="E120" s="77">
        <v>6937</v>
      </c>
      <c r="F120" s="77">
        <v>1274</v>
      </c>
      <c r="G120" s="77">
        <v>1308</v>
      </c>
      <c r="H120" s="77">
        <v>50</v>
      </c>
      <c r="I120" s="77">
        <v>6080</v>
      </c>
      <c r="J120" s="14">
        <v>29.16</v>
      </c>
      <c r="K120" s="14">
        <v>18.86</v>
      </c>
    </row>
    <row r="121" spans="2:11" s="11" customFormat="1" ht="15" customHeight="1" x14ac:dyDescent="0.2">
      <c r="B121" s="76">
        <v>2016</v>
      </c>
      <c r="C121" s="252"/>
      <c r="D121" s="77">
        <v>4063</v>
      </c>
      <c r="E121" s="77">
        <v>6503</v>
      </c>
      <c r="F121" s="77">
        <v>1247</v>
      </c>
      <c r="G121" s="77">
        <v>1287</v>
      </c>
      <c r="H121" s="77">
        <v>53</v>
      </c>
      <c r="I121" s="77">
        <v>6083</v>
      </c>
      <c r="J121" s="14">
        <v>30.69</v>
      </c>
      <c r="K121" s="14">
        <v>19.79</v>
      </c>
    </row>
    <row r="122" spans="2:11" s="11" customFormat="1" ht="15" customHeight="1" x14ac:dyDescent="0.2">
      <c r="B122" s="76">
        <v>2015</v>
      </c>
      <c r="C122" s="76" t="s">
        <v>50</v>
      </c>
      <c r="D122" s="77">
        <v>3782</v>
      </c>
      <c r="E122" s="77">
        <v>6109</v>
      </c>
      <c r="F122" s="77">
        <v>1162</v>
      </c>
      <c r="G122" s="77">
        <v>1217</v>
      </c>
      <c r="H122" s="77">
        <v>73</v>
      </c>
      <c r="I122" s="77">
        <v>6581</v>
      </c>
      <c r="J122" s="14">
        <v>30.72</v>
      </c>
      <c r="K122" s="14">
        <v>19.920000000000002</v>
      </c>
    </row>
    <row r="123" spans="2:11" s="11" customFormat="1" ht="15" customHeight="1" x14ac:dyDescent="0.2">
      <c r="B123" s="76">
        <v>2014</v>
      </c>
      <c r="C123" s="76" t="s">
        <v>50</v>
      </c>
      <c r="D123" s="77">
        <v>3408</v>
      </c>
      <c r="E123" s="77">
        <v>5623</v>
      </c>
      <c r="F123" s="77">
        <v>1003</v>
      </c>
      <c r="G123" s="77">
        <v>1030</v>
      </c>
      <c r="H123" s="77">
        <v>47</v>
      </c>
      <c r="I123" s="77">
        <v>4136</v>
      </c>
      <c r="J123" s="14">
        <v>29.43</v>
      </c>
      <c r="K123" s="14">
        <v>18.32</v>
      </c>
    </row>
    <row r="124" spans="2:11" s="11" customFormat="1" ht="15" customHeight="1" x14ac:dyDescent="0.2">
      <c r="B124" s="264" t="s">
        <v>30</v>
      </c>
      <c r="C124" s="249"/>
      <c r="D124" s="249"/>
      <c r="E124" s="249"/>
      <c r="F124" s="249"/>
      <c r="G124" s="249"/>
      <c r="H124" s="249"/>
      <c r="I124" s="249"/>
      <c r="J124" s="14"/>
      <c r="K124" s="14"/>
    </row>
    <row r="125" spans="2:11" s="11" customFormat="1" ht="15" customHeight="1" x14ac:dyDescent="0.2">
      <c r="B125" s="76">
        <v>2019</v>
      </c>
      <c r="C125" s="252"/>
      <c r="D125" s="77">
        <v>854</v>
      </c>
      <c r="E125" s="77">
        <v>1674</v>
      </c>
      <c r="F125" s="77">
        <v>142</v>
      </c>
      <c r="G125" s="77">
        <v>149</v>
      </c>
      <c r="H125" s="77">
        <v>13</v>
      </c>
      <c r="I125" s="77">
        <v>366</v>
      </c>
      <c r="J125" s="14">
        <v>16.63</v>
      </c>
      <c r="K125" s="14">
        <v>8.9</v>
      </c>
    </row>
    <row r="126" spans="2:11" s="11" customFormat="1" ht="15" customHeight="1" x14ac:dyDescent="0.2">
      <c r="B126" s="76">
        <v>2018</v>
      </c>
      <c r="C126" s="16"/>
      <c r="D126" s="77">
        <v>847</v>
      </c>
      <c r="E126" s="77">
        <v>1708</v>
      </c>
      <c r="F126" s="77">
        <v>155</v>
      </c>
      <c r="G126" s="77">
        <v>218</v>
      </c>
      <c r="H126" s="77">
        <v>68</v>
      </c>
      <c r="I126" s="77">
        <v>682</v>
      </c>
      <c r="J126" s="14">
        <v>18.3</v>
      </c>
      <c r="K126" s="14">
        <v>12.76</v>
      </c>
    </row>
    <row r="127" spans="2:11" s="11" customFormat="1" ht="15" customHeight="1" x14ac:dyDescent="0.2">
      <c r="B127" s="76">
        <v>2017</v>
      </c>
      <c r="C127" s="252"/>
      <c r="D127" s="77">
        <v>830</v>
      </c>
      <c r="E127" s="77">
        <v>1696</v>
      </c>
      <c r="F127" s="77">
        <v>145</v>
      </c>
      <c r="G127" s="77">
        <v>150</v>
      </c>
      <c r="H127" s="77">
        <v>7</v>
      </c>
      <c r="I127" s="77">
        <v>403</v>
      </c>
      <c r="J127" s="14">
        <v>17.47</v>
      </c>
      <c r="K127" s="14">
        <v>8.84</v>
      </c>
    </row>
    <row r="128" spans="2:11" s="11" customFormat="1" ht="15" customHeight="1" x14ac:dyDescent="0.2">
      <c r="B128" s="76">
        <v>2016</v>
      </c>
      <c r="C128" s="252"/>
      <c r="D128" s="77">
        <v>825</v>
      </c>
      <c r="E128" s="77">
        <v>1727</v>
      </c>
      <c r="F128" s="77">
        <v>137</v>
      </c>
      <c r="G128" s="77">
        <v>137</v>
      </c>
      <c r="H128" s="77">
        <v>0</v>
      </c>
      <c r="I128" s="77">
        <v>254</v>
      </c>
      <c r="J128" s="14">
        <v>16.61</v>
      </c>
      <c r="K128" s="14">
        <v>7.93</v>
      </c>
    </row>
    <row r="129" spans="2:11" s="11" customFormat="1" ht="15" customHeight="1" x14ac:dyDescent="0.2">
      <c r="B129" s="76">
        <v>2015</v>
      </c>
      <c r="C129" s="76" t="s">
        <v>50</v>
      </c>
      <c r="D129" s="77">
        <v>918</v>
      </c>
      <c r="E129" s="77">
        <v>1850</v>
      </c>
      <c r="F129" s="77">
        <v>168</v>
      </c>
      <c r="G129" s="77">
        <v>168</v>
      </c>
      <c r="H129" s="77">
        <v>2</v>
      </c>
      <c r="I129" s="77">
        <v>347</v>
      </c>
      <c r="J129" s="14">
        <v>18.3</v>
      </c>
      <c r="K129" s="14">
        <v>9.08</v>
      </c>
    </row>
    <row r="130" spans="2:11" s="11" customFormat="1" ht="15" customHeight="1" x14ac:dyDescent="0.2">
      <c r="B130" s="76">
        <v>2014</v>
      </c>
      <c r="C130" s="76" t="s">
        <v>50</v>
      </c>
      <c r="D130" s="77">
        <v>966</v>
      </c>
      <c r="E130" s="77">
        <v>1939</v>
      </c>
      <c r="F130" s="77">
        <v>161</v>
      </c>
      <c r="G130" s="77">
        <v>162</v>
      </c>
      <c r="H130" s="77">
        <v>7</v>
      </c>
      <c r="I130" s="77">
        <v>390</v>
      </c>
      <c r="J130" s="14">
        <v>16.670000000000002</v>
      </c>
      <c r="K130" s="14">
        <v>8.35</v>
      </c>
    </row>
    <row r="131" spans="2:11" s="11" customFormat="1" ht="15" customHeight="1" x14ac:dyDescent="0.2">
      <c r="B131" s="264" t="s">
        <v>31</v>
      </c>
      <c r="C131" s="249"/>
      <c r="D131" s="249"/>
      <c r="E131" s="249"/>
      <c r="F131" s="249"/>
      <c r="G131" s="249"/>
      <c r="H131" s="249"/>
      <c r="I131" s="249"/>
      <c r="J131" s="14"/>
      <c r="K131" s="14"/>
    </row>
    <row r="132" spans="2:11" s="11" customFormat="1" ht="15" customHeight="1" x14ac:dyDescent="0.2">
      <c r="B132" s="76">
        <v>2019</v>
      </c>
      <c r="C132" s="252"/>
      <c r="D132" s="77">
        <v>2107</v>
      </c>
      <c r="E132" s="77">
        <v>3271</v>
      </c>
      <c r="F132" s="77">
        <v>357</v>
      </c>
      <c r="G132" s="77">
        <v>374</v>
      </c>
      <c r="H132" s="77">
        <v>45</v>
      </c>
      <c r="I132" s="77">
        <v>3248</v>
      </c>
      <c r="J132" s="14">
        <v>16.940000000000001</v>
      </c>
      <c r="K132" s="14">
        <v>11.43</v>
      </c>
    </row>
    <row r="133" spans="2:11" s="11" customFormat="1" ht="15" customHeight="1" x14ac:dyDescent="0.2">
      <c r="B133" s="76">
        <v>2018</v>
      </c>
      <c r="C133" s="16"/>
      <c r="D133" s="77">
        <v>1937</v>
      </c>
      <c r="E133" s="77">
        <v>2845</v>
      </c>
      <c r="F133" s="77">
        <v>281</v>
      </c>
      <c r="G133" s="77">
        <v>286</v>
      </c>
      <c r="H133" s="77">
        <v>24</v>
      </c>
      <c r="I133" s="77">
        <v>2631</v>
      </c>
      <c r="J133" s="14">
        <v>14.51</v>
      </c>
      <c r="K133" s="14">
        <v>10.050000000000001</v>
      </c>
    </row>
    <row r="134" spans="2:11" s="11" customFormat="1" ht="15" customHeight="1" x14ac:dyDescent="0.2">
      <c r="B134" s="76">
        <v>2017</v>
      </c>
      <c r="C134" s="252"/>
      <c r="D134" s="77">
        <v>1789</v>
      </c>
      <c r="E134" s="77">
        <v>2595</v>
      </c>
      <c r="F134" s="77">
        <v>243</v>
      </c>
      <c r="G134" s="77">
        <v>245</v>
      </c>
      <c r="H134" s="77">
        <v>19</v>
      </c>
      <c r="I134" s="77">
        <v>1800</v>
      </c>
      <c r="J134" s="14">
        <v>13.58</v>
      </c>
      <c r="K134" s="14">
        <v>9.44</v>
      </c>
    </row>
    <row r="135" spans="2:11" s="11" customFormat="1" ht="15" customHeight="1" x14ac:dyDescent="0.2">
      <c r="B135" s="76">
        <v>2016</v>
      </c>
      <c r="C135" s="252"/>
      <c r="D135" s="77">
        <v>1750</v>
      </c>
      <c r="E135" s="77">
        <v>2493</v>
      </c>
      <c r="F135" s="77">
        <v>222</v>
      </c>
      <c r="G135" s="77">
        <v>233</v>
      </c>
      <c r="H135" s="77">
        <v>30</v>
      </c>
      <c r="I135" s="77">
        <v>1730</v>
      </c>
      <c r="J135" s="14">
        <v>12.69</v>
      </c>
      <c r="K135" s="14">
        <v>9.35</v>
      </c>
    </row>
    <row r="136" spans="2:11" s="11" customFormat="1" ht="15" customHeight="1" x14ac:dyDescent="0.2">
      <c r="B136" s="76">
        <v>2015</v>
      </c>
      <c r="C136" s="76" t="s">
        <v>50</v>
      </c>
      <c r="D136" s="77">
        <v>1672</v>
      </c>
      <c r="E136" s="77">
        <v>2340</v>
      </c>
      <c r="F136" s="77">
        <v>231</v>
      </c>
      <c r="G136" s="77">
        <v>238</v>
      </c>
      <c r="H136" s="77">
        <v>22</v>
      </c>
      <c r="I136" s="77">
        <v>1328</v>
      </c>
      <c r="J136" s="14">
        <v>13.82</v>
      </c>
      <c r="K136" s="14">
        <v>10.17</v>
      </c>
    </row>
    <row r="137" spans="2:11" s="11" customFormat="1" ht="15" customHeight="1" x14ac:dyDescent="0.2">
      <c r="B137" s="76">
        <v>2014</v>
      </c>
      <c r="C137" s="76" t="s">
        <v>50</v>
      </c>
      <c r="D137" s="77">
        <v>1623</v>
      </c>
      <c r="E137" s="77">
        <v>2243</v>
      </c>
      <c r="F137" s="77">
        <v>217</v>
      </c>
      <c r="G137" s="77">
        <v>227</v>
      </c>
      <c r="H137" s="77">
        <v>34</v>
      </c>
      <c r="I137" s="77">
        <v>6568</v>
      </c>
      <c r="J137" s="14">
        <v>13.37</v>
      </c>
      <c r="K137" s="14">
        <v>10.119999999999999</v>
      </c>
    </row>
    <row r="138" spans="2:11" s="11" customFormat="1" ht="15" customHeight="1" x14ac:dyDescent="0.2">
      <c r="B138" s="264" t="s">
        <v>32</v>
      </c>
      <c r="C138" s="249"/>
      <c r="D138" s="249"/>
      <c r="E138" s="249"/>
      <c r="F138" s="249"/>
      <c r="G138" s="249"/>
      <c r="H138" s="249"/>
      <c r="I138" s="249"/>
      <c r="J138" s="14"/>
      <c r="K138" s="14"/>
    </row>
    <row r="139" spans="2:11" s="11" customFormat="1" ht="15" customHeight="1" x14ac:dyDescent="0.2">
      <c r="B139" s="76">
        <v>2019</v>
      </c>
      <c r="C139" s="252"/>
      <c r="D139" s="77">
        <v>978</v>
      </c>
      <c r="E139" s="77">
        <v>1883</v>
      </c>
      <c r="F139" s="77">
        <v>163</v>
      </c>
      <c r="G139" s="77">
        <v>178</v>
      </c>
      <c r="H139" s="77">
        <v>32</v>
      </c>
      <c r="I139" s="77">
        <v>1850</v>
      </c>
      <c r="J139" s="14">
        <v>16.670000000000002</v>
      </c>
      <c r="K139" s="14">
        <v>9.4499999999999993</v>
      </c>
    </row>
    <row r="140" spans="2:11" s="11" customFormat="1" ht="15" customHeight="1" x14ac:dyDescent="0.2">
      <c r="B140" s="76">
        <v>2018</v>
      </c>
      <c r="C140" s="16"/>
      <c r="D140" s="77">
        <v>936</v>
      </c>
      <c r="E140" s="77">
        <v>1804</v>
      </c>
      <c r="F140" s="77">
        <v>134</v>
      </c>
      <c r="G140" s="77">
        <v>139</v>
      </c>
      <c r="H140" s="77">
        <v>20</v>
      </c>
      <c r="I140" s="77">
        <v>745</v>
      </c>
      <c r="J140" s="14">
        <v>14.32</v>
      </c>
      <c r="K140" s="14">
        <v>7.71</v>
      </c>
    </row>
    <row r="141" spans="2:11" s="11" customFormat="1" ht="15" customHeight="1" x14ac:dyDescent="0.2">
      <c r="B141" s="76">
        <v>2017</v>
      </c>
      <c r="C141" s="252"/>
      <c r="D141" s="77">
        <v>924</v>
      </c>
      <c r="E141" s="77">
        <v>1795</v>
      </c>
      <c r="F141" s="77">
        <v>153</v>
      </c>
      <c r="G141" s="77">
        <v>165</v>
      </c>
      <c r="H141" s="77">
        <v>30</v>
      </c>
      <c r="I141" s="77">
        <v>1154</v>
      </c>
      <c r="J141" s="14">
        <v>16.559999999999999</v>
      </c>
      <c r="K141" s="14">
        <v>9.19</v>
      </c>
    </row>
    <row r="142" spans="2:11" s="11" customFormat="1" ht="15" customHeight="1" x14ac:dyDescent="0.2">
      <c r="B142" s="76">
        <v>2016</v>
      </c>
      <c r="C142" s="252"/>
      <c r="D142" s="77">
        <v>884</v>
      </c>
      <c r="E142" s="77">
        <v>1663</v>
      </c>
      <c r="F142" s="77">
        <v>152</v>
      </c>
      <c r="G142" s="77">
        <v>169</v>
      </c>
      <c r="H142" s="77">
        <v>30</v>
      </c>
      <c r="I142" s="77">
        <v>1197</v>
      </c>
      <c r="J142" s="14">
        <v>17.190000000000001</v>
      </c>
      <c r="K142" s="14">
        <v>10.16</v>
      </c>
    </row>
    <row r="143" spans="2:11" s="11" customFormat="1" ht="15" customHeight="1" x14ac:dyDescent="0.2">
      <c r="B143" s="76">
        <v>2015</v>
      </c>
      <c r="C143" s="76" t="s">
        <v>50</v>
      </c>
      <c r="D143" s="77">
        <v>838</v>
      </c>
      <c r="E143" s="77">
        <v>1561</v>
      </c>
      <c r="F143" s="77">
        <v>167</v>
      </c>
      <c r="G143" s="77">
        <v>185</v>
      </c>
      <c r="H143" s="77">
        <v>39</v>
      </c>
      <c r="I143" s="77">
        <v>9197</v>
      </c>
      <c r="J143" s="14">
        <v>19.93</v>
      </c>
      <c r="K143" s="14">
        <v>11.85</v>
      </c>
    </row>
    <row r="144" spans="2:11" s="11" customFormat="1" ht="15" customHeight="1" x14ac:dyDescent="0.2">
      <c r="B144" s="76">
        <v>2014</v>
      </c>
      <c r="C144" s="76" t="s">
        <v>50</v>
      </c>
      <c r="D144" s="77">
        <v>780</v>
      </c>
      <c r="E144" s="77">
        <v>1431</v>
      </c>
      <c r="F144" s="77">
        <v>145</v>
      </c>
      <c r="G144" s="77">
        <v>167</v>
      </c>
      <c r="H144" s="77">
        <v>38</v>
      </c>
      <c r="I144" s="77">
        <v>1214</v>
      </c>
      <c r="J144" s="14">
        <v>18.59</v>
      </c>
      <c r="K144" s="14">
        <v>11.67</v>
      </c>
    </row>
    <row r="145" spans="2:11" s="11" customFormat="1" ht="15" customHeight="1" x14ac:dyDescent="0.2">
      <c r="B145" s="264" t="s">
        <v>33</v>
      </c>
      <c r="C145" s="249"/>
      <c r="D145" s="249"/>
      <c r="E145" s="249"/>
      <c r="F145" s="249"/>
      <c r="G145" s="249"/>
      <c r="H145" s="249"/>
      <c r="I145" s="249"/>
      <c r="J145" s="14"/>
      <c r="K145" s="14"/>
    </row>
    <row r="146" spans="2:11" s="11" customFormat="1" ht="15" customHeight="1" x14ac:dyDescent="0.2">
      <c r="B146" s="76">
        <v>2019</v>
      </c>
      <c r="C146" s="252"/>
      <c r="D146" s="77">
        <v>1089</v>
      </c>
      <c r="E146" s="77">
        <v>2044</v>
      </c>
      <c r="F146" s="77">
        <v>141</v>
      </c>
      <c r="G146" s="77">
        <v>162</v>
      </c>
      <c r="H146" s="77">
        <v>46</v>
      </c>
      <c r="I146" s="77">
        <v>678</v>
      </c>
      <c r="J146" s="14">
        <v>12.95</v>
      </c>
      <c r="K146" s="14">
        <v>7.93</v>
      </c>
    </row>
    <row r="147" spans="2:11" s="11" customFormat="1" ht="15" customHeight="1" x14ac:dyDescent="0.2">
      <c r="B147" s="76">
        <v>2018</v>
      </c>
      <c r="C147" s="16"/>
      <c r="D147" s="77">
        <v>1049</v>
      </c>
      <c r="E147" s="77">
        <v>1987</v>
      </c>
      <c r="F147" s="77">
        <v>155</v>
      </c>
      <c r="G147" s="77">
        <v>183</v>
      </c>
      <c r="H147" s="77">
        <v>52</v>
      </c>
      <c r="I147" s="77">
        <v>877</v>
      </c>
      <c r="J147" s="14">
        <v>14.78</v>
      </c>
      <c r="K147" s="14">
        <v>9.2100000000000009</v>
      </c>
    </row>
    <row r="148" spans="2:11" s="11" customFormat="1" ht="15" customHeight="1" x14ac:dyDescent="0.2">
      <c r="B148" s="76">
        <v>2017</v>
      </c>
      <c r="C148" s="252"/>
      <c r="D148" s="77">
        <v>986</v>
      </c>
      <c r="E148" s="77">
        <v>1930</v>
      </c>
      <c r="F148" s="77">
        <v>160</v>
      </c>
      <c r="G148" s="77">
        <v>194</v>
      </c>
      <c r="H148" s="77">
        <v>57</v>
      </c>
      <c r="I148" s="77">
        <v>1069</v>
      </c>
      <c r="J148" s="14">
        <v>16.23</v>
      </c>
      <c r="K148" s="14">
        <v>10.050000000000001</v>
      </c>
    </row>
    <row r="149" spans="2:11" s="11" customFormat="1" ht="15" customHeight="1" x14ac:dyDescent="0.2">
      <c r="B149" s="76">
        <v>2016</v>
      </c>
      <c r="C149" s="252"/>
      <c r="D149" s="77">
        <v>933</v>
      </c>
      <c r="E149" s="77">
        <v>1765</v>
      </c>
      <c r="F149" s="77">
        <v>130</v>
      </c>
      <c r="G149" s="77">
        <v>155</v>
      </c>
      <c r="H149" s="77">
        <v>45</v>
      </c>
      <c r="I149" s="77">
        <v>666</v>
      </c>
      <c r="J149" s="14">
        <v>13.93</v>
      </c>
      <c r="K149" s="14">
        <v>8.7799999999999994</v>
      </c>
    </row>
    <row r="150" spans="2:11" s="11" customFormat="1" ht="15" customHeight="1" x14ac:dyDescent="0.2">
      <c r="B150" s="76">
        <v>2015</v>
      </c>
      <c r="C150" s="76" t="s">
        <v>50</v>
      </c>
      <c r="D150" s="77">
        <v>943</v>
      </c>
      <c r="E150" s="77">
        <v>1763</v>
      </c>
      <c r="F150" s="77">
        <v>152</v>
      </c>
      <c r="G150" s="77">
        <v>182</v>
      </c>
      <c r="H150" s="77">
        <v>66</v>
      </c>
      <c r="I150" s="77">
        <v>1094</v>
      </c>
      <c r="J150" s="14">
        <v>16.12</v>
      </c>
      <c r="K150" s="14">
        <v>10.32</v>
      </c>
    </row>
    <row r="151" spans="2:11" s="11" customFormat="1" ht="15" customHeight="1" x14ac:dyDescent="0.2">
      <c r="B151" s="76">
        <v>2014</v>
      </c>
      <c r="C151" s="76" t="s">
        <v>50</v>
      </c>
      <c r="D151" s="77">
        <v>931</v>
      </c>
      <c r="E151" s="77">
        <v>1734</v>
      </c>
      <c r="F151" s="77">
        <v>129</v>
      </c>
      <c r="G151" s="77">
        <v>147</v>
      </c>
      <c r="H151" s="77">
        <v>47</v>
      </c>
      <c r="I151" s="77">
        <v>2062</v>
      </c>
      <c r="J151" s="14">
        <v>13.86</v>
      </c>
      <c r="K151" s="14">
        <v>8.48</v>
      </c>
    </row>
    <row r="152" spans="2:11" ht="9" customHeight="1" x14ac:dyDescent="0.2">
      <c r="B152" s="49"/>
      <c r="C152" s="49"/>
      <c r="D152" s="49"/>
      <c r="E152" s="49"/>
      <c r="F152" s="49"/>
      <c r="G152" s="49"/>
      <c r="H152" s="49"/>
      <c r="I152" s="49"/>
      <c r="J152" s="49"/>
      <c r="K152" s="49"/>
    </row>
    <row r="153" spans="2:11" ht="3" customHeight="1" x14ac:dyDescent="0.2"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</row>
    <row r="154" spans="2:11" ht="9" customHeight="1" x14ac:dyDescent="0.2">
      <c r="J154" s="1"/>
      <c r="K154" s="1"/>
    </row>
    <row r="155" spans="2:11" ht="12.75" customHeight="1" x14ac:dyDescent="0.2">
      <c r="B155" s="288" t="s">
        <v>289</v>
      </c>
      <c r="C155" s="288"/>
      <c r="D155" s="288"/>
      <c r="E155" s="288"/>
      <c r="F155" s="288"/>
      <c r="G155" s="288"/>
      <c r="H155" s="288"/>
      <c r="I155" s="288"/>
      <c r="J155" s="288"/>
      <c r="K155" s="1"/>
    </row>
    <row r="157" spans="2:11" ht="12" x14ac:dyDescent="0.2">
      <c r="B157" s="133" t="s">
        <v>0</v>
      </c>
      <c r="C157" s="26"/>
      <c r="J157" s="1"/>
      <c r="K157" s="1"/>
    </row>
    <row r="167" spans="6:11" x14ac:dyDescent="0.2">
      <c r="F167" s="1" t="s">
        <v>264</v>
      </c>
      <c r="J167" s="1"/>
      <c r="K167" s="1"/>
    </row>
  </sheetData>
  <mergeCells count="7">
    <mergeCell ref="B155:J155"/>
    <mergeCell ref="B1:K1"/>
    <mergeCell ref="D4:K4"/>
    <mergeCell ref="D5:D6"/>
    <mergeCell ref="E5:E6"/>
    <mergeCell ref="F5:K5"/>
    <mergeCell ref="B4:C7"/>
  </mergeCells>
  <hyperlinks>
    <hyperlink ref="B15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1" width="15.7109375" style="49" customWidth="1"/>
    <col min="12" max="12" width="6.7109375" style="1" customWidth="1"/>
    <col min="13" max="16384" width="12.5703125" style="1"/>
  </cols>
  <sheetData>
    <row r="1" spans="2:11" s="119" customFormat="1" ht="33" customHeight="1" x14ac:dyDescent="0.2">
      <c r="B1" s="289" t="s">
        <v>310</v>
      </c>
      <c r="C1" s="289"/>
      <c r="D1" s="289"/>
      <c r="E1" s="289"/>
      <c r="F1" s="289"/>
      <c r="G1" s="289"/>
      <c r="H1" s="289"/>
      <c r="I1" s="289"/>
      <c r="J1" s="289"/>
      <c r="K1" s="289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25" t="s">
        <v>218</v>
      </c>
      <c r="C3" s="27"/>
      <c r="D3" s="48"/>
      <c r="E3" s="48"/>
      <c r="F3" s="48"/>
      <c r="H3" s="4"/>
    </row>
    <row r="4" spans="2:11" s="6" customFormat="1" ht="18" customHeight="1" x14ac:dyDescent="0.2">
      <c r="B4" s="284" t="s">
        <v>4</v>
      </c>
      <c r="C4" s="285"/>
      <c r="D4" s="290" t="s">
        <v>38</v>
      </c>
      <c r="E4" s="290"/>
      <c r="F4" s="290"/>
      <c r="G4" s="290"/>
      <c r="H4" s="290"/>
      <c r="I4" s="290"/>
      <c r="J4" s="290"/>
      <c r="K4" s="291"/>
    </row>
    <row r="5" spans="2:11" s="6" customFormat="1" ht="18" customHeight="1" x14ac:dyDescent="0.2">
      <c r="B5" s="284"/>
      <c r="C5" s="285"/>
      <c r="D5" s="285" t="s">
        <v>6</v>
      </c>
      <c r="E5" s="285" t="s">
        <v>7</v>
      </c>
      <c r="F5" s="290" t="s">
        <v>8</v>
      </c>
      <c r="G5" s="290"/>
      <c r="H5" s="290"/>
      <c r="I5" s="290"/>
      <c r="J5" s="290"/>
      <c r="K5" s="291"/>
    </row>
    <row r="6" spans="2:11" s="6" customFormat="1" ht="24" customHeight="1" x14ac:dyDescent="0.2">
      <c r="B6" s="284"/>
      <c r="C6" s="285"/>
      <c r="D6" s="285"/>
      <c r="E6" s="285"/>
      <c r="F6" s="138" t="s">
        <v>9</v>
      </c>
      <c r="G6" s="138" t="s">
        <v>10</v>
      </c>
      <c r="H6" s="138" t="s">
        <v>11</v>
      </c>
      <c r="I6" s="138" t="s">
        <v>12</v>
      </c>
      <c r="J6" s="138" t="s">
        <v>13</v>
      </c>
      <c r="K6" s="137" t="s">
        <v>14</v>
      </c>
    </row>
    <row r="7" spans="2:11" ht="18" customHeight="1" x14ac:dyDescent="0.2">
      <c r="B7" s="284"/>
      <c r="C7" s="285"/>
      <c r="D7" s="138" t="s">
        <v>15</v>
      </c>
      <c r="E7" s="138" t="s">
        <v>15</v>
      </c>
      <c r="F7" s="138" t="s">
        <v>15</v>
      </c>
      <c r="G7" s="138" t="s">
        <v>15</v>
      </c>
      <c r="H7" s="138" t="s">
        <v>15</v>
      </c>
      <c r="I7" s="165" t="s">
        <v>343</v>
      </c>
      <c r="J7" s="138" t="s">
        <v>16</v>
      </c>
      <c r="K7" s="137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51"/>
      <c r="K8" s="51"/>
    </row>
    <row r="9" spans="2:11" s="11" customFormat="1" ht="15" customHeight="1" x14ac:dyDescent="0.2">
      <c r="B9" s="74" t="s">
        <v>5</v>
      </c>
      <c r="C9" s="74"/>
      <c r="D9" s="231"/>
      <c r="E9" s="231"/>
      <c r="F9" s="231"/>
      <c r="G9" s="231"/>
      <c r="H9" s="231"/>
      <c r="I9" s="231"/>
      <c r="J9" s="231"/>
      <c r="K9" s="231"/>
    </row>
    <row r="10" spans="2:11" s="11" customFormat="1" ht="15" customHeight="1" x14ac:dyDescent="0.2">
      <c r="B10" s="76">
        <v>2019</v>
      </c>
      <c r="C10" s="74"/>
      <c r="D10" s="77">
        <v>8045</v>
      </c>
      <c r="E10" s="77">
        <v>58552</v>
      </c>
      <c r="F10" s="77">
        <v>903</v>
      </c>
      <c r="G10" s="77">
        <v>2202</v>
      </c>
      <c r="H10" s="77">
        <v>2149</v>
      </c>
      <c r="I10" s="77">
        <v>91430</v>
      </c>
      <c r="J10" s="14">
        <v>11.22</v>
      </c>
      <c r="K10" s="14">
        <v>3.76</v>
      </c>
    </row>
    <row r="11" spans="2:11" s="11" customFormat="1" ht="15" customHeight="1" x14ac:dyDescent="0.2">
      <c r="B11" s="76">
        <v>2018</v>
      </c>
      <c r="C11" s="74"/>
      <c r="D11" s="77">
        <v>7738</v>
      </c>
      <c r="E11" s="77">
        <v>53983</v>
      </c>
      <c r="F11" s="77">
        <v>942</v>
      </c>
      <c r="G11" s="77">
        <v>2052</v>
      </c>
      <c r="H11" s="77">
        <v>1978</v>
      </c>
      <c r="I11" s="77">
        <v>95152</v>
      </c>
      <c r="J11" s="14">
        <v>12.17</v>
      </c>
      <c r="K11" s="14">
        <v>3.8</v>
      </c>
    </row>
    <row r="12" spans="2:11" s="11" customFormat="1" ht="15" customHeight="1" x14ac:dyDescent="0.2">
      <c r="B12" s="76">
        <v>2017</v>
      </c>
      <c r="C12" s="74"/>
      <c r="D12" s="77">
        <v>7361</v>
      </c>
      <c r="E12" s="77">
        <v>50017</v>
      </c>
      <c r="F12" s="77">
        <v>873</v>
      </c>
      <c r="G12" s="77">
        <v>2045</v>
      </c>
      <c r="H12" s="77">
        <v>1978</v>
      </c>
      <c r="I12" s="77">
        <v>71564</v>
      </c>
      <c r="J12" s="14">
        <v>11.86</v>
      </c>
      <c r="K12" s="14">
        <v>4.09</v>
      </c>
    </row>
    <row r="13" spans="2:11" s="11" customFormat="1" ht="15" customHeight="1" x14ac:dyDescent="0.2">
      <c r="B13" s="76">
        <v>2016</v>
      </c>
      <c r="C13" s="74"/>
      <c r="D13" s="77">
        <v>7053</v>
      </c>
      <c r="E13" s="77">
        <v>46596</v>
      </c>
      <c r="F13" s="77">
        <v>702</v>
      </c>
      <c r="G13" s="77">
        <v>1399</v>
      </c>
      <c r="H13" s="77">
        <v>1368</v>
      </c>
      <c r="I13" s="77">
        <v>52792</v>
      </c>
      <c r="J13" s="14">
        <v>9.9499999999999993</v>
      </c>
      <c r="K13" s="14">
        <v>3</v>
      </c>
    </row>
    <row r="14" spans="2:11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7060</v>
      </c>
      <c r="E14" s="77">
        <v>44772</v>
      </c>
      <c r="F14" s="77">
        <v>781</v>
      </c>
      <c r="G14" s="77">
        <v>1881</v>
      </c>
      <c r="H14" s="77">
        <v>1826</v>
      </c>
      <c r="I14" s="77">
        <v>115555</v>
      </c>
      <c r="J14" s="14">
        <v>11.06</v>
      </c>
      <c r="K14" s="14">
        <v>4.2</v>
      </c>
    </row>
    <row r="15" spans="2:11" s="11" customFormat="1" ht="15" customHeight="1" x14ac:dyDescent="0.2">
      <c r="B15" s="76">
        <v>2014</v>
      </c>
      <c r="C15" s="76" t="str">
        <f t="shared" si="0"/>
        <v/>
      </c>
      <c r="D15" s="77">
        <v>7040</v>
      </c>
      <c r="E15" s="77">
        <v>44594</v>
      </c>
      <c r="F15" s="77">
        <v>745</v>
      </c>
      <c r="G15" s="77">
        <v>1646</v>
      </c>
      <c r="H15" s="77">
        <v>1596</v>
      </c>
      <c r="I15" s="77">
        <v>58712</v>
      </c>
      <c r="J15" s="14">
        <v>10.58</v>
      </c>
      <c r="K15" s="14">
        <v>3.69</v>
      </c>
    </row>
    <row r="16" spans="2:11" s="11" customFormat="1" ht="15" customHeight="1" x14ac:dyDescent="0.2">
      <c r="B16" s="255" t="s">
        <v>3</v>
      </c>
      <c r="C16" s="238"/>
      <c r="D16" s="238"/>
      <c r="E16" s="238"/>
      <c r="F16" s="238"/>
      <c r="G16" s="238"/>
      <c r="H16" s="238"/>
      <c r="I16" s="238"/>
      <c r="J16" s="238"/>
      <c r="K16" s="238"/>
    </row>
    <row r="17" spans="2:11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203"/>
      <c r="K17" s="203"/>
    </row>
    <row r="18" spans="2:11" s="11" customFormat="1" ht="15" customHeight="1" x14ac:dyDescent="0.2">
      <c r="B18" s="76">
        <v>2019</v>
      </c>
      <c r="C18" s="252"/>
      <c r="D18" s="77">
        <v>1075</v>
      </c>
      <c r="E18" s="77">
        <v>1997</v>
      </c>
      <c r="F18" s="77">
        <v>131</v>
      </c>
      <c r="G18" s="77">
        <v>205</v>
      </c>
      <c r="H18" s="77">
        <v>169</v>
      </c>
      <c r="I18" s="77">
        <v>6103</v>
      </c>
      <c r="J18" s="14">
        <v>12.19</v>
      </c>
      <c r="K18" s="14">
        <v>10.27</v>
      </c>
    </row>
    <row r="19" spans="2:11" s="11" customFormat="1" ht="15" customHeight="1" x14ac:dyDescent="0.2">
      <c r="B19" s="76">
        <v>2018</v>
      </c>
      <c r="C19" s="74"/>
      <c r="D19" s="77">
        <v>1131</v>
      </c>
      <c r="E19" s="77">
        <v>2113</v>
      </c>
      <c r="F19" s="77">
        <v>166</v>
      </c>
      <c r="G19" s="77">
        <v>248</v>
      </c>
      <c r="H19" s="77">
        <v>198</v>
      </c>
      <c r="I19" s="77">
        <v>6216</v>
      </c>
      <c r="J19" s="14">
        <v>14.68</v>
      </c>
      <c r="K19" s="14">
        <v>11.74</v>
      </c>
    </row>
    <row r="20" spans="2:11" s="11" customFormat="1" ht="15" customHeight="1" x14ac:dyDescent="0.2">
      <c r="B20" s="76">
        <v>2017</v>
      </c>
      <c r="C20" s="252"/>
      <c r="D20" s="77">
        <v>1127</v>
      </c>
      <c r="E20" s="77">
        <v>2074</v>
      </c>
      <c r="F20" s="77">
        <v>184</v>
      </c>
      <c r="G20" s="77">
        <v>264</v>
      </c>
      <c r="H20" s="77">
        <v>222</v>
      </c>
      <c r="I20" s="77">
        <v>6873</v>
      </c>
      <c r="J20" s="14">
        <v>16.329999999999998</v>
      </c>
      <c r="K20" s="14">
        <v>12.73</v>
      </c>
    </row>
    <row r="21" spans="2:11" s="11" customFormat="1" ht="15" customHeight="1" x14ac:dyDescent="0.2">
      <c r="B21" s="76">
        <v>2016</v>
      </c>
      <c r="C21" s="252"/>
      <c r="D21" s="77">
        <v>1082</v>
      </c>
      <c r="E21" s="77">
        <v>1899</v>
      </c>
      <c r="F21" s="77">
        <v>166</v>
      </c>
      <c r="G21" s="77">
        <v>199</v>
      </c>
      <c r="H21" s="77">
        <v>185</v>
      </c>
      <c r="I21" s="77">
        <v>6098</v>
      </c>
      <c r="J21" s="14">
        <v>15.34</v>
      </c>
      <c r="K21" s="14">
        <v>10.48</v>
      </c>
    </row>
    <row r="22" spans="2:11" s="11" customFormat="1" ht="15" customHeight="1" x14ac:dyDescent="0.2">
      <c r="B22" s="76">
        <v>2015</v>
      </c>
      <c r="C22" s="76" t="s">
        <v>50</v>
      </c>
      <c r="D22" s="77">
        <v>1078</v>
      </c>
      <c r="E22" s="77">
        <v>1941</v>
      </c>
      <c r="F22" s="77">
        <v>164</v>
      </c>
      <c r="G22" s="77">
        <v>213</v>
      </c>
      <c r="H22" s="77">
        <v>189</v>
      </c>
      <c r="I22" s="77">
        <v>6286</v>
      </c>
      <c r="J22" s="14">
        <v>15.21</v>
      </c>
      <c r="K22" s="14">
        <v>10.97</v>
      </c>
    </row>
    <row r="23" spans="2:11" s="11" customFormat="1" ht="15" customHeight="1" x14ac:dyDescent="0.2">
      <c r="B23" s="76">
        <v>2014</v>
      </c>
      <c r="C23" s="76" t="s">
        <v>50</v>
      </c>
      <c r="D23" s="77">
        <v>1105</v>
      </c>
      <c r="E23" s="77">
        <v>2022</v>
      </c>
      <c r="F23" s="77">
        <v>176</v>
      </c>
      <c r="G23" s="77">
        <v>228</v>
      </c>
      <c r="H23" s="77">
        <v>195</v>
      </c>
      <c r="I23" s="77">
        <v>5482</v>
      </c>
      <c r="J23" s="14">
        <v>15.93</v>
      </c>
      <c r="K23" s="14">
        <v>11.28</v>
      </c>
    </row>
    <row r="24" spans="2:11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77"/>
      <c r="J24" s="14"/>
      <c r="K24" s="14"/>
    </row>
    <row r="25" spans="2:11" s="11" customFormat="1" ht="15" customHeight="1" x14ac:dyDescent="0.2">
      <c r="B25" s="76">
        <v>2019</v>
      </c>
      <c r="C25" s="252"/>
      <c r="D25" s="77">
        <v>6970</v>
      </c>
      <c r="E25" s="77">
        <v>56555</v>
      </c>
      <c r="F25" s="77">
        <v>772</v>
      </c>
      <c r="G25" s="77">
        <v>1997</v>
      </c>
      <c r="H25" s="77">
        <v>1980</v>
      </c>
      <c r="I25" s="77">
        <v>85327</v>
      </c>
      <c r="J25" s="14">
        <v>11.08</v>
      </c>
      <c r="K25" s="14">
        <v>3.53</v>
      </c>
    </row>
    <row r="26" spans="2:11" s="11" customFormat="1" ht="15" customHeight="1" x14ac:dyDescent="0.2">
      <c r="B26" s="76">
        <v>2018</v>
      </c>
      <c r="C26" s="74"/>
      <c r="D26" s="77">
        <v>6607</v>
      </c>
      <c r="E26" s="77">
        <v>51870</v>
      </c>
      <c r="F26" s="77">
        <v>776</v>
      </c>
      <c r="G26" s="77">
        <v>1804</v>
      </c>
      <c r="H26" s="77">
        <v>1780</v>
      </c>
      <c r="I26" s="77">
        <v>88936</v>
      </c>
      <c r="J26" s="14">
        <v>11.75</v>
      </c>
      <c r="K26" s="14">
        <v>3.48</v>
      </c>
    </row>
    <row r="27" spans="2:11" s="11" customFormat="1" ht="15" customHeight="1" x14ac:dyDescent="0.2">
      <c r="B27" s="76">
        <v>2017</v>
      </c>
      <c r="C27" s="252"/>
      <c r="D27" s="77">
        <v>6234</v>
      </c>
      <c r="E27" s="77">
        <v>47943</v>
      </c>
      <c r="F27" s="77">
        <v>689</v>
      </c>
      <c r="G27" s="77">
        <v>1781</v>
      </c>
      <c r="H27" s="77">
        <v>1756</v>
      </c>
      <c r="I27" s="77">
        <v>64691</v>
      </c>
      <c r="J27" s="14">
        <v>11.05</v>
      </c>
      <c r="K27" s="14">
        <v>3.71</v>
      </c>
    </row>
    <row r="28" spans="2:11" s="11" customFormat="1" ht="15" customHeight="1" x14ac:dyDescent="0.2">
      <c r="B28" s="76">
        <v>2016</v>
      </c>
      <c r="C28" s="252"/>
      <c r="D28" s="77">
        <v>5971</v>
      </c>
      <c r="E28" s="77">
        <v>44697</v>
      </c>
      <c r="F28" s="77">
        <v>536</v>
      </c>
      <c r="G28" s="77">
        <v>1200</v>
      </c>
      <c r="H28" s="77">
        <v>1183</v>
      </c>
      <c r="I28" s="77">
        <v>46695</v>
      </c>
      <c r="J28" s="14">
        <v>8.98</v>
      </c>
      <c r="K28" s="14">
        <v>2.68</v>
      </c>
    </row>
    <row r="29" spans="2:11" s="11" customFormat="1" ht="15" customHeight="1" x14ac:dyDescent="0.2">
      <c r="B29" s="76">
        <v>2015</v>
      </c>
      <c r="C29" s="76" t="s">
        <v>50</v>
      </c>
      <c r="D29" s="77">
        <v>5982</v>
      </c>
      <c r="E29" s="77">
        <v>42831</v>
      </c>
      <c r="F29" s="77">
        <v>617</v>
      </c>
      <c r="G29" s="77">
        <v>1668</v>
      </c>
      <c r="H29" s="77">
        <v>1637</v>
      </c>
      <c r="I29" s="77">
        <v>109269</v>
      </c>
      <c r="J29" s="14">
        <v>10.31</v>
      </c>
      <c r="K29" s="14">
        <v>3.89</v>
      </c>
    </row>
    <row r="30" spans="2:11" s="11" customFormat="1" ht="15" customHeight="1" x14ac:dyDescent="0.2">
      <c r="B30" s="76">
        <v>2014</v>
      </c>
      <c r="C30" s="76" t="s">
        <v>50</v>
      </c>
      <c r="D30" s="77">
        <v>5935</v>
      </c>
      <c r="E30" s="77">
        <v>42572</v>
      </c>
      <c r="F30" s="77">
        <v>569</v>
      </c>
      <c r="G30" s="77">
        <v>1418</v>
      </c>
      <c r="H30" s="77">
        <v>1401</v>
      </c>
      <c r="I30" s="77">
        <v>53230</v>
      </c>
      <c r="J30" s="14">
        <v>9.59</v>
      </c>
      <c r="K30" s="14">
        <v>3.33</v>
      </c>
    </row>
    <row r="31" spans="2:11" s="11" customFormat="1" ht="15" customHeight="1" x14ac:dyDescent="0.2">
      <c r="B31" s="251" t="s">
        <v>36</v>
      </c>
      <c r="C31" s="238"/>
      <c r="D31" s="238"/>
      <c r="E31" s="238"/>
      <c r="F31" s="238"/>
      <c r="G31" s="238"/>
      <c r="H31" s="238"/>
      <c r="I31" s="77"/>
      <c r="J31" s="14"/>
      <c r="K31" s="14"/>
    </row>
    <row r="32" spans="2:11" s="11" customFormat="1" ht="15" customHeight="1" x14ac:dyDescent="0.2">
      <c r="B32" s="264" t="s">
        <v>17</v>
      </c>
      <c r="C32" s="265"/>
      <c r="D32" s="265"/>
      <c r="E32" s="265"/>
      <c r="F32" s="265"/>
      <c r="G32" s="265"/>
      <c r="H32" s="265"/>
      <c r="I32" s="77"/>
      <c r="J32" s="14"/>
      <c r="K32" s="14"/>
    </row>
    <row r="33" spans="2:11" s="11" customFormat="1" ht="15" customHeight="1" x14ac:dyDescent="0.2">
      <c r="B33" s="76">
        <v>2019</v>
      </c>
      <c r="C33" s="252"/>
      <c r="D33" s="77">
        <v>193</v>
      </c>
      <c r="E33" s="77">
        <v>1054</v>
      </c>
      <c r="F33" s="77">
        <v>16</v>
      </c>
      <c r="G33" s="77">
        <v>64</v>
      </c>
      <c r="H33" s="77">
        <v>64</v>
      </c>
      <c r="I33" s="77">
        <v>2575</v>
      </c>
      <c r="J33" s="14">
        <v>8.2899999999999991</v>
      </c>
      <c r="K33" s="14">
        <v>6.07</v>
      </c>
    </row>
    <row r="34" spans="2:11" s="11" customFormat="1" ht="15" customHeight="1" x14ac:dyDescent="0.2">
      <c r="B34" s="76">
        <v>2018</v>
      </c>
      <c r="C34" s="74"/>
      <c r="D34" s="77">
        <v>196</v>
      </c>
      <c r="E34" s="77">
        <v>1018</v>
      </c>
      <c r="F34" s="77">
        <v>26</v>
      </c>
      <c r="G34" s="77">
        <v>67</v>
      </c>
      <c r="H34" s="77">
        <v>66</v>
      </c>
      <c r="I34" s="77">
        <v>2144</v>
      </c>
      <c r="J34" s="14">
        <v>13.27</v>
      </c>
      <c r="K34" s="14">
        <v>6.58</v>
      </c>
    </row>
    <row r="35" spans="2:11" s="11" customFormat="1" ht="15" customHeight="1" x14ac:dyDescent="0.2">
      <c r="B35" s="76">
        <v>2017</v>
      </c>
      <c r="C35" s="252"/>
      <c r="D35" s="77">
        <v>184</v>
      </c>
      <c r="E35" s="77">
        <v>960</v>
      </c>
      <c r="F35" s="77">
        <v>21</v>
      </c>
      <c r="G35" s="77">
        <v>43</v>
      </c>
      <c r="H35" s="77">
        <v>41</v>
      </c>
      <c r="I35" s="77">
        <v>520</v>
      </c>
      <c r="J35" s="14">
        <v>11.41</v>
      </c>
      <c r="K35" s="14">
        <v>4.4800000000000004</v>
      </c>
    </row>
    <row r="36" spans="2:11" s="11" customFormat="1" ht="15" customHeight="1" x14ac:dyDescent="0.2">
      <c r="B36" s="76">
        <v>2016</v>
      </c>
      <c r="C36" s="252"/>
      <c r="D36" s="77">
        <v>171</v>
      </c>
      <c r="E36" s="77">
        <v>867</v>
      </c>
      <c r="F36" s="77">
        <v>20</v>
      </c>
      <c r="G36" s="77">
        <v>53</v>
      </c>
      <c r="H36" s="77">
        <v>53</v>
      </c>
      <c r="I36" s="77">
        <v>1458</v>
      </c>
      <c r="J36" s="14">
        <v>11.7</v>
      </c>
      <c r="K36" s="14">
        <v>6.11</v>
      </c>
    </row>
    <row r="37" spans="2:11" s="11" customFormat="1" ht="15" customHeight="1" x14ac:dyDescent="0.2">
      <c r="B37" s="76">
        <v>2015</v>
      </c>
      <c r="C37" s="76" t="s">
        <v>50</v>
      </c>
      <c r="D37" s="77">
        <v>168</v>
      </c>
      <c r="E37" s="77">
        <v>773</v>
      </c>
      <c r="F37" s="77">
        <v>28</v>
      </c>
      <c r="G37" s="77">
        <v>53</v>
      </c>
      <c r="H37" s="77">
        <v>49</v>
      </c>
      <c r="I37" s="77">
        <v>804</v>
      </c>
      <c r="J37" s="14">
        <v>16.670000000000002</v>
      </c>
      <c r="K37" s="14">
        <v>6.86</v>
      </c>
    </row>
    <row r="38" spans="2:11" s="11" customFormat="1" ht="15" customHeight="1" x14ac:dyDescent="0.2">
      <c r="B38" s="76">
        <v>2014</v>
      </c>
      <c r="C38" s="76" t="s">
        <v>50</v>
      </c>
      <c r="D38" s="77">
        <v>155</v>
      </c>
      <c r="E38" s="77">
        <v>732</v>
      </c>
      <c r="F38" s="77">
        <v>25</v>
      </c>
      <c r="G38" s="77">
        <v>49</v>
      </c>
      <c r="H38" s="77">
        <v>48</v>
      </c>
      <c r="I38" s="77">
        <v>1747</v>
      </c>
      <c r="J38" s="14">
        <v>16.13</v>
      </c>
      <c r="K38" s="14">
        <v>6.69</v>
      </c>
    </row>
    <row r="39" spans="2:11" s="11" customFormat="1" ht="15" customHeight="1" x14ac:dyDescent="0.2">
      <c r="B39" s="264" t="s">
        <v>18</v>
      </c>
      <c r="C39" s="265"/>
      <c r="D39" s="265"/>
      <c r="E39" s="265"/>
      <c r="F39" s="265"/>
      <c r="G39" s="265"/>
      <c r="H39" s="265"/>
      <c r="I39" s="77"/>
      <c r="J39" s="14"/>
      <c r="K39" s="14"/>
    </row>
    <row r="40" spans="2:11" s="11" customFormat="1" ht="15" customHeight="1" x14ac:dyDescent="0.2">
      <c r="B40" s="76">
        <v>2019</v>
      </c>
      <c r="C40" s="252"/>
      <c r="D40" s="77">
        <v>9</v>
      </c>
      <c r="E40" s="77">
        <v>58</v>
      </c>
      <c r="F40" s="77">
        <v>0</v>
      </c>
      <c r="G40" s="77">
        <v>0</v>
      </c>
      <c r="H40" s="77">
        <v>0</v>
      </c>
      <c r="I40" s="77">
        <v>0</v>
      </c>
      <c r="J40" s="14">
        <v>0</v>
      </c>
      <c r="K40" s="14">
        <v>0</v>
      </c>
    </row>
    <row r="41" spans="2:11" s="11" customFormat="1" ht="15" customHeight="1" x14ac:dyDescent="0.2">
      <c r="B41" s="76">
        <v>2018</v>
      </c>
      <c r="C41" s="74"/>
      <c r="D41" s="77">
        <v>9</v>
      </c>
      <c r="E41" s="77">
        <v>54</v>
      </c>
      <c r="F41" s="77">
        <v>0</v>
      </c>
      <c r="G41" s="77">
        <v>0</v>
      </c>
      <c r="H41" s="77">
        <v>0</v>
      </c>
      <c r="I41" s="77">
        <v>0</v>
      </c>
      <c r="J41" s="14">
        <v>0</v>
      </c>
      <c r="K41" s="14">
        <v>0</v>
      </c>
    </row>
    <row r="42" spans="2:11" s="11" customFormat="1" ht="15" customHeight="1" x14ac:dyDescent="0.2">
      <c r="B42" s="76">
        <v>2017</v>
      </c>
      <c r="C42" s="252"/>
      <c r="D42" s="77">
        <v>10</v>
      </c>
      <c r="E42" s="77">
        <v>58</v>
      </c>
      <c r="F42" s="77">
        <v>1</v>
      </c>
      <c r="G42" s="77" t="s">
        <v>37</v>
      </c>
      <c r="H42" s="77" t="s">
        <v>37</v>
      </c>
      <c r="I42" s="77" t="s">
        <v>37</v>
      </c>
      <c r="J42" s="14">
        <v>10</v>
      </c>
      <c r="K42" s="14" t="s">
        <v>37</v>
      </c>
    </row>
    <row r="43" spans="2:11" s="11" customFormat="1" ht="15" customHeight="1" x14ac:dyDescent="0.2">
      <c r="B43" s="76">
        <v>2016</v>
      </c>
      <c r="C43" s="252"/>
      <c r="D43" s="77">
        <v>9</v>
      </c>
      <c r="E43" s="77">
        <v>58</v>
      </c>
      <c r="F43" s="77">
        <v>0</v>
      </c>
      <c r="G43" s="77">
        <v>0</v>
      </c>
      <c r="H43" s="77">
        <v>0</v>
      </c>
      <c r="I43" s="77">
        <v>0</v>
      </c>
      <c r="J43" s="14">
        <v>0</v>
      </c>
      <c r="K43" s="14">
        <v>0</v>
      </c>
    </row>
    <row r="44" spans="2:11" s="11" customFormat="1" ht="15" customHeight="1" x14ac:dyDescent="0.2">
      <c r="B44" s="76">
        <v>2015</v>
      </c>
      <c r="C44" s="76" t="s">
        <v>50</v>
      </c>
      <c r="D44" s="77">
        <v>9</v>
      </c>
      <c r="E44" s="77">
        <v>61</v>
      </c>
      <c r="F44" s="77">
        <v>1</v>
      </c>
      <c r="G44" s="77" t="s">
        <v>37</v>
      </c>
      <c r="H44" s="77" t="s">
        <v>37</v>
      </c>
      <c r="I44" s="77" t="s">
        <v>37</v>
      </c>
      <c r="J44" s="14">
        <v>11.11</v>
      </c>
      <c r="K44" s="14" t="s">
        <v>37</v>
      </c>
    </row>
    <row r="45" spans="2:11" s="11" customFormat="1" ht="15" customHeight="1" x14ac:dyDescent="0.2">
      <c r="B45" s="76">
        <v>2014</v>
      </c>
      <c r="C45" s="76" t="s">
        <v>50</v>
      </c>
      <c r="D45" s="77">
        <v>9</v>
      </c>
      <c r="E45" s="77" t="s">
        <v>37</v>
      </c>
      <c r="F45" s="77">
        <v>0</v>
      </c>
      <c r="G45" s="77">
        <v>0</v>
      </c>
      <c r="H45" s="77">
        <v>0</v>
      </c>
      <c r="I45" s="77">
        <v>0</v>
      </c>
      <c r="J45" s="14">
        <v>0</v>
      </c>
      <c r="K45" s="14">
        <v>0</v>
      </c>
    </row>
    <row r="46" spans="2:11" s="11" customFormat="1" ht="15" customHeight="1" x14ac:dyDescent="0.2">
      <c r="B46" s="264" t="s">
        <v>19</v>
      </c>
      <c r="C46" s="265"/>
      <c r="D46" s="265"/>
      <c r="E46" s="265"/>
      <c r="F46" s="265"/>
      <c r="G46" s="265"/>
      <c r="H46" s="265"/>
      <c r="I46" s="77"/>
      <c r="J46" s="14"/>
      <c r="K46" s="14"/>
    </row>
    <row r="47" spans="2:11" s="11" customFormat="1" ht="15" customHeight="1" x14ac:dyDescent="0.2">
      <c r="B47" s="76">
        <v>2019</v>
      </c>
      <c r="C47" s="252"/>
      <c r="D47" s="77">
        <v>434</v>
      </c>
      <c r="E47" s="77">
        <v>4062</v>
      </c>
      <c r="F47" s="77">
        <v>34</v>
      </c>
      <c r="G47" s="77">
        <v>85</v>
      </c>
      <c r="H47" s="77">
        <v>83</v>
      </c>
      <c r="I47" s="77">
        <v>1939</v>
      </c>
      <c r="J47" s="14">
        <v>7.83</v>
      </c>
      <c r="K47" s="14">
        <v>2.09</v>
      </c>
    </row>
    <row r="48" spans="2:11" s="11" customFormat="1" ht="15" customHeight="1" x14ac:dyDescent="0.2">
      <c r="B48" s="76">
        <v>2018</v>
      </c>
      <c r="C48" s="74"/>
      <c r="D48" s="77">
        <v>417</v>
      </c>
      <c r="E48" s="77">
        <v>3733</v>
      </c>
      <c r="F48" s="77">
        <v>32</v>
      </c>
      <c r="G48" s="77">
        <v>60</v>
      </c>
      <c r="H48" s="77">
        <v>57</v>
      </c>
      <c r="I48" s="77">
        <v>11284</v>
      </c>
      <c r="J48" s="14">
        <v>7.67</v>
      </c>
      <c r="K48" s="14">
        <v>1.61</v>
      </c>
    </row>
    <row r="49" spans="2:11" s="11" customFormat="1" ht="15" customHeight="1" x14ac:dyDescent="0.2">
      <c r="B49" s="76">
        <v>2017</v>
      </c>
      <c r="C49" s="252"/>
      <c r="D49" s="77">
        <v>414</v>
      </c>
      <c r="E49" s="77">
        <v>3561</v>
      </c>
      <c r="F49" s="77">
        <v>42</v>
      </c>
      <c r="G49" s="77">
        <v>192</v>
      </c>
      <c r="H49" s="77">
        <v>189</v>
      </c>
      <c r="I49" s="77">
        <v>5856</v>
      </c>
      <c r="J49" s="14">
        <v>10.14</v>
      </c>
      <c r="K49" s="14">
        <v>5.39</v>
      </c>
    </row>
    <row r="50" spans="2:11" s="11" customFormat="1" ht="15" customHeight="1" x14ac:dyDescent="0.2">
      <c r="B50" s="76">
        <v>2016</v>
      </c>
      <c r="C50" s="252"/>
      <c r="D50" s="77">
        <v>407</v>
      </c>
      <c r="E50" s="77">
        <v>3444</v>
      </c>
      <c r="F50" s="77">
        <v>28</v>
      </c>
      <c r="G50" s="77">
        <v>74</v>
      </c>
      <c r="H50" s="77">
        <v>74</v>
      </c>
      <c r="I50" s="77">
        <v>2186</v>
      </c>
      <c r="J50" s="14">
        <v>6.88</v>
      </c>
      <c r="K50" s="14">
        <v>2.15</v>
      </c>
    </row>
    <row r="51" spans="2:11" s="11" customFormat="1" ht="15" customHeight="1" x14ac:dyDescent="0.2">
      <c r="B51" s="76">
        <v>2015</v>
      </c>
      <c r="C51" s="76" t="s">
        <v>50</v>
      </c>
      <c r="D51" s="77">
        <v>422</v>
      </c>
      <c r="E51" s="77">
        <v>3474</v>
      </c>
      <c r="F51" s="77">
        <v>35</v>
      </c>
      <c r="G51" s="77">
        <v>98</v>
      </c>
      <c r="H51" s="77">
        <v>97</v>
      </c>
      <c r="I51" s="77">
        <v>5043</v>
      </c>
      <c r="J51" s="14">
        <v>8.2899999999999991</v>
      </c>
      <c r="K51" s="14">
        <v>2.82</v>
      </c>
    </row>
    <row r="52" spans="2:11" s="11" customFormat="1" ht="15" customHeight="1" x14ac:dyDescent="0.2">
      <c r="B52" s="76">
        <v>2014</v>
      </c>
      <c r="C52" s="76" t="s">
        <v>50</v>
      </c>
      <c r="D52" s="77">
        <v>428</v>
      </c>
      <c r="E52" s="77">
        <v>3502</v>
      </c>
      <c r="F52" s="77">
        <v>29</v>
      </c>
      <c r="G52" s="77">
        <v>57</v>
      </c>
      <c r="H52" s="77">
        <v>57</v>
      </c>
      <c r="I52" s="77">
        <v>1172</v>
      </c>
      <c r="J52" s="14">
        <v>6.78</v>
      </c>
      <c r="K52" s="14">
        <v>1.63</v>
      </c>
    </row>
    <row r="53" spans="2:11" s="11" customFormat="1" ht="15" customHeight="1" x14ac:dyDescent="0.2">
      <c r="B53" s="264" t="s">
        <v>20</v>
      </c>
      <c r="C53" s="265"/>
      <c r="D53" s="265"/>
      <c r="E53" s="265"/>
      <c r="F53" s="265"/>
      <c r="G53" s="265"/>
      <c r="H53" s="265"/>
      <c r="I53" s="77"/>
      <c r="J53" s="14"/>
      <c r="K53" s="14"/>
    </row>
    <row r="54" spans="2:11" s="11" customFormat="1" ht="15" customHeight="1" x14ac:dyDescent="0.2">
      <c r="B54" s="76">
        <v>2019</v>
      </c>
      <c r="C54" s="252"/>
      <c r="D54" s="77">
        <v>6</v>
      </c>
      <c r="E54" s="77">
        <v>705</v>
      </c>
      <c r="F54" s="77">
        <v>1</v>
      </c>
      <c r="G54" s="77" t="s">
        <v>37</v>
      </c>
      <c r="H54" s="77" t="s">
        <v>37</v>
      </c>
      <c r="I54" s="77" t="s">
        <v>37</v>
      </c>
      <c r="J54" s="14">
        <v>16.670000000000002</v>
      </c>
      <c r="K54" s="14" t="s">
        <v>37</v>
      </c>
    </row>
    <row r="55" spans="2:11" s="11" customFormat="1" ht="15" customHeight="1" x14ac:dyDescent="0.2">
      <c r="B55" s="76">
        <v>2018</v>
      </c>
      <c r="C55" s="74"/>
      <c r="D55" s="77">
        <v>5</v>
      </c>
      <c r="E55" s="77">
        <v>719</v>
      </c>
      <c r="F55" s="77">
        <v>0</v>
      </c>
      <c r="G55" s="77">
        <v>0</v>
      </c>
      <c r="H55" s="77">
        <v>0</v>
      </c>
      <c r="I55" s="77">
        <v>0</v>
      </c>
      <c r="J55" s="14">
        <v>0</v>
      </c>
      <c r="K55" s="14">
        <v>0</v>
      </c>
    </row>
    <row r="56" spans="2:11" s="11" customFormat="1" ht="15" customHeight="1" x14ac:dyDescent="0.2">
      <c r="B56" s="76">
        <v>2017</v>
      </c>
      <c r="C56" s="252"/>
      <c r="D56" s="77">
        <v>4</v>
      </c>
      <c r="E56" s="77">
        <v>740</v>
      </c>
      <c r="F56" s="77">
        <v>0</v>
      </c>
      <c r="G56" s="77">
        <v>0</v>
      </c>
      <c r="H56" s="77">
        <v>0</v>
      </c>
      <c r="I56" s="77">
        <v>0</v>
      </c>
      <c r="J56" s="14">
        <v>0</v>
      </c>
      <c r="K56" s="14">
        <v>0</v>
      </c>
    </row>
    <row r="57" spans="2:11" s="11" customFormat="1" ht="15" customHeight="1" x14ac:dyDescent="0.2">
      <c r="B57" s="76">
        <v>2016</v>
      </c>
      <c r="C57" s="252"/>
      <c r="D57" s="77">
        <v>0</v>
      </c>
      <c r="E57" s="77">
        <v>0</v>
      </c>
      <c r="F57" s="77">
        <v>0</v>
      </c>
      <c r="G57" s="77">
        <v>0</v>
      </c>
      <c r="H57" s="77">
        <v>0</v>
      </c>
      <c r="I57" s="77">
        <v>0</v>
      </c>
      <c r="J57" s="14">
        <v>0</v>
      </c>
      <c r="K57" s="14">
        <v>0</v>
      </c>
    </row>
    <row r="58" spans="2:11" s="11" customFormat="1" ht="15" customHeight="1" x14ac:dyDescent="0.2">
      <c r="B58" s="76">
        <v>2015</v>
      </c>
      <c r="C58" s="76" t="s">
        <v>50</v>
      </c>
      <c r="D58" s="77">
        <v>3</v>
      </c>
      <c r="E58" s="77">
        <v>786</v>
      </c>
      <c r="F58" s="77">
        <v>1</v>
      </c>
      <c r="G58" s="77" t="s">
        <v>37</v>
      </c>
      <c r="H58" s="77" t="s">
        <v>37</v>
      </c>
      <c r="I58" s="77" t="s">
        <v>37</v>
      </c>
      <c r="J58" s="14">
        <v>33.33</v>
      </c>
      <c r="K58" s="14" t="s">
        <v>37</v>
      </c>
    </row>
    <row r="59" spans="2:11" s="11" customFormat="1" ht="15" customHeight="1" x14ac:dyDescent="0.2">
      <c r="B59" s="76">
        <v>2014</v>
      </c>
      <c r="C59" s="76" t="s">
        <v>50</v>
      </c>
      <c r="D59" s="77">
        <v>2</v>
      </c>
      <c r="E59" s="77" t="s">
        <v>37</v>
      </c>
      <c r="F59" s="77">
        <v>0</v>
      </c>
      <c r="G59" s="77">
        <v>0</v>
      </c>
      <c r="H59" s="77">
        <v>0</v>
      </c>
      <c r="I59" s="77">
        <v>0</v>
      </c>
      <c r="J59" s="14">
        <v>0</v>
      </c>
      <c r="K59" s="14">
        <v>0</v>
      </c>
    </row>
    <row r="60" spans="2:11" s="11" customFormat="1" ht="15.75" customHeight="1" x14ac:dyDescent="0.2">
      <c r="B60" s="264" t="s">
        <v>21</v>
      </c>
      <c r="C60" s="265"/>
      <c r="D60" s="265"/>
      <c r="E60" s="265"/>
      <c r="F60" s="265"/>
      <c r="G60" s="265"/>
      <c r="H60" s="265"/>
      <c r="I60" s="265"/>
      <c r="J60" s="265"/>
      <c r="K60" s="265"/>
    </row>
    <row r="61" spans="2:11" s="11" customFormat="1" ht="15" customHeight="1" x14ac:dyDescent="0.2">
      <c r="B61" s="76">
        <v>2019</v>
      </c>
      <c r="C61" s="252"/>
      <c r="D61" s="77">
        <v>17</v>
      </c>
      <c r="E61" s="77">
        <v>950</v>
      </c>
      <c r="F61" s="77">
        <v>3</v>
      </c>
      <c r="G61" s="77" t="s">
        <v>37</v>
      </c>
      <c r="H61" s="77" t="s">
        <v>37</v>
      </c>
      <c r="I61" s="77" t="s">
        <v>37</v>
      </c>
      <c r="J61" s="14">
        <v>17.649999999999999</v>
      </c>
      <c r="K61" s="14" t="s">
        <v>37</v>
      </c>
    </row>
    <row r="62" spans="2:11" s="11" customFormat="1" ht="15" customHeight="1" x14ac:dyDescent="0.2">
      <c r="B62" s="76">
        <v>2018</v>
      </c>
      <c r="C62" s="74"/>
      <c r="D62" s="77">
        <v>14</v>
      </c>
      <c r="E62" s="77">
        <v>900</v>
      </c>
      <c r="F62" s="77">
        <v>0</v>
      </c>
      <c r="G62" s="77">
        <v>0</v>
      </c>
      <c r="H62" s="77">
        <v>0</v>
      </c>
      <c r="I62" s="77">
        <v>0</v>
      </c>
      <c r="J62" s="14">
        <v>0</v>
      </c>
      <c r="K62" s="14">
        <v>0</v>
      </c>
    </row>
    <row r="63" spans="2:11" s="11" customFormat="1" ht="15" customHeight="1" x14ac:dyDescent="0.2">
      <c r="B63" s="76">
        <v>2017</v>
      </c>
      <c r="C63" s="252"/>
      <c r="D63" s="77">
        <v>16</v>
      </c>
      <c r="E63" s="77">
        <v>894</v>
      </c>
      <c r="F63" s="77">
        <v>0</v>
      </c>
      <c r="G63" s="77">
        <v>0</v>
      </c>
      <c r="H63" s="77">
        <v>0</v>
      </c>
      <c r="I63" s="77">
        <v>0</v>
      </c>
      <c r="J63" s="14">
        <v>0</v>
      </c>
      <c r="K63" s="14">
        <v>0</v>
      </c>
    </row>
    <row r="64" spans="2:11" s="11" customFormat="1" ht="15" customHeight="1" x14ac:dyDescent="0.2">
      <c r="B64" s="76">
        <v>2016</v>
      </c>
      <c r="C64" s="252"/>
      <c r="D64" s="77">
        <v>15</v>
      </c>
      <c r="E64" s="77">
        <v>881</v>
      </c>
      <c r="F64" s="77">
        <v>2</v>
      </c>
      <c r="G64" s="77" t="s">
        <v>37</v>
      </c>
      <c r="H64" s="77" t="s">
        <v>37</v>
      </c>
      <c r="I64" s="77" t="s">
        <v>37</v>
      </c>
      <c r="J64" s="14">
        <v>13.33</v>
      </c>
      <c r="K64" s="14" t="s">
        <v>37</v>
      </c>
    </row>
    <row r="65" spans="2:11" s="11" customFormat="1" ht="15" customHeight="1" x14ac:dyDescent="0.2">
      <c r="B65" s="76">
        <v>2015</v>
      </c>
      <c r="C65" s="76" t="s">
        <v>50</v>
      </c>
      <c r="D65" s="77">
        <v>17</v>
      </c>
      <c r="E65" s="77">
        <v>855</v>
      </c>
      <c r="F65" s="77">
        <v>0</v>
      </c>
      <c r="G65" s="77">
        <v>0</v>
      </c>
      <c r="H65" s="77">
        <v>0</v>
      </c>
      <c r="I65" s="77">
        <v>0</v>
      </c>
      <c r="J65" s="14">
        <v>0</v>
      </c>
      <c r="K65" s="14">
        <v>0</v>
      </c>
    </row>
    <row r="66" spans="2:11" s="11" customFormat="1" ht="15" customHeight="1" x14ac:dyDescent="0.2">
      <c r="B66" s="76">
        <v>2014</v>
      </c>
      <c r="C66" s="76" t="s">
        <v>50</v>
      </c>
      <c r="D66" s="77">
        <v>16</v>
      </c>
      <c r="E66" s="77">
        <v>825</v>
      </c>
      <c r="F66" s="77">
        <v>4</v>
      </c>
      <c r="G66" s="77">
        <v>17</v>
      </c>
      <c r="H66" s="77">
        <v>17</v>
      </c>
      <c r="I66" s="77">
        <v>651</v>
      </c>
      <c r="J66" s="14">
        <v>25</v>
      </c>
      <c r="K66" s="14">
        <v>2.06</v>
      </c>
    </row>
    <row r="67" spans="2:11" s="11" customFormat="1" ht="15" customHeight="1" x14ac:dyDescent="0.2">
      <c r="B67" s="264" t="s">
        <v>22</v>
      </c>
      <c r="C67" s="265"/>
      <c r="D67" s="265"/>
      <c r="E67" s="265"/>
      <c r="F67" s="265"/>
      <c r="G67" s="265"/>
      <c r="H67" s="265"/>
      <c r="I67" s="77"/>
      <c r="J67" s="14"/>
      <c r="K67" s="14"/>
    </row>
    <row r="68" spans="2:11" s="11" customFormat="1" ht="15" customHeight="1" x14ac:dyDescent="0.2">
      <c r="B68" s="76">
        <v>2019</v>
      </c>
      <c r="C68" s="252"/>
      <c r="D68" s="77">
        <v>763</v>
      </c>
      <c r="E68" s="77">
        <v>8128</v>
      </c>
      <c r="F68" s="77">
        <v>93</v>
      </c>
      <c r="G68" s="77">
        <v>229</v>
      </c>
      <c r="H68" s="77">
        <v>221</v>
      </c>
      <c r="I68" s="77">
        <v>8417</v>
      </c>
      <c r="J68" s="14">
        <v>12.19</v>
      </c>
      <c r="K68" s="14">
        <v>2.82</v>
      </c>
    </row>
    <row r="69" spans="2:11" s="11" customFormat="1" ht="15" customHeight="1" x14ac:dyDescent="0.2">
      <c r="B69" s="76">
        <v>2018</v>
      </c>
      <c r="C69" s="74"/>
      <c r="D69" s="77">
        <v>705</v>
      </c>
      <c r="E69" s="77">
        <v>6610</v>
      </c>
      <c r="F69" s="77">
        <v>85</v>
      </c>
      <c r="G69" s="77">
        <v>242</v>
      </c>
      <c r="H69" s="77">
        <v>237</v>
      </c>
      <c r="I69" s="77">
        <v>9686</v>
      </c>
      <c r="J69" s="14">
        <v>12.06</v>
      </c>
      <c r="K69" s="14">
        <v>3.66</v>
      </c>
    </row>
    <row r="70" spans="2:11" s="11" customFormat="1" ht="15" customHeight="1" x14ac:dyDescent="0.2">
      <c r="B70" s="76">
        <v>2017</v>
      </c>
      <c r="C70" s="252"/>
      <c r="D70" s="77">
        <v>667</v>
      </c>
      <c r="E70" s="77">
        <v>5692</v>
      </c>
      <c r="F70" s="77">
        <v>70</v>
      </c>
      <c r="G70" s="77">
        <v>210</v>
      </c>
      <c r="H70" s="77">
        <v>202</v>
      </c>
      <c r="I70" s="77">
        <v>5915</v>
      </c>
      <c r="J70" s="14">
        <v>10.49</v>
      </c>
      <c r="K70" s="14">
        <v>3.69</v>
      </c>
    </row>
    <row r="71" spans="2:11" s="11" customFormat="1" ht="15" customHeight="1" x14ac:dyDescent="0.2">
      <c r="B71" s="76">
        <v>2016</v>
      </c>
      <c r="C71" s="252"/>
      <c r="D71" s="77">
        <v>652</v>
      </c>
      <c r="E71" s="77">
        <v>4925</v>
      </c>
      <c r="F71" s="77">
        <v>54</v>
      </c>
      <c r="G71" s="77">
        <v>83</v>
      </c>
      <c r="H71" s="77">
        <v>82</v>
      </c>
      <c r="I71" s="77">
        <v>2477</v>
      </c>
      <c r="J71" s="14">
        <v>8.2799999999999994</v>
      </c>
      <c r="K71" s="14">
        <v>1.69</v>
      </c>
    </row>
    <row r="72" spans="2:11" s="11" customFormat="1" ht="15" customHeight="1" x14ac:dyDescent="0.2">
      <c r="B72" s="76">
        <v>2015</v>
      </c>
      <c r="C72" s="76" t="s">
        <v>50</v>
      </c>
      <c r="D72" s="77">
        <v>664</v>
      </c>
      <c r="E72" s="77">
        <v>4974</v>
      </c>
      <c r="F72" s="77">
        <v>56</v>
      </c>
      <c r="G72" s="77">
        <v>118</v>
      </c>
      <c r="H72" s="77">
        <v>117</v>
      </c>
      <c r="I72" s="77">
        <v>2988</v>
      </c>
      <c r="J72" s="14">
        <v>8.43</v>
      </c>
      <c r="K72" s="14">
        <v>2.37</v>
      </c>
    </row>
    <row r="73" spans="2:11" s="11" customFormat="1" ht="15" customHeight="1" x14ac:dyDescent="0.2">
      <c r="B73" s="76">
        <v>2014</v>
      </c>
      <c r="C73" s="76" t="s">
        <v>50</v>
      </c>
      <c r="D73" s="77">
        <v>692</v>
      </c>
      <c r="E73" s="77">
        <v>5524</v>
      </c>
      <c r="F73" s="77">
        <v>58</v>
      </c>
      <c r="G73" s="77">
        <v>220</v>
      </c>
      <c r="H73" s="77">
        <v>214</v>
      </c>
      <c r="I73" s="77">
        <v>5749</v>
      </c>
      <c r="J73" s="14">
        <v>8.3800000000000008</v>
      </c>
      <c r="K73" s="14">
        <v>3.98</v>
      </c>
    </row>
    <row r="74" spans="2:11" s="11" customFormat="1" ht="15" customHeight="1" x14ac:dyDescent="0.2">
      <c r="B74" s="264" t="s">
        <v>23</v>
      </c>
      <c r="C74" s="265"/>
      <c r="D74" s="265"/>
      <c r="E74" s="265"/>
      <c r="F74" s="265"/>
      <c r="G74" s="265"/>
      <c r="H74" s="265"/>
      <c r="I74" s="265"/>
      <c r="J74" s="265"/>
      <c r="K74" s="265"/>
    </row>
    <row r="75" spans="2:11" s="11" customFormat="1" ht="15" customHeight="1" x14ac:dyDescent="0.2">
      <c r="B75" s="76">
        <v>2019</v>
      </c>
      <c r="C75" s="252"/>
      <c r="D75" s="77">
        <v>1974</v>
      </c>
      <c r="E75" s="77">
        <v>11475</v>
      </c>
      <c r="F75" s="77">
        <v>166</v>
      </c>
      <c r="G75" s="77">
        <v>313</v>
      </c>
      <c r="H75" s="77">
        <v>305</v>
      </c>
      <c r="I75" s="77">
        <v>16054</v>
      </c>
      <c r="J75" s="14">
        <v>8.41</v>
      </c>
      <c r="K75" s="14">
        <v>2.73</v>
      </c>
    </row>
    <row r="76" spans="2:11" s="11" customFormat="1" ht="15" customHeight="1" x14ac:dyDescent="0.2">
      <c r="B76" s="76">
        <v>2018</v>
      </c>
      <c r="C76" s="74"/>
      <c r="D76" s="77">
        <v>1952</v>
      </c>
      <c r="E76" s="77">
        <v>11159</v>
      </c>
      <c r="F76" s="77">
        <v>179</v>
      </c>
      <c r="G76" s="77">
        <v>375</v>
      </c>
      <c r="H76" s="77">
        <v>359</v>
      </c>
      <c r="I76" s="77">
        <v>36320</v>
      </c>
      <c r="J76" s="14">
        <v>9.17</v>
      </c>
      <c r="K76" s="14">
        <v>3.36</v>
      </c>
    </row>
    <row r="77" spans="2:11" s="11" customFormat="1" ht="15" customHeight="1" x14ac:dyDescent="0.2">
      <c r="B77" s="76">
        <v>2017</v>
      </c>
      <c r="C77" s="252"/>
      <c r="D77" s="77">
        <v>1941</v>
      </c>
      <c r="E77" s="77">
        <v>10817</v>
      </c>
      <c r="F77" s="77">
        <v>183</v>
      </c>
      <c r="G77" s="77">
        <v>363</v>
      </c>
      <c r="H77" s="77">
        <v>349</v>
      </c>
      <c r="I77" s="77">
        <v>21141</v>
      </c>
      <c r="J77" s="14">
        <v>9.43</v>
      </c>
      <c r="K77" s="14">
        <v>3.36</v>
      </c>
    </row>
    <row r="78" spans="2:11" s="11" customFormat="1" ht="15" customHeight="1" x14ac:dyDescent="0.2">
      <c r="B78" s="76">
        <v>2016</v>
      </c>
      <c r="C78" s="252"/>
      <c r="D78" s="77">
        <v>1908</v>
      </c>
      <c r="E78" s="77">
        <v>10342</v>
      </c>
      <c r="F78" s="77">
        <v>170</v>
      </c>
      <c r="G78" s="77">
        <v>330</v>
      </c>
      <c r="H78" s="77">
        <v>323</v>
      </c>
      <c r="I78" s="77">
        <v>22390</v>
      </c>
      <c r="J78" s="14">
        <v>8.91</v>
      </c>
      <c r="K78" s="14">
        <v>3.19</v>
      </c>
    </row>
    <row r="79" spans="2:11" s="11" customFormat="1" ht="15" customHeight="1" x14ac:dyDescent="0.2">
      <c r="B79" s="76">
        <v>2015</v>
      </c>
      <c r="C79" s="76" t="s">
        <v>50</v>
      </c>
      <c r="D79" s="77">
        <v>1916</v>
      </c>
      <c r="E79" s="77">
        <v>10098</v>
      </c>
      <c r="F79" s="77">
        <v>189</v>
      </c>
      <c r="G79" s="77">
        <v>535</v>
      </c>
      <c r="H79" s="77">
        <v>509</v>
      </c>
      <c r="I79" s="77">
        <v>60413</v>
      </c>
      <c r="J79" s="14">
        <v>9.86</v>
      </c>
      <c r="K79" s="14">
        <v>5.3</v>
      </c>
    </row>
    <row r="80" spans="2:11" s="11" customFormat="1" ht="15" customHeight="1" x14ac:dyDescent="0.2">
      <c r="B80" s="76">
        <v>2014</v>
      </c>
      <c r="C80" s="76" t="s">
        <v>50</v>
      </c>
      <c r="D80" s="77">
        <v>1916</v>
      </c>
      <c r="E80" s="77">
        <v>10013</v>
      </c>
      <c r="F80" s="77">
        <v>170</v>
      </c>
      <c r="G80" s="77">
        <v>391</v>
      </c>
      <c r="H80" s="77">
        <v>377</v>
      </c>
      <c r="I80" s="77">
        <v>16494</v>
      </c>
      <c r="J80" s="14">
        <v>8.8699999999999992</v>
      </c>
      <c r="K80" s="14">
        <v>3.9</v>
      </c>
    </row>
    <row r="81" spans="2:11" s="11" customFormat="1" ht="15" customHeight="1" x14ac:dyDescent="0.2">
      <c r="B81" s="264" t="s">
        <v>24</v>
      </c>
      <c r="C81" s="265"/>
      <c r="D81" s="265"/>
      <c r="E81" s="265"/>
      <c r="F81" s="265"/>
      <c r="G81" s="265"/>
      <c r="H81" s="265"/>
      <c r="I81" s="265"/>
      <c r="J81" s="265"/>
      <c r="K81" s="265"/>
    </row>
    <row r="82" spans="2:11" s="11" customFormat="1" ht="15" customHeight="1" x14ac:dyDescent="0.2">
      <c r="B82" s="76">
        <v>2019</v>
      </c>
      <c r="C82" s="252"/>
      <c r="D82" s="77">
        <v>539</v>
      </c>
      <c r="E82" s="77">
        <v>3033</v>
      </c>
      <c r="F82" s="77">
        <v>28</v>
      </c>
      <c r="G82" s="77">
        <v>43</v>
      </c>
      <c r="H82" s="77">
        <v>43</v>
      </c>
      <c r="I82" s="77">
        <v>2115</v>
      </c>
      <c r="J82" s="14">
        <v>5.19</v>
      </c>
      <c r="K82" s="14">
        <v>1.42</v>
      </c>
    </row>
    <row r="83" spans="2:11" s="11" customFormat="1" ht="15" customHeight="1" x14ac:dyDescent="0.2">
      <c r="B83" s="76">
        <v>2018</v>
      </c>
      <c r="C83" s="74"/>
      <c r="D83" s="77">
        <v>536</v>
      </c>
      <c r="E83" s="77">
        <v>2768</v>
      </c>
      <c r="F83" s="77">
        <v>33</v>
      </c>
      <c r="G83" s="77">
        <v>88</v>
      </c>
      <c r="H83" s="77">
        <v>88</v>
      </c>
      <c r="I83" s="77">
        <v>491</v>
      </c>
      <c r="J83" s="14">
        <v>6.16</v>
      </c>
      <c r="K83" s="14">
        <v>3.18</v>
      </c>
    </row>
    <row r="84" spans="2:11" s="11" customFormat="1" ht="15" customHeight="1" x14ac:dyDescent="0.2">
      <c r="B84" s="76">
        <v>2017</v>
      </c>
      <c r="C84" s="252"/>
      <c r="D84" s="77">
        <v>551</v>
      </c>
      <c r="E84" s="77">
        <v>2679</v>
      </c>
      <c r="F84" s="77">
        <v>34</v>
      </c>
      <c r="G84" s="77">
        <v>52</v>
      </c>
      <c r="H84" s="77">
        <v>48</v>
      </c>
      <c r="I84" s="77">
        <v>1308</v>
      </c>
      <c r="J84" s="14">
        <v>6.17</v>
      </c>
      <c r="K84" s="14">
        <v>1.94</v>
      </c>
    </row>
    <row r="85" spans="2:11" s="11" customFormat="1" ht="15" customHeight="1" x14ac:dyDescent="0.2">
      <c r="B85" s="76">
        <v>2016</v>
      </c>
      <c r="C85" s="252"/>
      <c r="D85" s="77">
        <v>564</v>
      </c>
      <c r="E85" s="77">
        <v>2729</v>
      </c>
      <c r="F85" s="77">
        <v>36</v>
      </c>
      <c r="G85" s="77">
        <v>69</v>
      </c>
      <c r="H85" s="77">
        <v>62</v>
      </c>
      <c r="I85" s="77">
        <v>3084</v>
      </c>
      <c r="J85" s="14">
        <v>6.38</v>
      </c>
      <c r="K85" s="14">
        <v>2.5299999999999998</v>
      </c>
    </row>
    <row r="86" spans="2:11" s="11" customFormat="1" ht="15" customHeight="1" x14ac:dyDescent="0.2">
      <c r="B86" s="76">
        <v>2015</v>
      </c>
      <c r="C86" s="76" t="s">
        <v>50</v>
      </c>
      <c r="D86" s="77">
        <v>576</v>
      </c>
      <c r="E86" s="77">
        <v>2582</v>
      </c>
      <c r="F86" s="77">
        <v>25</v>
      </c>
      <c r="G86" s="77">
        <v>35</v>
      </c>
      <c r="H86" s="77">
        <v>34</v>
      </c>
      <c r="I86" s="77">
        <v>667</v>
      </c>
      <c r="J86" s="14">
        <v>4.34</v>
      </c>
      <c r="K86" s="14">
        <v>1.36</v>
      </c>
    </row>
    <row r="87" spans="2:11" s="11" customFormat="1" ht="15" customHeight="1" x14ac:dyDescent="0.2">
      <c r="B87" s="76">
        <v>2014</v>
      </c>
      <c r="C87" s="76" t="s">
        <v>50</v>
      </c>
      <c r="D87" s="77">
        <v>600</v>
      </c>
      <c r="E87" s="77">
        <v>2849</v>
      </c>
      <c r="F87" s="77">
        <v>20</v>
      </c>
      <c r="G87" s="77">
        <v>43</v>
      </c>
      <c r="H87" s="77">
        <v>40</v>
      </c>
      <c r="I87" s="77">
        <v>675</v>
      </c>
      <c r="J87" s="14">
        <v>3.33</v>
      </c>
      <c r="K87" s="14">
        <v>1.51</v>
      </c>
    </row>
    <row r="88" spans="2:11" s="11" customFormat="1" ht="15" customHeight="1" x14ac:dyDescent="0.2">
      <c r="B88" s="264" t="s">
        <v>25</v>
      </c>
      <c r="C88" s="265"/>
      <c r="D88" s="265"/>
      <c r="E88" s="265"/>
      <c r="F88" s="265"/>
      <c r="G88" s="265"/>
      <c r="H88" s="265"/>
      <c r="I88" s="265"/>
      <c r="J88" s="265"/>
      <c r="K88" s="265"/>
    </row>
    <row r="89" spans="2:11" s="11" customFormat="1" ht="15" customHeight="1" x14ac:dyDescent="0.2">
      <c r="B89" s="76">
        <v>2019</v>
      </c>
      <c r="C89" s="252"/>
      <c r="D89" s="77">
        <v>1611</v>
      </c>
      <c r="E89" s="77">
        <v>15021</v>
      </c>
      <c r="F89" s="77">
        <v>207</v>
      </c>
      <c r="G89" s="77">
        <v>708</v>
      </c>
      <c r="H89" s="77">
        <v>694</v>
      </c>
      <c r="I89" s="77">
        <v>19129</v>
      </c>
      <c r="J89" s="14">
        <v>12.85</v>
      </c>
      <c r="K89" s="14">
        <v>4.71</v>
      </c>
    </row>
    <row r="90" spans="2:11" s="11" customFormat="1" ht="15" customHeight="1" x14ac:dyDescent="0.2">
      <c r="B90" s="76">
        <v>2018</v>
      </c>
      <c r="C90" s="74"/>
      <c r="D90" s="77">
        <v>1577</v>
      </c>
      <c r="E90" s="77">
        <v>14247</v>
      </c>
      <c r="F90" s="77">
        <v>240</v>
      </c>
      <c r="G90" s="77">
        <v>565</v>
      </c>
      <c r="H90" s="77">
        <v>539</v>
      </c>
      <c r="I90" s="77">
        <v>11788</v>
      </c>
      <c r="J90" s="14">
        <v>15.22</v>
      </c>
      <c r="K90" s="14">
        <v>3.97</v>
      </c>
    </row>
    <row r="91" spans="2:11" s="11" customFormat="1" ht="15" customHeight="1" x14ac:dyDescent="0.2">
      <c r="B91" s="76">
        <v>2017</v>
      </c>
      <c r="C91" s="252"/>
      <c r="D91" s="77">
        <v>1469</v>
      </c>
      <c r="E91" s="77">
        <v>13398</v>
      </c>
      <c r="F91" s="77">
        <v>217</v>
      </c>
      <c r="G91" s="77">
        <v>599</v>
      </c>
      <c r="H91" s="77">
        <v>593</v>
      </c>
      <c r="I91" s="77">
        <v>12465</v>
      </c>
      <c r="J91" s="14">
        <v>14.77</v>
      </c>
      <c r="K91" s="14">
        <v>4.47</v>
      </c>
    </row>
    <row r="92" spans="2:11" s="11" customFormat="1" ht="15" customHeight="1" x14ac:dyDescent="0.2">
      <c r="B92" s="76">
        <v>2016</v>
      </c>
      <c r="C92" s="252"/>
      <c r="D92" s="77">
        <v>1378</v>
      </c>
      <c r="E92" s="77">
        <v>12333</v>
      </c>
      <c r="F92" s="77">
        <v>152</v>
      </c>
      <c r="G92" s="77">
        <v>348</v>
      </c>
      <c r="H92" s="77">
        <v>345</v>
      </c>
      <c r="I92" s="77">
        <v>7058</v>
      </c>
      <c r="J92" s="14">
        <v>11.03</v>
      </c>
      <c r="K92" s="14">
        <v>2.82</v>
      </c>
    </row>
    <row r="93" spans="2:11" s="11" customFormat="1" ht="15" customHeight="1" x14ac:dyDescent="0.2">
      <c r="B93" s="76">
        <v>2015</v>
      </c>
      <c r="C93" s="76" t="s">
        <v>50</v>
      </c>
      <c r="D93" s="77">
        <v>1405</v>
      </c>
      <c r="E93" s="77">
        <v>11507</v>
      </c>
      <c r="F93" s="77">
        <v>202</v>
      </c>
      <c r="G93" s="77">
        <v>605</v>
      </c>
      <c r="H93" s="77">
        <v>595</v>
      </c>
      <c r="I93" s="77">
        <v>16231</v>
      </c>
      <c r="J93" s="14">
        <v>14.38</v>
      </c>
      <c r="K93" s="14">
        <v>5.26</v>
      </c>
    </row>
    <row r="94" spans="2:11" s="11" customFormat="1" ht="15" customHeight="1" x14ac:dyDescent="0.2">
      <c r="B94" s="76">
        <v>2014</v>
      </c>
      <c r="C94" s="76" t="s">
        <v>50</v>
      </c>
      <c r="D94" s="77">
        <v>1383</v>
      </c>
      <c r="E94" s="77">
        <v>10953</v>
      </c>
      <c r="F94" s="77">
        <v>209</v>
      </c>
      <c r="G94" s="77">
        <v>481</v>
      </c>
      <c r="H94" s="77">
        <v>462</v>
      </c>
      <c r="I94" s="77">
        <v>11650</v>
      </c>
      <c r="J94" s="14">
        <v>15.11</v>
      </c>
      <c r="K94" s="14">
        <v>4.3899999999999997</v>
      </c>
    </row>
    <row r="95" spans="2:11" s="11" customFormat="1" ht="15" customHeight="1" x14ac:dyDescent="0.2">
      <c r="B95" s="264" t="s">
        <v>26</v>
      </c>
      <c r="C95" s="265"/>
      <c r="D95" s="265"/>
      <c r="E95" s="265"/>
      <c r="F95" s="265"/>
      <c r="G95" s="265"/>
      <c r="H95" s="265"/>
      <c r="I95" s="265"/>
      <c r="J95" s="265"/>
      <c r="K95" s="265"/>
    </row>
    <row r="96" spans="2:11" s="11" customFormat="1" ht="15" customHeight="1" x14ac:dyDescent="0.2">
      <c r="B96" s="76">
        <v>2019</v>
      </c>
      <c r="C96" s="252"/>
      <c r="D96" s="77">
        <v>185</v>
      </c>
      <c r="E96" s="77">
        <v>1450</v>
      </c>
      <c r="F96" s="77">
        <v>34</v>
      </c>
      <c r="G96" s="77">
        <v>69</v>
      </c>
      <c r="H96" s="77">
        <v>68</v>
      </c>
      <c r="I96" s="77">
        <v>13276</v>
      </c>
      <c r="J96" s="14">
        <v>18.38</v>
      </c>
      <c r="K96" s="14">
        <v>4.76</v>
      </c>
    </row>
    <row r="97" spans="2:11" s="11" customFormat="1" ht="15" customHeight="1" x14ac:dyDescent="0.2">
      <c r="B97" s="76">
        <v>2018</v>
      </c>
      <c r="C97" s="74"/>
      <c r="D97" s="77">
        <v>167</v>
      </c>
      <c r="E97" s="77">
        <v>1237</v>
      </c>
      <c r="F97" s="77">
        <v>33</v>
      </c>
      <c r="G97" s="77">
        <v>69</v>
      </c>
      <c r="H97" s="77">
        <v>67</v>
      </c>
      <c r="I97" s="77">
        <v>4360</v>
      </c>
      <c r="J97" s="14">
        <v>19.760000000000002</v>
      </c>
      <c r="K97" s="14">
        <v>5.58</v>
      </c>
    </row>
    <row r="98" spans="2:11" s="11" customFormat="1" ht="15" customHeight="1" x14ac:dyDescent="0.2">
      <c r="B98" s="76">
        <v>2017</v>
      </c>
      <c r="C98" s="252"/>
      <c r="D98" s="77">
        <v>145</v>
      </c>
      <c r="E98" s="77">
        <v>1036</v>
      </c>
      <c r="F98" s="77">
        <v>35</v>
      </c>
      <c r="G98" s="77">
        <v>68</v>
      </c>
      <c r="H98" s="77">
        <v>66</v>
      </c>
      <c r="I98" s="77">
        <v>2617</v>
      </c>
      <c r="J98" s="14">
        <v>24.14</v>
      </c>
      <c r="K98" s="14">
        <v>6.56</v>
      </c>
    </row>
    <row r="99" spans="2:11" s="11" customFormat="1" ht="15" customHeight="1" x14ac:dyDescent="0.2">
      <c r="B99" s="76">
        <v>2016</v>
      </c>
      <c r="C99" s="252"/>
      <c r="D99" s="77">
        <v>116</v>
      </c>
      <c r="E99" s="77">
        <v>880</v>
      </c>
      <c r="F99" s="77">
        <v>17</v>
      </c>
      <c r="G99" s="77">
        <v>26</v>
      </c>
      <c r="H99" s="77">
        <v>24</v>
      </c>
      <c r="I99" s="77">
        <v>428</v>
      </c>
      <c r="J99" s="14">
        <v>14.66</v>
      </c>
      <c r="K99" s="14">
        <v>2.95</v>
      </c>
    </row>
    <row r="100" spans="2:11" s="11" customFormat="1" ht="15" customHeight="1" x14ac:dyDescent="0.2">
      <c r="B100" s="76">
        <v>2015</v>
      </c>
      <c r="C100" s="76" t="s">
        <v>50</v>
      </c>
      <c r="D100" s="77">
        <v>109</v>
      </c>
      <c r="E100" s="77">
        <v>770</v>
      </c>
      <c r="F100" s="77">
        <v>23</v>
      </c>
      <c r="G100" s="77">
        <v>32</v>
      </c>
      <c r="H100" s="77">
        <v>32</v>
      </c>
      <c r="I100" s="77">
        <v>709</v>
      </c>
      <c r="J100" s="14">
        <v>21.1</v>
      </c>
      <c r="K100" s="14">
        <v>4.16</v>
      </c>
    </row>
    <row r="101" spans="2:11" s="11" customFormat="1" ht="15" customHeight="1" x14ac:dyDescent="0.2">
      <c r="B101" s="76">
        <v>2014</v>
      </c>
      <c r="C101" s="76" t="s">
        <v>50</v>
      </c>
      <c r="D101" s="77">
        <v>103</v>
      </c>
      <c r="E101" s="77">
        <v>726</v>
      </c>
      <c r="F101" s="77">
        <v>20</v>
      </c>
      <c r="G101" s="77">
        <v>30</v>
      </c>
      <c r="H101" s="77">
        <v>30</v>
      </c>
      <c r="I101" s="77">
        <v>1571</v>
      </c>
      <c r="J101" s="14">
        <v>19.420000000000002</v>
      </c>
      <c r="K101" s="14">
        <v>4.13</v>
      </c>
    </row>
    <row r="102" spans="2:11" s="11" customFormat="1" ht="15" customHeight="1" x14ac:dyDescent="0.2">
      <c r="B102" s="264" t="s">
        <v>27</v>
      </c>
      <c r="C102" s="265"/>
      <c r="D102" s="265"/>
      <c r="E102" s="265"/>
      <c r="F102" s="265"/>
      <c r="G102" s="265"/>
      <c r="H102" s="265"/>
      <c r="I102" s="265"/>
      <c r="J102" s="265"/>
      <c r="K102" s="265"/>
    </row>
    <row r="103" spans="2:11" s="11" customFormat="1" ht="15" customHeight="1" x14ac:dyDescent="0.2">
      <c r="B103" s="76">
        <v>2019</v>
      </c>
      <c r="C103" s="252"/>
      <c r="D103" s="77">
        <v>362</v>
      </c>
      <c r="E103" s="77">
        <v>1169</v>
      </c>
      <c r="F103" s="77">
        <v>64</v>
      </c>
      <c r="G103" s="77">
        <v>85</v>
      </c>
      <c r="H103" s="77">
        <v>85</v>
      </c>
      <c r="I103" s="77">
        <v>6785</v>
      </c>
      <c r="J103" s="14">
        <v>17.68</v>
      </c>
      <c r="K103" s="14">
        <v>7.27</v>
      </c>
    </row>
    <row r="104" spans="2:11" s="11" customFormat="1" ht="15" customHeight="1" x14ac:dyDescent="0.2">
      <c r="B104" s="76">
        <v>2018</v>
      </c>
      <c r="C104" s="74"/>
      <c r="D104" s="77">
        <v>310</v>
      </c>
      <c r="E104" s="77">
        <v>1001</v>
      </c>
      <c r="F104" s="77">
        <v>63</v>
      </c>
      <c r="G104" s="77">
        <v>82</v>
      </c>
      <c r="H104" s="77">
        <v>82</v>
      </c>
      <c r="I104" s="77">
        <v>4502</v>
      </c>
      <c r="J104" s="14">
        <v>20.32</v>
      </c>
      <c r="K104" s="14">
        <v>8.19</v>
      </c>
    </row>
    <row r="105" spans="2:11" s="11" customFormat="1" ht="15" customHeight="1" x14ac:dyDescent="0.2">
      <c r="B105" s="76">
        <v>2017</v>
      </c>
      <c r="C105" s="252"/>
      <c r="D105" s="77">
        <v>261</v>
      </c>
      <c r="E105" s="77">
        <v>865</v>
      </c>
      <c r="F105" s="77">
        <v>57</v>
      </c>
      <c r="G105" s="77">
        <v>99</v>
      </c>
      <c r="H105" s="77">
        <v>95</v>
      </c>
      <c r="I105" s="77">
        <v>7167</v>
      </c>
      <c r="J105" s="14">
        <v>21.84</v>
      </c>
      <c r="K105" s="14">
        <v>11.45</v>
      </c>
    </row>
    <row r="106" spans="2:11" s="11" customFormat="1" ht="15" customHeight="1" x14ac:dyDescent="0.2">
      <c r="B106" s="76">
        <v>2016</v>
      </c>
      <c r="C106" s="252"/>
      <c r="D106" s="77">
        <v>225</v>
      </c>
      <c r="E106" s="77">
        <v>764</v>
      </c>
      <c r="F106" s="77">
        <v>42</v>
      </c>
      <c r="G106" s="77">
        <v>62</v>
      </c>
      <c r="H106" s="77">
        <v>61</v>
      </c>
      <c r="I106" s="77">
        <v>4694</v>
      </c>
      <c r="J106" s="14">
        <v>18.670000000000002</v>
      </c>
      <c r="K106" s="14">
        <v>8.1199999999999992</v>
      </c>
    </row>
    <row r="107" spans="2:11" s="11" customFormat="1" ht="15" customHeight="1" x14ac:dyDescent="0.2">
      <c r="B107" s="76">
        <v>2015</v>
      </c>
      <c r="C107" s="76" t="s">
        <v>50</v>
      </c>
      <c r="D107" s="77">
        <v>201</v>
      </c>
      <c r="E107" s="77">
        <v>687</v>
      </c>
      <c r="F107" s="77">
        <v>33</v>
      </c>
      <c r="G107" s="77">
        <v>46</v>
      </c>
      <c r="H107" s="77">
        <v>43</v>
      </c>
      <c r="I107" s="77">
        <v>3871</v>
      </c>
      <c r="J107" s="14">
        <v>16.420000000000002</v>
      </c>
      <c r="K107" s="14">
        <v>6.7</v>
      </c>
    </row>
    <row r="108" spans="2:11" s="11" customFormat="1" ht="15" customHeight="1" x14ac:dyDescent="0.2">
      <c r="B108" s="76">
        <v>2014</v>
      </c>
      <c r="C108" s="76" t="s">
        <v>50</v>
      </c>
      <c r="D108" s="77">
        <v>198</v>
      </c>
      <c r="E108" s="77">
        <v>675</v>
      </c>
      <c r="F108" s="77">
        <v>18</v>
      </c>
      <c r="G108" s="77">
        <v>30</v>
      </c>
      <c r="H108" s="77">
        <v>30</v>
      </c>
      <c r="I108" s="77">
        <v>1820</v>
      </c>
      <c r="J108" s="14">
        <v>9.09</v>
      </c>
      <c r="K108" s="14">
        <v>4.4400000000000004</v>
      </c>
    </row>
    <row r="109" spans="2:11" s="11" customFormat="1" ht="15" customHeight="1" x14ac:dyDescent="0.2">
      <c r="B109" s="264" t="s">
        <v>28</v>
      </c>
      <c r="C109" s="265"/>
      <c r="D109" s="265"/>
      <c r="E109" s="265"/>
      <c r="F109" s="265"/>
      <c r="G109" s="265"/>
      <c r="H109" s="265"/>
      <c r="I109" s="265"/>
      <c r="J109" s="265"/>
      <c r="K109" s="265"/>
    </row>
    <row r="110" spans="2:11" s="11" customFormat="1" ht="15" customHeight="1" x14ac:dyDescent="0.2">
      <c r="B110" s="76">
        <v>2019</v>
      </c>
      <c r="C110" s="252"/>
      <c r="D110" s="77">
        <v>687</v>
      </c>
      <c r="E110" s="77">
        <v>2742</v>
      </c>
      <c r="F110" s="77">
        <v>91</v>
      </c>
      <c r="G110" s="77">
        <v>168</v>
      </c>
      <c r="H110" s="77">
        <v>161</v>
      </c>
      <c r="I110" s="77">
        <v>8303</v>
      </c>
      <c r="J110" s="14">
        <v>13.25</v>
      </c>
      <c r="K110" s="14">
        <v>6.13</v>
      </c>
    </row>
    <row r="111" spans="2:11" s="11" customFormat="1" ht="15" customHeight="1" x14ac:dyDescent="0.2">
      <c r="B111" s="76">
        <v>2018</v>
      </c>
      <c r="C111" s="74"/>
      <c r="D111" s="77">
        <v>658</v>
      </c>
      <c r="E111" s="77">
        <v>2560</v>
      </c>
      <c r="F111" s="77">
        <v>117</v>
      </c>
      <c r="G111" s="77">
        <v>206</v>
      </c>
      <c r="H111" s="77">
        <v>193</v>
      </c>
      <c r="I111" s="77">
        <v>8308</v>
      </c>
      <c r="J111" s="14">
        <v>17.78</v>
      </c>
      <c r="K111" s="14">
        <v>8.0500000000000007</v>
      </c>
    </row>
    <row r="112" spans="2:11" s="11" customFormat="1" ht="15" customHeight="1" x14ac:dyDescent="0.2">
      <c r="B112" s="76">
        <v>2017</v>
      </c>
      <c r="C112" s="252"/>
      <c r="D112" s="77">
        <v>580</v>
      </c>
      <c r="E112" s="77">
        <v>2169</v>
      </c>
      <c r="F112" s="77">
        <v>86</v>
      </c>
      <c r="G112" s="77">
        <v>180</v>
      </c>
      <c r="H112" s="77">
        <v>169</v>
      </c>
      <c r="I112" s="77">
        <v>7847</v>
      </c>
      <c r="J112" s="14">
        <v>14.83</v>
      </c>
      <c r="K112" s="14">
        <v>8.3000000000000007</v>
      </c>
    </row>
    <row r="113" spans="2:11" s="11" customFormat="1" ht="15" customHeight="1" x14ac:dyDescent="0.2">
      <c r="B113" s="76">
        <v>2016</v>
      </c>
      <c r="C113" s="252"/>
      <c r="D113" s="77">
        <v>527</v>
      </c>
      <c r="E113" s="77">
        <v>1882</v>
      </c>
      <c r="F113" s="77">
        <v>55</v>
      </c>
      <c r="G113" s="77">
        <v>102</v>
      </c>
      <c r="H113" s="77">
        <v>99</v>
      </c>
      <c r="I113" s="77">
        <v>3100</v>
      </c>
      <c r="J113" s="14">
        <v>10.44</v>
      </c>
      <c r="K113" s="14">
        <v>5.42</v>
      </c>
    </row>
    <row r="114" spans="2:11" s="11" customFormat="1" ht="15" customHeight="1" x14ac:dyDescent="0.2">
      <c r="B114" s="76">
        <v>2015</v>
      </c>
      <c r="C114" s="76" t="s">
        <v>50</v>
      </c>
      <c r="D114" s="77">
        <v>516</v>
      </c>
      <c r="E114" s="77">
        <v>1713</v>
      </c>
      <c r="F114" s="77">
        <v>53</v>
      </c>
      <c r="G114" s="77">
        <v>99</v>
      </c>
      <c r="H114" s="77">
        <v>94</v>
      </c>
      <c r="I114" s="77">
        <v>9868</v>
      </c>
      <c r="J114" s="14">
        <v>10.27</v>
      </c>
      <c r="K114" s="14">
        <v>5.78</v>
      </c>
    </row>
    <row r="115" spans="2:11" s="11" customFormat="1" ht="15" customHeight="1" x14ac:dyDescent="0.2">
      <c r="B115" s="76">
        <v>2014</v>
      </c>
      <c r="C115" s="76" t="s">
        <v>50</v>
      </c>
      <c r="D115" s="77">
        <v>509</v>
      </c>
      <c r="E115" s="77">
        <v>1671</v>
      </c>
      <c r="F115" s="77">
        <v>64</v>
      </c>
      <c r="G115" s="77">
        <v>114</v>
      </c>
      <c r="H115" s="77">
        <v>112</v>
      </c>
      <c r="I115" s="77">
        <v>7008</v>
      </c>
      <c r="J115" s="14">
        <v>12.57</v>
      </c>
      <c r="K115" s="14">
        <v>6.82</v>
      </c>
    </row>
    <row r="116" spans="2:11" s="11" customFormat="1" ht="15" customHeight="1" x14ac:dyDescent="0.2">
      <c r="B116" s="264" t="s">
        <v>29</v>
      </c>
      <c r="C116" s="265"/>
      <c r="D116" s="265"/>
      <c r="E116" s="265"/>
      <c r="F116" s="265"/>
      <c r="G116" s="265"/>
      <c r="H116" s="265"/>
      <c r="I116" s="265"/>
      <c r="J116" s="265"/>
      <c r="K116" s="265"/>
    </row>
    <row r="117" spans="2:11" s="11" customFormat="1" ht="15" customHeight="1" x14ac:dyDescent="0.2">
      <c r="B117" s="76">
        <v>2019</v>
      </c>
      <c r="C117" s="252"/>
      <c r="D117" s="77">
        <v>321</v>
      </c>
      <c r="E117" s="77">
        <v>3938</v>
      </c>
      <c r="F117" s="77">
        <v>38</v>
      </c>
      <c r="G117" s="77">
        <v>70</v>
      </c>
      <c r="H117" s="77">
        <v>67</v>
      </c>
      <c r="I117" s="77">
        <v>1414</v>
      </c>
      <c r="J117" s="14">
        <v>11.84</v>
      </c>
      <c r="K117" s="14">
        <v>1.78</v>
      </c>
    </row>
    <row r="118" spans="2:11" s="11" customFormat="1" ht="15" customHeight="1" x14ac:dyDescent="0.2">
      <c r="B118" s="76">
        <v>2018</v>
      </c>
      <c r="C118" s="74"/>
      <c r="D118" s="77">
        <v>300</v>
      </c>
      <c r="E118" s="77">
        <v>3530</v>
      </c>
      <c r="F118" s="77">
        <v>35</v>
      </c>
      <c r="G118" s="77">
        <v>87</v>
      </c>
      <c r="H118" s="77">
        <v>87</v>
      </c>
      <c r="I118" s="77">
        <v>2545</v>
      </c>
      <c r="J118" s="14">
        <v>11.67</v>
      </c>
      <c r="K118" s="14">
        <v>2.46</v>
      </c>
    </row>
    <row r="119" spans="2:11" s="11" customFormat="1" ht="15" customHeight="1" x14ac:dyDescent="0.2">
      <c r="B119" s="76">
        <v>2017</v>
      </c>
      <c r="C119" s="252"/>
      <c r="D119" s="77">
        <v>260</v>
      </c>
      <c r="E119" s="77">
        <v>2824</v>
      </c>
      <c r="F119" s="77">
        <v>26</v>
      </c>
      <c r="G119" s="77">
        <v>74</v>
      </c>
      <c r="H119" s="77">
        <v>71</v>
      </c>
      <c r="I119" s="77">
        <v>2377</v>
      </c>
      <c r="J119" s="14">
        <v>10</v>
      </c>
      <c r="K119" s="14">
        <v>2.62</v>
      </c>
    </row>
    <row r="120" spans="2:11" s="11" customFormat="1" ht="15" customHeight="1" x14ac:dyDescent="0.2">
      <c r="B120" s="76">
        <v>2016</v>
      </c>
      <c r="C120" s="252"/>
      <c r="D120" s="77">
        <v>248</v>
      </c>
      <c r="E120" s="77">
        <v>2673</v>
      </c>
      <c r="F120" s="77">
        <v>29</v>
      </c>
      <c r="G120" s="77">
        <v>68</v>
      </c>
      <c r="H120" s="77">
        <v>66</v>
      </c>
      <c r="I120" s="77">
        <v>2306</v>
      </c>
      <c r="J120" s="14">
        <v>11.69</v>
      </c>
      <c r="K120" s="14">
        <v>2.54</v>
      </c>
    </row>
    <row r="121" spans="2:11" s="11" customFormat="1" ht="15" customHeight="1" x14ac:dyDescent="0.2">
      <c r="B121" s="76">
        <v>2015</v>
      </c>
      <c r="C121" s="76" t="s">
        <v>50</v>
      </c>
      <c r="D121" s="77">
        <v>238</v>
      </c>
      <c r="E121" s="77">
        <v>2557</v>
      </c>
      <c r="F121" s="77">
        <v>27</v>
      </c>
      <c r="G121" s="77">
        <v>87</v>
      </c>
      <c r="H121" s="77">
        <v>87</v>
      </c>
      <c r="I121" s="77">
        <v>3082</v>
      </c>
      <c r="J121" s="14">
        <v>11.34</v>
      </c>
      <c r="K121" s="14">
        <v>3.4</v>
      </c>
    </row>
    <row r="122" spans="2:11" s="11" customFormat="1" ht="15" customHeight="1" x14ac:dyDescent="0.2">
      <c r="B122" s="76">
        <v>2014</v>
      </c>
      <c r="C122" s="76" t="s">
        <v>50</v>
      </c>
      <c r="D122" s="77">
        <v>235</v>
      </c>
      <c r="E122" s="77">
        <v>2447</v>
      </c>
      <c r="F122" s="77">
        <v>30</v>
      </c>
      <c r="G122" s="77">
        <v>59</v>
      </c>
      <c r="H122" s="77">
        <v>58</v>
      </c>
      <c r="I122" s="77">
        <v>1266</v>
      </c>
      <c r="J122" s="14">
        <v>12.77</v>
      </c>
      <c r="K122" s="14">
        <v>2.41</v>
      </c>
    </row>
    <row r="123" spans="2:11" s="11" customFormat="1" ht="15" customHeight="1" x14ac:dyDescent="0.2">
      <c r="B123" s="264" t="s">
        <v>30</v>
      </c>
      <c r="C123" s="265"/>
      <c r="D123" s="265"/>
      <c r="E123" s="265"/>
      <c r="F123" s="265"/>
      <c r="G123" s="265"/>
      <c r="H123" s="265"/>
      <c r="I123" s="265"/>
      <c r="J123" s="265"/>
      <c r="K123" s="265"/>
    </row>
    <row r="124" spans="2:11" s="11" customFormat="1" ht="15" customHeight="1" x14ac:dyDescent="0.2">
      <c r="B124" s="76">
        <v>2019</v>
      </c>
      <c r="C124" s="252"/>
      <c r="D124" s="77">
        <v>78</v>
      </c>
      <c r="E124" s="77">
        <v>897</v>
      </c>
      <c r="F124" s="77">
        <v>9</v>
      </c>
      <c r="G124" s="77">
        <v>17</v>
      </c>
      <c r="H124" s="77">
        <v>16</v>
      </c>
      <c r="I124" s="77">
        <v>256</v>
      </c>
      <c r="J124" s="14">
        <v>11.54</v>
      </c>
      <c r="K124" s="14">
        <v>1.9</v>
      </c>
    </row>
    <row r="125" spans="2:11" s="11" customFormat="1" ht="15" customHeight="1" x14ac:dyDescent="0.2">
      <c r="B125" s="76">
        <v>2018</v>
      </c>
      <c r="C125" s="74"/>
      <c r="D125" s="77">
        <v>72</v>
      </c>
      <c r="E125" s="77">
        <v>932</v>
      </c>
      <c r="F125" s="77">
        <v>7</v>
      </c>
      <c r="G125" s="77">
        <v>72</v>
      </c>
      <c r="H125" s="77">
        <v>72</v>
      </c>
      <c r="I125" s="77">
        <v>402</v>
      </c>
      <c r="J125" s="14">
        <v>9.7200000000000006</v>
      </c>
      <c r="K125" s="14">
        <v>7.73</v>
      </c>
    </row>
    <row r="126" spans="2:11" s="11" customFormat="1" ht="15" customHeight="1" x14ac:dyDescent="0.2">
      <c r="B126" s="76">
        <v>2017</v>
      </c>
      <c r="C126" s="252"/>
      <c r="D126" s="77">
        <v>69</v>
      </c>
      <c r="E126" s="77">
        <v>934</v>
      </c>
      <c r="F126" s="77">
        <v>6</v>
      </c>
      <c r="G126" s="77" t="s">
        <v>37</v>
      </c>
      <c r="H126" s="77" t="s">
        <v>37</v>
      </c>
      <c r="I126" s="77" t="s">
        <v>37</v>
      </c>
      <c r="J126" s="14">
        <v>8.6999999999999993</v>
      </c>
      <c r="K126" s="14" t="s">
        <v>37</v>
      </c>
    </row>
    <row r="127" spans="2:11" s="11" customFormat="1" ht="15" customHeight="1" x14ac:dyDescent="0.2">
      <c r="B127" s="76">
        <v>2016</v>
      </c>
      <c r="C127" s="252"/>
      <c r="D127" s="77">
        <v>68</v>
      </c>
      <c r="E127" s="77">
        <v>969</v>
      </c>
      <c r="F127" s="77">
        <v>2</v>
      </c>
      <c r="G127" s="77" t="s">
        <v>37</v>
      </c>
      <c r="H127" s="77" t="s">
        <v>37</v>
      </c>
      <c r="I127" s="77" t="s">
        <v>37</v>
      </c>
      <c r="J127" s="14">
        <v>2.94</v>
      </c>
      <c r="K127" s="14" t="s">
        <v>37</v>
      </c>
    </row>
    <row r="128" spans="2:11" s="11" customFormat="1" ht="15" customHeight="1" x14ac:dyDescent="0.2">
      <c r="B128" s="76">
        <v>2015</v>
      </c>
      <c r="C128" s="76" t="s">
        <v>50</v>
      </c>
      <c r="D128" s="77">
        <v>70</v>
      </c>
      <c r="E128" s="77">
        <v>1000</v>
      </c>
      <c r="F128" s="77">
        <v>2</v>
      </c>
      <c r="G128" s="77" t="s">
        <v>37</v>
      </c>
      <c r="H128" s="77" t="s">
        <v>37</v>
      </c>
      <c r="I128" s="77" t="s">
        <v>37</v>
      </c>
      <c r="J128" s="14">
        <v>2.86</v>
      </c>
      <c r="K128" s="14" t="s">
        <v>37</v>
      </c>
    </row>
    <row r="129" spans="2:11" s="11" customFormat="1" ht="15" customHeight="1" x14ac:dyDescent="0.2">
      <c r="B129" s="76">
        <v>2014</v>
      </c>
      <c r="C129" s="76" t="s">
        <v>50</v>
      </c>
      <c r="D129" s="77">
        <v>78</v>
      </c>
      <c r="E129" s="77">
        <v>1051</v>
      </c>
      <c r="F129" s="77">
        <v>8</v>
      </c>
      <c r="G129" s="77">
        <v>9</v>
      </c>
      <c r="H129" s="77">
        <v>9</v>
      </c>
      <c r="I129" s="77">
        <v>174</v>
      </c>
      <c r="J129" s="14">
        <v>10.26</v>
      </c>
      <c r="K129" s="14">
        <v>0.86</v>
      </c>
    </row>
    <row r="130" spans="2:11" s="11" customFormat="1" ht="15" customHeight="1" x14ac:dyDescent="0.2">
      <c r="B130" s="264" t="s">
        <v>31</v>
      </c>
      <c r="C130" s="265"/>
      <c r="D130" s="265"/>
      <c r="E130" s="265"/>
      <c r="F130" s="265"/>
      <c r="G130" s="265"/>
      <c r="H130" s="265"/>
      <c r="I130" s="265"/>
      <c r="J130" s="265"/>
      <c r="K130" s="265"/>
    </row>
    <row r="131" spans="2:11" s="11" customFormat="1" ht="15" customHeight="1" x14ac:dyDescent="0.2">
      <c r="B131" s="76">
        <v>2019</v>
      </c>
      <c r="C131" s="252"/>
      <c r="D131" s="77">
        <v>353</v>
      </c>
      <c r="E131" s="77">
        <v>1511</v>
      </c>
      <c r="F131" s="77">
        <v>48</v>
      </c>
      <c r="G131" s="77">
        <v>216</v>
      </c>
      <c r="H131" s="77">
        <v>212</v>
      </c>
      <c r="I131" s="77">
        <v>8262</v>
      </c>
      <c r="J131" s="14">
        <v>13.6</v>
      </c>
      <c r="K131" s="14">
        <v>14.3</v>
      </c>
    </row>
    <row r="132" spans="2:11" s="11" customFormat="1" ht="15" customHeight="1" x14ac:dyDescent="0.2">
      <c r="B132" s="76">
        <v>2018</v>
      </c>
      <c r="C132" s="74"/>
      <c r="D132" s="77">
        <v>320</v>
      </c>
      <c r="E132" s="77">
        <v>1224</v>
      </c>
      <c r="F132" s="77">
        <v>32</v>
      </c>
      <c r="G132" s="77">
        <v>43</v>
      </c>
      <c r="H132" s="77">
        <v>41</v>
      </c>
      <c r="I132" s="77">
        <v>2176</v>
      </c>
      <c r="J132" s="14">
        <v>10</v>
      </c>
      <c r="K132" s="14">
        <v>3.51</v>
      </c>
    </row>
    <row r="133" spans="2:11" s="11" customFormat="1" ht="15" customHeight="1" x14ac:dyDescent="0.2">
      <c r="B133" s="76">
        <v>2017</v>
      </c>
      <c r="C133" s="252"/>
      <c r="D133" s="77">
        <v>305</v>
      </c>
      <c r="E133" s="77">
        <v>1103</v>
      </c>
      <c r="F133" s="77">
        <v>28</v>
      </c>
      <c r="G133" s="77">
        <v>30</v>
      </c>
      <c r="H133" s="77">
        <v>30</v>
      </c>
      <c r="I133" s="77">
        <v>1408</v>
      </c>
      <c r="J133" s="14">
        <v>9.18</v>
      </c>
      <c r="K133" s="14">
        <v>2.72</v>
      </c>
    </row>
    <row r="134" spans="2:11" s="11" customFormat="1" ht="15" customHeight="1" x14ac:dyDescent="0.2">
      <c r="B134" s="76">
        <v>2016</v>
      </c>
      <c r="C134" s="252"/>
      <c r="D134" s="77">
        <v>293</v>
      </c>
      <c r="E134" s="77">
        <v>1026</v>
      </c>
      <c r="F134" s="77">
        <v>26</v>
      </c>
      <c r="G134" s="77">
        <v>43</v>
      </c>
      <c r="H134" s="77">
        <v>43</v>
      </c>
      <c r="I134" s="77">
        <v>879</v>
      </c>
      <c r="J134" s="14">
        <v>8.8699999999999992</v>
      </c>
      <c r="K134" s="14">
        <v>4.1900000000000004</v>
      </c>
    </row>
    <row r="135" spans="2:11" s="11" customFormat="1" ht="15" customHeight="1" x14ac:dyDescent="0.2">
      <c r="B135" s="76">
        <v>2015</v>
      </c>
      <c r="C135" s="76" t="s">
        <v>50</v>
      </c>
      <c r="D135" s="77">
        <v>288</v>
      </c>
      <c r="E135" s="77">
        <v>946</v>
      </c>
      <c r="F135" s="77">
        <v>31</v>
      </c>
      <c r="G135" s="77">
        <v>40</v>
      </c>
      <c r="H135" s="77">
        <v>37</v>
      </c>
      <c r="I135" s="77">
        <v>1566</v>
      </c>
      <c r="J135" s="14">
        <v>10.76</v>
      </c>
      <c r="K135" s="14">
        <v>4.2300000000000004</v>
      </c>
    </row>
    <row r="136" spans="2:11" s="11" customFormat="1" ht="15" customHeight="1" x14ac:dyDescent="0.2">
      <c r="B136" s="76">
        <v>2014</v>
      </c>
      <c r="C136" s="76" t="s">
        <v>50</v>
      </c>
      <c r="D136" s="77">
        <v>273</v>
      </c>
      <c r="E136" s="77">
        <v>883</v>
      </c>
      <c r="F136" s="77">
        <v>31</v>
      </c>
      <c r="G136" s="77">
        <v>42</v>
      </c>
      <c r="H136" s="77">
        <v>41</v>
      </c>
      <c r="I136" s="77">
        <v>5928</v>
      </c>
      <c r="J136" s="14">
        <v>11.36</v>
      </c>
      <c r="K136" s="14">
        <v>4.76</v>
      </c>
    </row>
    <row r="137" spans="2:11" s="11" customFormat="1" ht="15" customHeight="1" x14ac:dyDescent="0.2">
      <c r="B137" s="264" t="s">
        <v>32</v>
      </c>
      <c r="C137" s="265"/>
      <c r="D137" s="265"/>
      <c r="E137" s="265"/>
      <c r="F137" s="265"/>
      <c r="G137" s="265"/>
      <c r="H137" s="265"/>
      <c r="I137" s="265"/>
      <c r="J137" s="265"/>
      <c r="K137" s="265"/>
    </row>
    <row r="138" spans="2:11" s="11" customFormat="1" ht="15" customHeight="1" x14ac:dyDescent="0.2">
      <c r="B138" s="76">
        <v>2019</v>
      </c>
      <c r="C138" s="252"/>
      <c r="D138" s="77">
        <v>210</v>
      </c>
      <c r="E138" s="77">
        <v>1109</v>
      </c>
      <c r="F138" s="77">
        <v>42</v>
      </c>
      <c r="G138" s="77">
        <v>63</v>
      </c>
      <c r="H138" s="77">
        <v>59</v>
      </c>
      <c r="I138" s="77">
        <v>2271</v>
      </c>
      <c r="J138" s="14">
        <v>20</v>
      </c>
      <c r="K138" s="14">
        <v>5.68</v>
      </c>
    </row>
    <row r="139" spans="2:11" s="11" customFormat="1" ht="15" customHeight="1" x14ac:dyDescent="0.2">
      <c r="B139" s="76">
        <v>2018</v>
      </c>
      <c r="C139" s="74"/>
      <c r="D139" s="77">
        <v>188</v>
      </c>
      <c r="E139" s="77">
        <v>1052</v>
      </c>
      <c r="F139" s="77">
        <v>25</v>
      </c>
      <c r="G139" s="77">
        <v>31</v>
      </c>
      <c r="H139" s="77">
        <v>31</v>
      </c>
      <c r="I139" s="77">
        <v>602</v>
      </c>
      <c r="J139" s="14">
        <v>13.3</v>
      </c>
      <c r="K139" s="14">
        <v>2.95</v>
      </c>
    </row>
    <row r="140" spans="2:11" s="11" customFormat="1" ht="15" customHeight="1" x14ac:dyDescent="0.2">
      <c r="B140" s="76">
        <v>2017</v>
      </c>
      <c r="C140" s="252"/>
      <c r="D140" s="77">
        <v>177</v>
      </c>
      <c r="E140" s="77">
        <v>1044</v>
      </c>
      <c r="F140" s="77">
        <v>34</v>
      </c>
      <c r="G140" s="77">
        <v>50</v>
      </c>
      <c r="H140" s="77">
        <v>45</v>
      </c>
      <c r="I140" s="77">
        <v>1436</v>
      </c>
      <c r="J140" s="14">
        <v>19.21</v>
      </c>
      <c r="K140" s="14">
        <v>4.79</v>
      </c>
    </row>
    <row r="141" spans="2:11" s="11" customFormat="1" ht="15" customHeight="1" x14ac:dyDescent="0.2">
      <c r="B141" s="76">
        <v>2016</v>
      </c>
      <c r="C141" s="252"/>
      <c r="D141" s="77">
        <v>160</v>
      </c>
      <c r="E141" s="77">
        <v>931</v>
      </c>
      <c r="F141" s="77">
        <v>28</v>
      </c>
      <c r="G141" s="77">
        <v>47</v>
      </c>
      <c r="H141" s="77">
        <v>47</v>
      </c>
      <c r="I141" s="77">
        <v>1030</v>
      </c>
      <c r="J141" s="14">
        <v>17.5</v>
      </c>
      <c r="K141" s="14">
        <v>5.05</v>
      </c>
    </row>
    <row r="142" spans="2:11" s="11" customFormat="1" ht="15" customHeight="1" x14ac:dyDescent="0.2">
      <c r="B142" s="76">
        <v>2015</v>
      </c>
      <c r="C142" s="76" t="s">
        <v>50</v>
      </c>
      <c r="D142" s="77">
        <v>146</v>
      </c>
      <c r="E142" s="77">
        <v>865</v>
      </c>
      <c r="F142" s="77">
        <v>29</v>
      </c>
      <c r="G142" s="77">
        <v>49</v>
      </c>
      <c r="H142" s="77">
        <v>49</v>
      </c>
      <c r="I142" s="77">
        <v>9070</v>
      </c>
      <c r="J142" s="14">
        <v>19.86</v>
      </c>
      <c r="K142" s="14">
        <v>5.66</v>
      </c>
    </row>
    <row r="143" spans="2:11" s="11" customFormat="1" ht="15" customHeight="1" x14ac:dyDescent="0.2">
      <c r="B143" s="76">
        <v>2014</v>
      </c>
      <c r="C143" s="76" t="s">
        <v>50</v>
      </c>
      <c r="D143" s="77">
        <v>138</v>
      </c>
      <c r="E143" s="77">
        <v>785</v>
      </c>
      <c r="F143" s="77">
        <v>25</v>
      </c>
      <c r="G143" s="77">
        <v>52</v>
      </c>
      <c r="H143" s="77">
        <v>50</v>
      </c>
      <c r="I143" s="77">
        <v>1271</v>
      </c>
      <c r="J143" s="14">
        <v>18.12</v>
      </c>
      <c r="K143" s="14">
        <v>6.62</v>
      </c>
    </row>
    <row r="144" spans="2:11" s="11" customFormat="1" ht="15" customHeight="1" x14ac:dyDescent="0.2">
      <c r="B144" s="264" t="s">
        <v>33</v>
      </c>
      <c r="C144" s="265"/>
      <c r="D144" s="265"/>
      <c r="E144" s="265"/>
      <c r="F144" s="265"/>
      <c r="G144" s="265"/>
      <c r="H144" s="265"/>
      <c r="I144" s="265"/>
      <c r="J144" s="265"/>
      <c r="K144" s="265"/>
    </row>
    <row r="145" spans="2:11" s="11" customFormat="1" ht="15" customHeight="1" x14ac:dyDescent="0.2">
      <c r="B145" s="76">
        <v>2019</v>
      </c>
      <c r="C145" s="252"/>
      <c r="D145" s="77">
        <v>303</v>
      </c>
      <c r="E145" s="77">
        <v>1250</v>
      </c>
      <c r="F145" s="77">
        <v>29</v>
      </c>
      <c r="G145" s="77">
        <v>64</v>
      </c>
      <c r="H145" s="77">
        <v>63</v>
      </c>
      <c r="I145" s="77">
        <v>409</v>
      </c>
      <c r="J145" s="14">
        <v>9.57</v>
      </c>
      <c r="K145" s="14">
        <v>5.12</v>
      </c>
    </row>
    <row r="146" spans="2:11" s="11" customFormat="1" ht="15" customHeight="1" x14ac:dyDescent="0.2">
      <c r="B146" s="76">
        <v>2018</v>
      </c>
      <c r="C146" s="74"/>
      <c r="D146" s="77">
        <v>312</v>
      </c>
      <c r="E146" s="77">
        <v>1239</v>
      </c>
      <c r="F146" s="77">
        <v>35</v>
      </c>
      <c r="G146" s="77">
        <v>65</v>
      </c>
      <c r="H146" s="77">
        <v>59</v>
      </c>
      <c r="I146" s="77">
        <v>545</v>
      </c>
      <c r="J146" s="14">
        <v>11.22</v>
      </c>
      <c r="K146" s="14">
        <v>5.25</v>
      </c>
    </row>
    <row r="147" spans="2:11" s="11" customFormat="1" ht="15" customHeight="1" x14ac:dyDescent="0.2">
      <c r="B147" s="76">
        <v>2017</v>
      </c>
      <c r="C147" s="252"/>
      <c r="D147" s="77">
        <v>308</v>
      </c>
      <c r="E147" s="77">
        <v>1243</v>
      </c>
      <c r="F147" s="77">
        <v>33</v>
      </c>
      <c r="G147" s="77">
        <v>71</v>
      </c>
      <c r="H147" s="77">
        <v>67</v>
      </c>
      <c r="I147" s="77">
        <v>852</v>
      </c>
      <c r="J147" s="14">
        <v>10.71</v>
      </c>
      <c r="K147" s="14">
        <v>5.71</v>
      </c>
    </row>
    <row r="148" spans="2:11" s="11" customFormat="1" ht="15" customHeight="1" x14ac:dyDescent="0.2">
      <c r="B148" s="76">
        <v>2016</v>
      </c>
      <c r="C148" s="252"/>
      <c r="D148" s="77">
        <v>309</v>
      </c>
      <c r="E148" s="77">
        <v>1130</v>
      </c>
      <c r="F148" s="77">
        <v>41</v>
      </c>
      <c r="G148" s="77">
        <v>80</v>
      </c>
      <c r="H148" s="77">
        <v>75</v>
      </c>
      <c r="I148" s="77">
        <v>909</v>
      </c>
      <c r="J148" s="14">
        <v>13.27</v>
      </c>
      <c r="K148" s="14">
        <v>7.08</v>
      </c>
    </row>
    <row r="149" spans="2:11" s="11" customFormat="1" ht="15" customHeight="1" x14ac:dyDescent="0.2">
      <c r="B149" s="76">
        <v>2015</v>
      </c>
      <c r="C149" s="76" t="s">
        <v>50</v>
      </c>
      <c r="D149" s="77">
        <v>312</v>
      </c>
      <c r="E149" s="77">
        <v>1124</v>
      </c>
      <c r="F149" s="77">
        <v>46</v>
      </c>
      <c r="G149" s="77">
        <v>80</v>
      </c>
      <c r="H149" s="77">
        <v>79</v>
      </c>
      <c r="I149" s="77">
        <v>857</v>
      </c>
      <c r="J149" s="14">
        <v>14.74</v>
      </c>
      <c r="K149" s="14">
        <v>7.12</v>
      </c>
    </row>
    <row r="150" spans="2:11" s="11" customFormat="1" ht="15" customHeight="1" x14ac:dyDescent="0.2">
      <c r="B150" s="76">
        <v>2014</v>
      </c>
      <c r="C150" s="76" t="s">
        <v>50</v>
      </c>
      <c r="D150" s="77">
        <v>305</v>
      </c>
      <c r="E150" s="77">
        <v>1095</v>
      </c>
      <c r="F150" s="77">
        <v>34</v>
      </c>
      <c r="G150" s="77">
        <v>52</v>
      </c>
      <c r="H150" s="77">
        <v>51</v>
      </c>
      <c r="I150" s="77">
        <v>1538</v>
      </c>
      <c r="J150" s="14">
        <v>11.15</v>
      </c>
      <c r="K150" s="14">
        <v>4.75</v>
      </c>
    </row>
    <row r="151" spans="2:11" ht="9.75" customHeight="1" x14ac:dyDescent="0.2">
      <c r="B151" s="49"/>
      <c r="C151" s="49"/>
      <c r="D151" s="49"/>
      <c r="E151" s="49"/>
      <c r="F151" s="49"/>
      <c r="G151" s="49"/>
      <c r="H151" s="49"/>
      <c r="I151" s="49"/>
    </row>
    <row r="152" spans="2:11" ht="3" customHeight="1" x14ac:dyDescent="0.2"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</row>
    <row r="153" spans="2:11" ht="9" customHeight="1" x14ac:dyDescent="0.2">
      <c r="E153" s="77"/>
    </row>
    <row r="154" spans="2:11" ht="12.75" customHeight="1" x14ac:dyDescent="0.2">
      <c r="B154" s="288" t="s">
        <v>289</v>
      </c>
      <c r="C154" s="288"/>
      <c r="D154" s="288"/>
      <c r="E154" s="288"/>
      <c r="F154" s="288"/>
      <c r="G154" s="288"/>
      <c r="H154" s="288"/>
      <c r="I154" s="288"/>
      <c r="J154" s="288"/>
    </row>
    <row r="156" spans="2:11" ht="12" x14ac:dyDescent="0.2">
      <c r="B156" s="133" t="s">
        <v>0</v>
      </c>
      <c r="C156" s="26"/>
    </row>
  </sheetData>
  <mergeCells count="7">
    <mergeCell ref="B154:J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14" stopIfTrue="1">
      <formula>$G$15=#REF!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pageSetUpPr fitToPage="1"/>
  </sheetPr>
  <dimension ref="B1:U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5" width="15.7109375" style="1" customWidth="1"/>
    <col min="6" max="6" width="13.5703125" style="1" customWidth="1"/>
    <col min="7" max="7" width="2.85546875" style="58" customWidth="1"/>
    <col min="8" max="8" width="13.5703125" style="1" customWidth="1"/>
    <col min="9" max="9" width="2.85546875" style="58" customWidth="1"/>
    <col min="10" max="10" width="13.5703125" style="1" customWidth="1"/>
    <col min="11" max="11" width="2.85546875" style="58" customWidth="1"/>
    <col min="12" max="12" width="13.5703125" style="1" customWidth="1"/>
    <col min="13" max="13" width="2.85546875" style="58" customWidth="1"/>
    <col min="14" max="14" width="13.5703125" style="49" customWidth="1"/>
    <col min="15" max="15" width="2.85546875" style="91" customWidth="1"/>
    <col min="16" max="16" width="13" style="49" customWidth="1"/>
    <col min="17" max="17" width="2.85546875" style="91" customWidth="1"/>
    <col min="18" max="18" width="6.7109375" style="49" customWidth="1"/>
    <col min="19" max="16384" width="12.5703125" style="1"/>
  </cols>
  <sheetData>
    <row r="1" spans="2:18" s="119" customFormat="1" ht="24" customHeight="1" x14ac:dyDescent="0.2">
      <c r="B1" s="286" t="s">
        <v>311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123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25" t="s">
        <v>218</v>
      </c>
      <c r="C3" s="27"/>
      <c r="D3" s="48"/>
      <c r="E3" s="48"/>
      <c r="F3" s="48"/>
      <c r="G3" s="76"/>
      <c r="J3" s="4"/>
      <c r="K3" s="59"/>
    </row>
    <row r="4" spans="2:18" s="6" customFormat="1" ht="18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1"/>
      <c r="R4" s="50"/>
    </row>
    <row r="5" spans="2:18" s="6" customFormat="1" ht="18" customHeight="1" x14ac:dyDescent="0.2">
      <c r="B5" s="284"/>
      <c r="C5" s="285"/>
      <c r="D5" s="285" t="s">
        <v>6</v>
      </c>
      <c r="E5" s="285" t="s">
        <v>7</v>
      </c>
      <c r="F5" s="290" t="s">
        <v>215</v>
      </c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1"/>
      <c r="R5" s="50"/>
    </row>
    <row r="6" spans="2:18" s="6" customFormat="1" ht="24" customHeight="1" x14ac:dyDescent="0.2">
      <c r="B6" s="284"/>
      <c r="C6" s="285"/>
      <c r="D6" s="285"/>
      <c r="E6" s="285"/>
      <c r="F6" s="290" t="s">
        <v>9</v>
      </c>
      <c r="G6" s="290"/>
      <c r="H6" s="290" t="s">
        <v>10</v>
      </c>
      <c r="I6" s="290"/>
      <c r="J6" s="290" t="s">
        <v>11</v>
      </c>
      <c r="K6" s="290"/>
      <c r="L6" s="290" t="s">
        <v>12</v>
      </c>
      <c r="M6" s="290"/>
      <c r="N6" s="290" t="s">
        <v>216</v>
      </c>
      <c r="O6" s="290"/>
      <c r="P6" s="290" t="s">
        <v>138</v>
      </c>
      <c r="Q6" s="291"/>
      <c r="R6" s="50"/>
    </row>
    <row r="7" spans="2:18" ht="18" customHeight="1" x14ac:dyDescent="0.2">
      <c r="B7" s="284"/>
      <c r="C7" s="285"/>
      <c r="D7" s="138" t="s">
        <v>15</v>
      </c>
      <c r="E7" s="138" t="s">
        <v>15</v>
      </c>
      <c r="F7" s="290" t="s">
        <v>15</v>
      </c>
      <c r="G7" s="290"/>
      <c r="H7" s="290" t="s">
        <v>15</v>
      </c>
      <c r="I7" s="290"/>
      <c r="J7" s="290" t="s">
        <v>15</v>
      </c>
      <c r="K7" s="290"/>
      <c r="L7" s="310" t="s">
        <v>343</v>
      </c>
      <c r="M7" s="310"/>
      <c r="N7" s="290" t="s">
        <v>16</v>
      </c>
      <c r="O7" s="290"/>
      <c r="P7" s="290" t="s">
        <v>16</v>
      </c>
      <c r="Q7" s="291"/>
    </row>
    <row r="8" spans="2:18" s="9" customFormat="1" ht="3.75" customHeight="1" x14ac:dyDescent="0.2">
      <c r="B8" s="7"/>
      <c r="C8" s="7"/>
      <c r="D8" s="8"/>
      <c r="E8" s="8"/>
      <c r="F8" s="8"/>
      <c r="G8" s="57"/>
      <c r="H8" s="8"/>
      <c r="I8" s="57"/>
      <c r="J8" s="8"/>
      <c r="K8" s="57"/>
      <c r="M8" s="60"/>
      <c r="N8" s="51"/>
      <c r="O8" s="92"/>
      <c r="P8" s="51"/>
      <c r="Q8" s="92"/>
      <c r="R8" s="51"/>
    </row>
    <row r="9" spans="2:18" s="11" customFormat="1" ht="15" customHeight="1" x14ac:dyDescent="0.2">
      <c r="B9" s="74" t="s">
        <v>5</v>
      </c>
      <c r="C9" s="74"/>
      <c r="D9" s="231"/>
      <c r="E9" s="231"/>
      <c r="F9" s="231"/>
      <c r="G9" s="93"/>
      <c r="H9" s="231"/>
      <c r="I9" s="93"/>
      <c r="J9" s="231"/>
      <c r="K9" s="93"/>
      <c r="L9" s="231"/>
      <c r="M9" s="93"/>
      <c r="N9" s="81"/>
      <c r="O9" s="93"/>
      <c r="P9" s="81"/>
      <c r="Q9" s="76"/>
      <c r="R9" s="48"/>
    </row>
    <row r="10" spans="2:18" s="11" customFormat="1" ht="15" customHeight="1" x14ac:dyDescent="0.2">
      <c r="B10" s="76">
        <v>2019</v>
      </c>
      <c r="C10" s="74"/>
      <c r="D10" s="77">
        <v>28661</v>
      </c>
      <c r="E10" s="77">
        <v>79401</v>
      </c>
      <c r="F10" s="77">
        <v>3676</v>
      </c>
      <c r="G10" s="94" t="s">
        <v>357</v>
      </c>
      <c r="H10" s="77">
        <v>4355</v>
      </c>
      <c r="I10" s="94" t="s">
        <v>357</v>
      </c>
      <c r="J10" s="77">
        <v>1049</v>
      </c>
      <c r="K10" s="94" t="s">
        <v>357</v>
      </c>
      <c r="L10" s="77">
        <v>60813</v>
      </c>
      <c r="M10" s="94" t="s">
        <v>357</v>
      </c>
      <c r="N10" s="14">
        <v>12.83</v>
      </c>
      <c r="O10" s="94" t="s">
        <v>357</v>
      </c>
      <c r="P10" s="14">
        <v>5.48</v>
      </c>
      <c r="Q10" s="94" t="s">
        <v>357</v>
      </c>
      <c r="R10" s="48"/>
    </row>
    <row r="11" spans="2:18" s="11" customFormat="1" ht="15" customHeight="1" x14ac:dyDescent="0.2">
      <c r="B11" s="76">
        <v>2018</v>
      </c>
      <c r="C11" s="74"/>
      <c r="D11" s="77">
        <v>27875</v>
      </c>
      <c r="E11" s="77">
        <v>74369</v>
      </c>
      <c r="F11" s="77">
        <v>3442</v>
      </c>
      <c r="G11" s="94" t="s">
        <v>274</v>
      </c>
      <c r="H11" s="77">
        <v>4036</v>
      </c>
      <c r="I11" s="94" t="s">
        <v>274</v>
      </c>
      <c r="J11" s="77">
        <v>907</v>
      </c>
      <c r="K11" s="94" t="s">
        <v>274</v>
      </c>
      <c r="L11" s="77">
        <v>54754</v>
      </c>
      <c r="M11" s="94" t="s">
        <v>274</v>
      </c>
      <c r="N11" s="14">
        <v>12.35</v>
      </c>
      <c r="O11" s="94" t="s">
        <v>274</v>
      </c>
      <c r="P11" s="14">
        <v>5.43</v>
      </c>
      <c r="Q11" s="94" t="s">
        <v>274</v>
      </c>
      <c r="R11" s="48"/>
    </row>
    <row r="12" spans="2:18" s="11" customFormat="1" ht="15" customHeight="1" x14ac:dyDescent="0.2">
      <c r="B12" s="76">
        <v>2017</v>
      </c>
      <c r="C12" s="74"/>
      <c r="D12" s="77">
        <v>26400</v>
      </c>
      <c r="E12" s="77">
        <v>69260</v>
      </c>
      <c r="F12" s="77">
        <v>3022</v>
      </c>
      <c r="G12" s="94"/>
      <c r="H12" s="77">
        <v>3483</v>
      </c>
      <c r="I12" s="94"/>
      <c r="J12" s="77">
        <v>724</v>
      </c>
      <c r="K12" s="94"/>
      <c r="L12" s="77">
        <v>33430</v>
      </c>
      <c r="M12" s="94"/>
      <c r="N12" s="14">
        <v>11.45</v>
      </c>
      <c r="O12" s="94"/>
      <c r="P12" s="14">
        <v>5.03</v>
      </c>
      <c r="Q12" s="94"/>
      <c r="R12" s="48"/>
    </row>
    <row r="13" spans="2:18" s="11" customFormat="1" ht="15" customHeight="1" x14ac:dyDescent="0.2">
      <c r="B13" s="76">
        <v>2016</v>
      </c>
      <c r="C13" s="74"/>
      <c r="D13" s="77">
        <v>25108</v>
      </c>
      <c r="E13" s="77">
        <v>64881</v>
      </c>
      <c r="F13" s="77">
        <v>2970</v>
      </c>
      <c r="G13" s="94"/>
      <c r="H13" s="77">
        <v>3497</v>
      </c>
      <c r="I13" s="94"/>
      <c r="J13" s="77">
        <v>822</v>
      </c>
      <c r="K13" s="94"/>
      <c r="L13" s="77">
        <v>30142</v>
      </c>
      <c r="M13" s="94"/>
      <c r="N13" s="14">
        <v>11.83</v>
      </c>
      <c r="O13" s="94"/>
      <c r="P13" s="14">
        <v>5.39</v>
      </c>
      <c r="Q13" s="94"/>
      <c r="R13" s="48"/>
    </row>
    <row r="14" spans="2:18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24361</v>
      </c>
      <c r="E14" s="77">
        <v>62293</v>
      </c>
      <c r="F14" s="77">
        <v>3235</v>
      </c>
      <c r="G14" s="94"/>
      <c r="H14" s="77">
        <v>3974</v>
      </c>
      <c r="I14" s="94"/>
      <c r="J14" s="77">
        <v>1148</v>
      </c>
      <c r="K14" s="94"/>
      <c r="L14" s="77">
        <v>50652</v>
      </c>
      <c r="M14" s="94"/>
      <c r="N14" s="14">
        <v>13.28</v>
      </c>
      <c r="O14" s="94"/>
      <c r="P14" s="14">
        <v>6.38</v>
      </c>
      <c r="Q14" s="94"/>
    </row>
    <row r="15" spans="2:18" s="11" customFormat="1" ht="15" customHeight="1" x14ac:dyDescent="0.2">
      <c r="B15" s="76">
        <v>2014</v>
      </c>
      <c r="C15" s="76" t="str">
        <f t="shared" si="0"/>
        <v/>
      </c>
      <c r="D15" s="77">
        <v>23662</v>
      </c>
      <c r="E15" s="77">
        <v>61385</v>
      </c>
      <c r="F15" s="77">
        <v>3138</v>
      </c>
      <c r="G15" s="94"/>
      <c r="H15" s="77">
        <v>3879</v>
      </c>
      <c r="I15" s="94"/>
      <c r="J15" s="77">
        <v>1118</v>
      </c>
      <c r="K15" s="95"/>
      <c r="L15" s="77">
        <v>73148</v>
      </c>
      <c r="M15" s="95"/>
      <c r="N15" s="14">
        <v>13.26</v>
      </c>
      <c r="O15" s="95"/>
      <c r="P15" s="14">
        <v>6.32</v>
      </c>
      <c r="Q15" s="95"/>
    </row>
    <row r="16" spans="2:18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48"/>
    </row>
    <row r="17" spans="2:18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48"/>
    </row>
    <row r="18" spans="2:18" s="11" customFormat="1" ht="15" customHeight="1" x14ac:dyDescent="0.2">
      <c r="B18" s="76">
        <v>2019</v>
      </c>
      <c r="C18" s="252"/>
      <c r="D18" s="77">
        <v>19148</v>
      </c>
      <c r="E18" s="77">
        <v>20219</v>
      </c>
      <c r="F18" s="77">
        <v>2968</v>
      </c>
      <c r="G18" s="94" t="s">
        <v>357</v>
      </c>
      <c r="H18" s="77">
        <v>3082</v>
      </c>
      <c r="I18" s="94" t="s">
        <v>357</v>
      </c>
      <c r="J18" s="77">
        <v>167</v>
      </c>
      <c r="K18" s="94" t="s">
        <v>357</v>
      </c>
      <c r="L18" s="77">
        <v>30877</v>
      </c>
      <c r="M18" s="94" t="s">
        <v>357</v>
      </c>
      <c r="N18" s="14">
        <v>15.5</v>
      </c>
      <c r="O18" s="94" t="s">
        <v>357</v>
      </c>
      <c r="P18" s="14">
        <v>15.24</v>
      </c>
      <c r="Q18" s="94" t="s">
        <v>357</v>
      </c>
      <c r="R18" s="77"/>
    </row>
    <row r="19" spans="2:18" s="11" customFormat="1" ht="15" customHeight="1" x14ac:dyDescent="0.2">
      <c r="B19" s="76">
        <v>2018</v>
      </c>
      <c r="C19" s="74"/>
      <c r="D19" s="77">
        <v>18804</v>
      </c>
      <c r="E19" s="77">
        <v>19863</v>
      </c>
      <c r="F19" s="77">
        <v>2849</v>
      </c>
      <c r="G19" s="94" t="s">
        <v>274</v>
      </c>
      <c r="H19" s="77">
        <v>3007</v>
      </c>
      <c r="I19" s="94" t="s">
        <v>274</v>
      </c>
      <c r="J19" s="77">
        <v>225</v>
      </c>
      <c r="K19" s="94" t="s">
        <v>274</v>
      </c>
      <c r="L19" s="77">
        <v>25195</v>
      </c>
      <c r="M19" s="94" t="s">
        <v>274</v>
      </c>
      <c r="N19" s="14">
        <v>15.15</v>
      </c>
      <c r="O19" s="94" t="s">
        <v>274</v>
      </c>
      <c r="P19" s="14">
        <v>15.14</v>
      </c>
      <c r="Q19" s="94" t="s">
        <v>274</v>
      </c>
      <c r="R19" s="77"/>
    </row>
    <row r="20" spans="2:18" s="11" customFormat="1" ht="15" customHeight="1" x14ac:dyDescent="0.2">
      <c r="B20" s="76">
        <v>2017</v>
      </c>
      <c r="C20" s="252"/>
      <c r="D20" s="77">
        <v>17885</v>
      </c>
      <c r="E20" s="77">
        <v>18900</v>
      </c>
      <c r="F20" s="77">
        <v>2545</v>
      </c>
      <c r="G20" s="94"/>
      <c r="H20" s="77">
        <v>2625</v>
      </c>
      <c r="I20" s="94"/>
      <c r="J20" s="77">
        <v>139</v>
      </c>
      <c r="K20" s="94"/>
      <c r="L20" s="77">
        <v>14936</v>
      </c>
      <c r="M20" s="94"/>
      <c r="N20" s="14">
        <v>14.23</v>
      </c>
      <c r="O20" s="94"/>
      <c r="P20" s="14">
        <v>13.89</v>
      </c>
      <c r="Q20" s="94"/>
      <c r="R20" s="77"/>
    </row>
    <row r="21" spans="2:18" s="11" customFormat="1" ht="15" customHeight="1" x14ac:dyDescent="0.2">
      <c r="B21" s="76">
        <v>2016</v>
      </c>
      <c r="C21" s="252"/>
      <c r="D21" s="77">
        <v>16948</v>
      </c>
      <c r="E21" s="77">
        <v>17854</v>
      </c>
      <c r="F21" s="77">
        <v>2445</v>
      </c>
      <c r="G21" s="94"/>
      <c r="H21" s="77">
        <v>2494</v>
      </c>
      <c r="I21" s="94"/>
      <c r="J21" s="77">
        <v>101</v>
      </c>
      <c r="K21" s="94"/>
      <c r="L21" s="77">
        <v>13275</v>
      </c>
      <c r="M21" s="94"/>
      <c r="N21" s="14">
        <v>14.43</v>
      </c>
      <c r="O21" s="94"/>
      <c r="P21" s="14">
        <v>13.97</v>
      </c>
      <c r="Q21" s="94"/>
      <c r="R21" s="77"/>
    </row>
    <row r="22" spans="2:18" s="11" customFormat="1" ht="15" customHeight="1" x14ac:dyDescent="0.2">
      <c r="B22" s="76">
        <v>2015</v>
      </c>
      <c r="C22" s="76" t="s">
        <v>50</v>
      </c>
      <c r="D22" s="77">
        <v>16251</v>
      </c>
      <c r="E22" s="77">
        <v>17191</v>
      </c>
      <c r="F22" s="77">
        <v>2563</v>
      </c>
      <c r="G22" s="94"/>
      <c r="H22" s="77">
        <v>2660</v>
      </c>
      <c r="I22" s="94"/>
      <c r="J22" s="77">
        <v>167</v>
      </c>
      <c r="K22" s="94"/>
      <c r="L22" s="77">
        <v>14508</v>
      </c>
      <c r="M22" s="94"/>
      <c r="N22" s="14">
        <v>15.77</v>
      </c>
      <c r="O22" s="94"/>
      <c r="P22" s="14">
        <v>15.47</v>
      </c>
      <c r="Q22" s="94"/>
      <c r="R22" s="77"/>
    </row>
    <row r="23" spans="2:18" s="11" customFormat="1" ht="15" customHeight="1" x14ac:dyDescent="0.2">
      <c r="B23" s="76">
        <v>2014</v>
      </c>
      <c r="C23" s="76" t="s">
        <v>50</v>
      </c>
      <c r="D23" s="77">
        <v>15546</v>
      </c>
      <c r="E23" s="77">
        <v>16527</v>
      </c>
      <c r="F23" s="77">
        <v>2464</v>
      </c>
      <c r="G23" s="94"/>
      <c r="H23" s="77">
        <v>2549</v>
      </c>
      <c r="I23" s="94"/>
      <c r="J23" s="77">
        <v>141</v>
      </c>
      <c r="K23" s="94"/>
      <c r="L23" s="77">
        <v>13614</v>
      </c>
      <c r="M23" s="94"/>
      <c r="N23" s="14">
        <v>15.85</v>
      </c>
      <c r="O23" s="94"/>
      <c r="P23" s="14">
        <v>15.42</v>
      </c>
      <c r="Q23" s="94"/>
      <c r="R23" s="77"/>
    </row>
    <row r="24" spans="2:18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203"/>
      <c r="J24" s="203"/>
      <c r="K24" s="203"/>
      <c r="L24" s="203"/>
      <c r="M24" s="94"/>
      <c r="N24" s="14"/>
      <c r="O24" s="94"/>
      <c r="P24" s="14"/>
      <c r="Q24" s="94"/>
      <c r="R24" s="77"/>
    </row>
    <row r="25" spans="2:18" s="11" customFormat="1" ht="15" customHeight="1" x14ac:dyDescent="0.2">
      <c r="B25" s="76">
        <v>2019</v>
      </c>
      <c r="C25" s="252"/>
      <c r="D25" s="77">
        <v>9513</v>
      </c>
      <c r="E25" s="77">
        <v>59182</v>
      </c>
      <c r="F25" s="77">
        <v>708</v>
      </c>
      <c r="G25" s="94" t="s">
        <v>357</v>
      </c>
      <c r="H25" s="77">
        <v>1273</v>
      </c>
      <c r="I25" s="94" t="s">
        <v>357</v>
      </c>
      <c r="J25" s="77">
        <v>882</v>
      </c>
      <c r="K25" s="94" t="s">
        <v>357</v>
      </c>
      <c r="L25" s="77">
        <v>29936</v>
      </c>
      <c r="M25" s="94" t="s">
        <v>357</v>
      </c>
      <c r="N25" s="14">
        <v>7.44</v>
      </c>
      <c r="O25" s="94" t="s">
        <v>357</v>
      </c>
      <c r="P25" s="14">
        <v>2.15</v>
      </c>
      <c r="Q25" s="94" t="s">
        <v>357</v>
      </c>
      <c r="R25" s="77"/>
    </row>
    <row r="26" spans="2:18" s="11" customFormat="1" ht="15" customHeight="1" x14ac:dyDescent="0.2">
      <c r="B26" s="76">
        <v>2018</v>
      </c>
      <c r="C26" s="74"/>
      <c r="D26" s="77">
        <v>9071</v>
      </c>
      <c r="E26" s="77">
        <v>54506</v>
      </c>
      <c r="F26" s="77">
        <v>593</v>
      </c>
      <c r="G26" s="94" t="s">
        <v>274</v>
      </c>
      <c r="H26" s="77">
        <v>1029</v>
      </c>
      <c r="I26" s="94" t="s">
        <v>274</v>
      </c>
      <c r="J26" s="77">
        <v>682</v>
      </c>
      <c r="K26" s="94" t="s">
        <v>274</v>
      </c>
      <c r="L26" s="77">
        <v>29559</v>
      </c>
      <c r="M26" s="94" t="s">
        <v>274</v>
      </c>
      <c r="N26" s="14">
        <v>6.54</v>
      </c>
      <c r="O26" s="94" t="s">
        <v>274</v>
      </c>
      <c r="P26" s="14">
        <v>1.89</v>
      </c>
      <c r="Q26" s="94" t="s">
        <v>274</v>
      </c>
      <c r="R26" s="77"/>
    </row>
    <row r="27" spans="2:18" s="11" customFormat="1" ht="15" customHeight="1" x14ac:dyDescent="0.2">
      <c r="B27" s="76">
        <v>2017</v>
      </c>
      <c r="C27" s="252"/>
      <c r="D27" s="77">
        <v>8515</v>
      </c>
      <c r="E27" s="77">
        <v>50360</v>
      </c>
      <c r="F27" s="77">
        <v>477</v>
      </c>
      <c r="G27" s="94"/>
      <c r="H27" s="77">
        <v>858</v>
      </c>
      <c r="I27" s="94"/>
      <c r="J27" s="77">
        <v>585</v>
      </c>
      <c r="K27" s="94"/>
      <c r="L27" s="77">
        <v>18493</v>
      </c>
      <c r="M27" s="94"/>
      <c r="N27" s="14">
        <v>5.6</v>
      </c>
      <c r="O27" s="94"/>
      <c r="P27" s="14">
        <v>1.7</v>
      </c>
      <c r="Q27" s="94"/>
      <c r="R27" s="77"/>
    </row>
    <row r="28" spans="2:18" s="11" customFormat="1" ht="15" customHeight="1" x14ac:dyDescent="0.2">
      <c r="B28" s="76">
        <v>2016</v>
      </c>
      <c r="C28" s="252"/>
      <c r="D28" s="77">
        <v>8160</v>
      </c>
      <c r="E28" s="77">
        <v>47027</v>
      </c>
      <c r="F28" s="77">
        <v>525</v>
      </c>
      <c r="G28" s="94"/>
      <c r="H28" s="77">
        <v>1003</v>
      </c>
      <c r="I28" s="94"/>
      <c r="J28" s="77">
        <v>721</v>
      </c>
      <c r="K28" s="94"/>
      <c r="L28" s="77">
        <v>16867</v>
      </c>
      <c r="M28" s="94"/>
      <c r="N28" s="14">
        <v>6.43</v>
      </c>
      <c r="O28" s="94"/>
      <c r="P28" s="14">
        <v>2.13</v>
      </c>
      <c r="Q28" s="94"/>
      <c r="R28" s="77"/>
    </row>
    <row r="29" spans="2:18" s="11" customFormat="1" ht="15" customHeight="1" x14ac:dyDescent="0.2">
      <c r="B29" s="76">
        <v>2015</v>
      </c>
      <c r="C29" s="76" t="s">
        <v>50</v>
      </c>
      <c r="D29" s="77">
        <v>8110</v>
      </c>
      <c r="E29" s="77">
        <v>45102</v>
      </c>
      <c r="F29" s="77">
        <v>672</v>
      </c>
      <c r="G29" s="94"/>
      <c r="H29" s="77">
        <v>1314</v>
      </c>
      <c r="I29" s="94"/>
      <c r="J29" s="77">
        <v>981</v>
      </c>
      <c r="K29" s="94"/>
      <c r="L29" s="77">
        <v>36144</v>
      </c>
      <c r="M29" s="94"/>
      <c r="N29" s="14">
        <v>8.2899999999999991</v>
      </c>
      <c r="O29" s="94"/>
      <c r="P29" s="14">
        <v>2.91</v>
      </c>
      <c r="Q29" s="94"/>
      <c r="R29" s="77"/>
    </row>
    <row r="30" spans="2:18" s="11" customFormat="1" ht="15" customHeight="1" x14ac:dyDescent="0.2">
      <c r="B30" s="76">
        <v>2014</v>
      </c>
      <c r="C30" s="76" t="s">
        <v>50</v>
      </c>
      <c r="D30" s="77">
        <v>8116</v>
      </c>
      <c r="E30" s="77">
        <v>44858</v>
      </c>
      <c r="F30" s="77">
        <v>674</v>
      </c>
      <c r="G30" s="94"/>
      <c r="H30" s="77">
        <v>1330</v>
      </c>
      <c r="I30" s="94"/>
      <c r="J30" s="77">
        <v>977</v>
      </c>
      <c r="K30" s="94"/>
      <c r="L30" s="77">
        <v>59535</v>
      </c>
      <c r="M30" s="94"/>
      <c r="N30" s="14">
        <v>8.3000000000000007</v>
      </c>
      <c r="O30" s="94"/>
      <c r="P30" s="14">
        <v>2.96</v>
      </c>
      <c r="Q30" s="94"/>
      <c r="R30" s="77"/>
    </row>
    <row r="31" spans="2:18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14"/>
      <c r="O31" s="94"/>
      <c r="P31" s="14"/>
      <c r="Q31" s="94"/>
      <c r="R31" s="77"/>
    </row>
    <row r="32" spans="2:18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14"/>
      <c r="O32" s="94"/>
      <c r="P32" s="14"/>
      <c r="Q32" s="94"/>
      <c r="R32" s="77"/>
    </row>
    <row r="33" spans="2:21" s="11" customFormat="1" ht="15" customHeight="1" x14ac:dyDescent="0.2">
      <c r="B33" s="76">
        <v>2019</v>
      </c>
      <c r="C33" s="252"/>
      <c r="D33" s="77">
        <v>4752</v>
      </c>
      <c r="E33" s="77">
        <v>5649</v>
      </c>
      <c r="F33" s="77">
        <v>378</v>
      </c>
      <c r="G33" s="94" t="s">
        <v>357</v>
      </c>
      <c r="H33" s="77">
        <v>388</v>
      </c>
      <c r="I33" s="94" t="s">
        <v>357</v>
      </c>
      <c r="J33" s="77">
        <v>11</v>
      </c>
      <c r="K33" s="94" t="s">
        <v>357</v>
      </c>
      <c r="L33" s="77">
        <v>2630</v>
      </c>
      <c r="M33" s="94" t="s">
        <v>357</v>
      </c>
      <c r="N33" s="14">
        <v>7.95</v>
      </c>
      <c r="O33" s="94" t="s">
        <v>357</v>
      </c>
      <c r="P33" s="14">
        <v>6.87</v>
      </c>
      <c r="Q33" s="94" t="s">
        <v>357</v>
      </c>
      <c r="R33" s="77"/>
      <c r="S33" s="115"/>
      <c r="T33" s="115"/>
      <c r="U33" s="115"/>
    </row>
    <row r="34" spans="2:21" s="11" customFormat="1" ht="15" customHeight="1" x14ac:dyDescent="0.2">
      <c r="B34" s="76">
        <v>2018</v>
      </c>
      <c r="C34" s="74"/>
      <c r="D34" s="77">
        <v>4828</v>
      </c>
      <c r="E34" s="77">
        <v>5658</v>
      </c>
      <c r="F34" s="77">
        <v>376</v>
      </c>
      <c r="G34" s="94" t="s">
        <v>274</v>
      </c>
      <c r="H34" s="77">
        <v>405</v>
      </c>
      <c r="I34" s="94" t="s">
        <v>274</v>
      </c>
      <c r="J34" s="77">
        <v>40</v>
      </c>
      <c r="K34" s="94" t="s">
        <v>274</v>
      </c>
      <c r="L34" s="77">
        <v>2602</v>
      </c>
      <c r="M34" s="94" t="s">
        <v>274</v>
      </c>
      <c r="N34" s="14">
        <v>7.79</v>
      </c>
      <c r="O34" s="94" t="s">
        <v>274</v>
      </c>
      <c r="P34" s="14">
        <v>7.16</v>
      </c>
      <c r="Q34" s="94" t="s">
        <v>274</v>
      </c>
      <c r="R34" s="77"/>
    </row>
    <row r="35" spans="2:21" s="11" customFormat="1" ht="15" customHeight="1" x14ac:dyDescent="0.2">
      <c r="B35" s="76">
        <v>2017</v>
      </c>
      <c r="C35" s="252"/>
      <c r="D35" s="77">
        <v>4679</v>
      </c>
      <c r="E35" s="77">
        <v>5460</v>
      </c>
      <c r="F35" s="77">
        <v>327</v>
      </c>
      <c r="G35" s="94"/>
      <c r="H35" s="77">
        <v>357</v>
      </c>
      <c r="I35" s="94"/>
      <c r="J35" s="77">
        <v>38</v>
      </c>
      <c r="K35" s="94"/>
      <c r="L35" s="77">
        <v>1887</v>
      </c>
      <c r="M35" s="94"/>
      <c r="N35" s="14">
        <v>6.99</v>
      </c>
      <c r="O35" s="94"/>
      <c r="P35" s="14">
        <v>6.54</v>
      </c>
      <c r="Q35" s="94"/>
      <c r="R35" s="77"/>
    </row>
    <row r="36" spans="2:21" s="11" customFormat="1" ht="15" customHeight="1" x14ac:dyDescent="0.2">
      <c r="B36" s="76">
        <v>2016</v>
      </c>
      <c r="C36" s="252"/>
      <c r="D36" s="77">
        <v>4645</v>
      </c>
      <c r="E36" s="77">
        <v>5351</v>
      </c>
      <c r="F36" s="77">
        <v>351</v>
      </c>
      <c r="G36" s="94"/>
      <c r="H36" s="77">
        <v>363</v>
      </c>
      <c r="I36" s="94"/>
      <c r="J36" s="77">
        <v>19</v>
      </c>
      <c r="K36" s="94"/>
      <c r="L36" s="77">
        <v>1105</v>
      </c>
      <c r="M36" s="94"/>
      <c r="N36" s="14">
        <v>7.56</v>
      </c>
      <c r="O36" s="94"/>
      <c r="P36" s="14">
        <v>6.78</v>
      </c>
      <c r="Q36" s="94"/>
      <c r="R36" s="77"/>
    </row>
    <row r="37" spans="2:21" s="11" customFormat="1" ht="15" customHeight="1" x14ac:dyDescent="0.2">
      <c r="B37" s="76">
        <v>2015</v>
      </c>
      <c r="C37" s="76" t="s">
        <v>50</v>
      </c>
      <c r="D37" s="77">
        <v>4574</v>
      </c>
      <c r="E37" s="77">
        <v>5183</v>
      </c>
      <c r="F37" s="77">
        <v>393</v>
      </c>
      <c r="G37" s="94"/>
      <c r="H37" s="77">
        <v>398</v>
      </c>
      <c r="I37" s="94"/>
      <c r="J37" s="77">
        <v>6</v>
      </c>
      <c r="K37" s="94"/>
      <c r="L37" s="77">
        <v>871</v>
      </c>
      <c r="M37" s="94"/>
      <c r="N37" s="14">
        <v>8.59</v>
      </c>
      <c r="O37" s="94"/>
      <c r="P37" s="14">
        <v>7.68</v>
      </c>
      <c r="Q37" s="94"/>
      <c r="R37" s="77"/>
    </row>
    <row r="38" spans="2:21" s="11" customFormat="1" ht="15" customHeight="1" x14ac:dyDescent="0.2">
      <c r="B38" s="76">
        <v>2014</v>
      </c>
      <c r="C38" s="76" t="s">
        <v>50</v>
      </c>
      <c r="D38" s="77">
        <v>4528</v>
      </c>
      <c r="E38" s="77">
        <v>5108</v>
      </c>
      <c r="F38" s="77">
        <v>390</v>
      </c>
      <c r="G38" s="94"/>
      <c r="H38" s="77">
        <v>391</v>
      </c>
      <c r="I38" s="94"/>
      <c r="J38" s="77">
        <v>8</v>
      </c>
      <c r="K38" s="94"/>
      <c r="L38" s="77">
        <v>946</v>
      </c>
      <c r="M38" s="94"/>
      <c r="N38" s="14">
        <v>8.61</v>
      </c>
      <c r="O38" s="94"/>
      <c r="P38" s="14">
        <v>7.65</v>
      </c>
      <c r="Q38" s="94"/>
      <c r="R38" s="77"/>
    </row>
    <row r="39" spans="2:21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14"/>
      <c r="O39" s="94"/>
      <c r="P39" s="14"/>
      <c r="Q39" s="94"/>
      <c r="R39" s="77"/>
    </row>
    <row r="40" spans="2:21" s="11" customFormat="1" ht="15" customHeight="1" x14ac:dyDescent="0.2">
      <c r="B40" s="76">
        <v>2019</v>
      </c>
      <c r="C40" s="252"/>
      <c r="D40" s="77">
        <v>14</v>
      </c>
      <c r="E40" s="77">
        <v>65</v>
      </c>
      <c r="F40" s="77">
        <v>0</v>
      </c>
      <c r="G40" s="94" t="s">
        <v>357</v>
      </c>
      <c r="H40" s="77">
        <v>0</v>
      </c>
      <c r="I40" s="94" t="s">
        <v>357</v>
      </c>
      <c r="J40" s="77">
        <v>0</v>
      </c>
      <c r="K40" s="94" t="s">
        <v>357</v>
      </c>
      <c r="L40" s="77">
        <v>0</v>
      </c>
      <c r="M40" s="94" t="s">
        <v>357</v>
      </c>
      <c r="N40" s="14">
        <v>0</v>
      </c>
      <c r="O40" s="94" t="s">
        <v>357</v>
      </c>
      <c r="P40" s="14">
        <v>0</v>
      </c>
      <c r="Q40" s="94" t="s">
        <v>357</v>
      </c>
      <c r="R40" s="77"/>
    </row>
    <row r="41" spans="2:21" s="11" customFormat="1" ht="15" customHeight="1" x14ac:dyDescent="0.2">
      <c r="B41" s="76">
        <v>2018</v>
      </c>
      <c r="C41" s="74"/>
      <c r="D41" s="77">
        <v>15</v>
      </c>
      <c r="E41" s="77">
        <v>66</v>
      </c>
      <c r="F41" s="77">
        <v>1</v>
      </c>
      <c r="G41" s="94" t="s">
        <v>274</v>
      </c>
      <c r="H41" s="77" t="s">
        <v>37</v>
      </c>
      <c r="I41" s="94" t="s">
        <v>274</v>
      </c>
      <c r="J41" s="77" t="s">
        <v>37</v>
      </c>
      <c r="K41" s="94" t="s">
        <v>274</v>
      </c>
      <c r="L41" s="77" t="s">
        <v>37</v>
      </c>
      <c r="M41" s="94" t="s">
        <v>274</v>
      </c>
      <c r="N41" s="14">
        <v>6.67</v>
      </c>
      <c r="O41" s="94" t="s">
        <v>274</v>
      </c>
      <c r="P41" s="14" t="s">
        <v>37</v>
      </c>
      <c r="Q41" s="94" t="s">
        <v>274</v>
      </c>
      <c r="R41" s="77"/>
    </row>
    <row r="42" spans="2:21" s="11" customFormat="1" ht="15" customHeight="1" x14ac:dyDescent="0.2">
      <c r="B42" s="76">
        <v>2017</v>
      </c>
      <c r="C42" s="252"/>
      <c r="D42" s="77">
        <v>15</v>
      </c>
      <c r="E42" s="77">
        <v>65</v>
      </c>
      <c r="F42" s="77">
        <v>0</v>
      </c>
      <c r="G42" s="94"/>
      <c r="H42" s="77">
        <v>0</v>
      </c>
      <c r="I42" s="94"/>
      <c r="J42" s="77">
        <v>0</v>
      </c>
      <c r="K42" s="94"/>
      <c r="L42" s="77">
        <v>0</v>
      </c>
      <c r="M42" s="94"/>
      <c r="N42" s="14">
        <v>0</v>
      </c>
      <c r="O42" s="94"/>
      <c r="P42" s="14">
        <v>0</v>
      </c>
      <c r="Q42" s="94"/>
      <c r="R42" s="77"/>
    </row>
    <row r="43" spans="2:21" s="11" customFormat="1" ht="15" customHeight="1" x14ac:dyDescent="0.2">
      <c r="B43" s="76">
        <v>2016</v>
      </c>
      <c r="C43" s="252"/>
      <c r="D43" s="77">
        <v>17</v>
      </c>
      <c r="E43" s="77">
        <v>68</v>
      </c>
      <c r="F43" s="77">
        <v>3</v>
      </c>
      <c r="G43" s="94"/>
      <c r="H43" s="77" t="s">
        <v>37</v>
      </c>
      <c r="I43" s="94"/>
      <c r="J43" s="77" t="s">
        <v>37</v>
      </c>
      <c r="K43" s="94"/>
      <c r="L43" s="77" t="s">
        <v>37</v>
      </c>
      <c r="M43" s="94"/>
      <c r="N43" s="14">
        <v>17.649999999999999</v>
      </c>
      <c r="O43" s="94"/>
      <c r="P43" s="14" t="s">
        <v>37</v>
      </c>
      <c r="Q43" s="94"/>
      <c r="R43" s="77"/>
    </row>
    <row r="44" spans="2:21" s="11" customFormat="1" ht="15" customHeight="1" x14ac:dyDescent="0.2">
      <c r="B44" s="76">
        <v>2015</v>
      </c>
      <c r="C44" s="76" t="s">
        <v>50</v>
      </c>
      <c r="D44" s="77">
        <v>17</v>
      </c>
      <c r="E44" s="77">
        <v>69</v>
      </c>
      <c r="F44" s="77">
        <v>0</v>
      </c>
      <c r="G44" s="94"/>
      <c r="H44" s="77">
        <v>0</v>
      </c>
      <c r="I44" s="94"/>
      <c r="J44" s="77">
        <v>0</v>
      </c>
      <c r="K44" s="94"/>
      <c r="L44" s="77">
        <v>0</v>
      </c>
      <c r="M44" s="94"/>
      <c r="N44" s="14">
        <v>0</v>
      </c>
      <c r="O44" s="94"/>
      <c r="P44" s="14">
        <v>0</v>
      </c>
      <c r="Q44" s="94"/>
      <c r="R44" s="77"/>
    </row>
    <row r="45" spans="2:21" s="11" customFormat="1" ht="15" customHeight="1" x14ac:dyDescent="0.2">
      <c r="B45" s="76">
        <v>2014</v>
      </c>
      <c r="C45" s="76" t="s">
        <v>50</v>
      </c>
      <c r="D45" s="77">
        <v>19</v>
      </c>
      <c r="E45" s="77">
        <v>71</v>
      </c>
      <c r="F45" s="77">
        <v>1</v>
      </c>
      <c r="G45" s="94"/>
      <c r="H45" s="77" t="s">
        <v>37</v>
      </c>
      <c r="I45" s="94"/>
      <c r="J45" s="77" t="s">
        <v>37</v>
      </c>
      <c r="K45" s="94"/>
      <c r="L45" s="77" t="s">
        <v>37</v>
      </c>
      <c r="M45" s="94"/>
      <c r="N45" s="14">
        <v>5.26</v>
      </c>
      <c r="O45" s="94"/>
      <c r="P45" s="14" t="s">
        <v>37</v>
      </c>
      <c r="Q45" s="94"/>
      <c r="R45" s="77"/>
    </row>
    <row r="46" spans="2:21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14"/>
      <c r="O46" s="94"/>
      <c r="P46" s="14"/>
      <c r="Q46" s="94"/>
      <c r="R46" s="77"/>
    </row>
    <row r="47" spans="2:21" s="11" customFormat="1" ht="15" customHeight="1" x14ac:dyDescent="0.2">
      <c r="B47" s="76">
        <v>2019</v>
      </c>
      <c r="C47" s="252"/>
      <c r="D47" s="77">
        <v>717</v>
      </c>
      <c r="E47" s="77">
        <v>4350</v>
      </c>
      <c r="F47" s="77">
        <v>59</v>
      </c>
      <c r="G47" s="94" t="s">
        <v>357</v>
      </c>
      <c r="H47" s="77">
        <v>87</v>
      </c>
      <c r="I47" s="94" t="s">
        <v>357</v>
      </c>
      <c r="J47" s="77">
        <v>47</v>
      </c>
      <c r="K47" s="94" t="s">
        <v>357</v>
      </c>
      <c r="L47" s="77">
        <v>1169</v>
      </c>
      <c r="M47" s="94" t="s">
        <v>357</v>
      </c>
      <c r="N47" s="14">
        <v>8.23</v>
      </c>
      <c r="O47" s="94" t="s">
        <v>357</v>
      </c>
      <c r="P47" s="14">
        <v>2</v>
      </c>
      <c r="Q47" s="94" t="s">
        <v>357</v>
      </c>
      <c r="R47" s="77"/>
    </row>
    <row r="48" spans="2:21" s="11" customFormat="1" ht="15" customHeight="1" x14ac:dyDescent="0.2">
      <c r="B48" s="76">
        <v>2018</v>
      </c>
      <c r="C48" s="74"/>
      <c r="D48" s="77">
        <v>715</v>
      </c>
      <c r="E48" s="77">
        <v>4035</v>
      </c>
      <c r="F48" s="77">
        <v>74</v>
      </c>
      <c r="G48" s="94" t="s">
        <v>274</v>
      </c>
      <c r="H48" s="77">
        <v>106</v>
      </c>
      <c r="I48" s="94" t="s">
        <v>274</v>
      </c>
      <c r="J48" s="77">
        <v>43</v>
      </c>
      <c r="K48" s="94" t="s">
        <v>274</v>
      </c>
      <c r="L48" s="77">
        <v>934</v>
      </c>
      <c r="M48" s="94" t="s">
        <v>274</v>
      </c>
      <c r="N48" s="14">
        <v>10.35</v>
      </c>
      <c r="O48" s="94" t="s">
        <v>274</v>
      </c>
      <c r="P48" s="14">
        <v>2.63</v>
      </c>
      <c r="Q48" s="94" t="s">
        <v>274</v>
      </c>
      <c r="R48" s="77"/>
    </row>
    <row r="49" spans="2:18" s="11" customFormat="1" ht="15" customHeight="1" x14ac:dyDescent="0.2">
      <c r="B49" s="76">
        <v>2017</v>
      </c>
      <c r="C49" s="252"/>
      <c r="D49" s="77">
        <v>687</v>
      </c>
      <c r="E49" s="77">
        <v>3844</v>
      </c>
      <c r="F49" s="77">
        <v>60</v>
      </c>
      <c r="G49" s="94"/>
      <c r="H49" s="77">
        <v>126</v>
      </c>
      <c r="I49" s="94"/>
      <c r="J49" s="77">
        <v>77</v>
      </c>
      <c r="K49" s="94"/>
      <c r="L49" s="77">
        <v>1307</v>
      </c>
      <c r="M49" s="94"/>
      <c r="N49" s="14">
        <v>8.73</v>
      </c>
      <c r="O49" s="94"/>
      <c r="P49" s="14">
        <v>3.28</v>
      </c>
      <c r="Q49" s="94"/>
      <c r="R49" s="77"/>
    </row>
    <row r="50" spans="2:18" s="11" customFormat="1" ht="15" customHeight="1" x14ac:dyDescent="0.2">
      <c r="B50" s="76">
        <v>2016</v>
      </c>
      <c r="C50" s="252"/>
      <c r="D50" s="77">
        <v>674</v>
      </c>
      <c r="E50" s="77">
        <v>3718</v>
      </c>
      <c r="F50" s="77">
        <v>58</v>
      </c>
      <c r="G50" s="94"/>
      <c r="H50" s="77">
        <v>116</v>
      </c>
      <c r="I50" s="94"/>
      <c r="J50" s="77">
        <v>77</v>
      </c>
      <c r="K50" s="94"/>
      <c r="L50" s="77">
        <v>1644</v>
      </c>
      <c r="M50" s="94"/>
      <c r="N50" s="14">
        <v>8.61</v>
      </c>
      <c r="O50" s="94"/>
      <c r="P50" s="14">
        <v>3.12</v>
      </c>
      <c r="Q50" s="94"/>
      <c r="R50" s="77"/>
    </row>
    <row r="51" spans="2:18" s="11" customFormat="1" ht="15" customHeight="1" x14ac:dyDescent="0.2">
      <c r="B51" s="76">
        <v>2015</v>
      </c>
      <c r="C51" s="76" t="s">
        <v>50</v>
      </c>
      <c r="D51" s="77">
        <v>685</v>
      </c>
      <c r="E51" s="77">
        <v>3744</v>
      </c>
      <c r="F51" s="77">
        <v>68</v>
      </c>
      <c r="G51" s="94"/>
      <c r="H51" s="77">
        <v>125</v>
      </c>
      <c r="I51" s="94"/>
      <c r="J51" s="77">
        <v>78</v>
      </c>
      <c r="K51" s="94"/>
      <c r="L51" s="77">
        <v>2251</v>
      </c>
      <c r="M51" s="94"/>
      <c r="N51" s="14">
        <v>9.93</v>
      </c>
      <c r="O51" s="94"/>
      <c r="P51" s="14">
        <v>3.34</v>
      </c>
      <c r="Q51" s="94"/>
      <c r="R51" s="77"/>
    </row>
    <row r="52" spans="2:18" s="11" customFormat="1" ht="15" customHeight="1" x14ac:dyDescent="0.2">
      <c r="B52" s="76">
        <v>2014</v>
      </c>
      <c r="C52" s="76" t="s">
        <v>50</v>
      </c>
      <c r="D52" s="77">
        <v>703</v>
      </c>
      <c r="E52" s="77">
        <v>3780</v>
      </c>
      <c r="F52" s="77">
        <v>81</v>
      </c>
      <c r="G52" s="94"/>
      <c r="H52" s="77">
        <v>230</v>
      </c>
      <c r="I52" s="94"/>
      <c r="J52" s="77">
        <v>178</v>
      </c>
      <c r="K52" s="94"/>
      <c r="L52" s="77">
        <v>3141</v>
      </c>
      <c r="M52" s="94"/>
      <c r="N52" s="14">
        <v>11.52</v>
      </c>
      <c r="O52" s="94"/>
      <c r="P52" s="14">
        <v>6.08</v>
      </c>
      <c r="Q52" s="94"/>
      <c r="R52" s="77"/>
    </row>
    <row r="53" spans="2:18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14"/>
      <c r="O53" s="94"/>
      <c r="P53" s="14"/>
      <c r="Q53" s="94"/>
      <c r="R53" s="77"/>
    </row>
    <row r="54" spans="2:18" s="11" customFormat="1" ht="15" customHeight="1" x14ac:dyDescent="0.2">
      <c r="B54" s="76">
        <v>2019</v>
      </c>
      <c r="C54" s="252"/>
      <c r="D54" s="77">
        <v>72</v>
      </c>
      <c r="E54" s="77">
        <v>771</v>
      </c>
      <c r="F54" s="77">
        <v>2</v>
      </c>
      <c r="G54" s="94" t="s">
        <v>357</v>
      </c>
      <c r="H54" s="77" t="s">
        <v>37</v>
      </c>
      <c r="I54" s="94" t="s">
        <v>357</v>
      </c>
      <c r="J54" s="77" t="s">
        <v>37</v>
      </c>
      <c r="K54" s="94" t="s">
        <v>357</v>
      </c>
      <c r="L54" s="77" t="s">
        <v>37</v>
      </c>
      <c r="M54" s="94" t="s">
        <v>357</v>
      </c>
      <c r="N54" s="14">
        <v>2.78</v>
      </c>
      <c r="O54" s="94" t="s">
        <v>357</v>
      </c>
      <c r="P54" s="14" t="s">
        <v>37</v>
      </c>
      <c r="Q54" s="94" t="s">
        <v>357</v>
      </c>
      <c r="R54" s="77"/>
    </row>
    <row r="55" spans="2:18" s="11" customFormat="1" ht="15" customHeight="1" x14ac:dyDescent="0.2">
      <c r="B55" s="76">
        <v>2018</v>
      </c>
      <c r="C55" s="74"/>
      <c r="D55" s="77">
        <v>70</v>
      </c>
      <c r="E55" s="77">
        <v>789</v>
      </c>
      <c r="F55" s="77">
        <v>0</v>
      </c>
      <c r="G55" s="94" t="s">
        <v>274</v>
      </c>
      <c r="H55" s="77">
        <v>0</v>
      </c>
      <c r="I55" s="94" t="s">
        <v>274</v>
      </c>
      <c r="J55" s="77">
        <v>0</v>
      </c>
      <c r="K55" s="94" t="s">
        <v>274</v>
      </c>
      <c r="L55" s="77">
        <v>0</v>
      </c>
      <c r="M55" s="94" t="s">
        <v>274</v>
      </c>
      <c r="N55" s="14">
        <v>0</v>
      </c>
      <c r="O55" s="94" t="s">
        <v>274</v>
      </c>
      <c r="P55" s="14">
        <v>0</v>
      </c>
      <c r="Q55" s="94" t="s">
        <v>274</v>
      </c>
      <c r="R55" s="77"/>
    </row>
    <row r="56" spans="2:18" s="11" customFormat="1" ht="15" customHeight="1" x14ac:dyDescent="0.2">
      <c r="B56" s="76">
        <v>2017</v>
      </c>
      <c r="C56" s="252"/>
      <c r="D56" s="77">
        <v>57</v>
      </c>
      <c r="E56" s="77">
        <v>798</v>
      </c>
      <c r="F56" s="77">
        <v>0</v>
      </c>
      <c r="G56" s="94"/>
      <c r="H56" s="77">
        <v>0</v>
      </c>
      <c r="I56" s="94"/>
      <c r="J56" s="77">
        <v>0</v>
      </c>
      <c r="K56" s="94"/>
      <c r="L56" s="77">
        <v>0</v>
      </c>
      <c r="M56" s="94"/>
      <c r="N56" s="14">
        <v>0</v>
      </c>
      <c r="O56" s="94"/>
      <c r="P56" s="14">
        <v>0</v>
      </c>
      <c r="Q56" s="94"/>
      <c r="R56" s="77"/>
    </row>
    <row r="57" spans="2:18" s="11" customFormat="1" ht="15" customHeight="1" x14ac:dyDescent="0.2">
      <c r="B57" s="76">
        <v>2016</v>
      </c>
      <c r="C57" s="252"/>
      <c r="D57" s="77">
        <v>58</v>
      </c>
      <c r="E57" s="77">
        <v>822</v>
      </c>
      <c r="F57" s="77">
        <v>2</v>
      </c>
      <c r="G57" s="94"/>
      <c r="H57" s="77" t="s">
        <v>37</v>
      </c>
      <c r="I57" s="94"/>
      <c r="J57" s="77" t="s">
        <v>37</v>
      </c>
      <c r="K57" s="94"/>
      <c r="L57" s="77" t="s">
        <v>37</v>
      </c>
      <c r="M57" s="94"/>
      <c r="N57" s="14">
        <v>3.45</v>
      </c>
      <c r="O57" s="94"/>
      <c r="P57" s="14" t="s">
        <v>37</v>
      </c>
      <c r="Q57" s="94"/>
      <c r="R57" s="77"/>
    </row>
    <row r="58" spans="2:18" s="11" customFormat="1" ht="15" customHeight="1" x14ac:dyDescent="0.2">
      <c r="B58" s="76">
        <v>2015</v>
      </c>
      <c r="C58" s="76" t="s">
        <v>50</v>
      </c>
      <c r="D58" s="77">
        <v>15</v>
      </c>
      <c r="E58" s="77">
        <v>803</v>
      </c>
      <c r="F58" s="77">
        <v>1</v>
      </c>
      <c r="G58" s="94"/>
      <c r="H58" s="77" t="s">
        <v>37</v>
      </c>
      <c r="I58" s="94"/>
      <c r="J58" s="77" t="s">
        <v>37</v>
      </c>
      <c r="K58" s="94"/>
      <c r="L58" s="77" t="s">
        <v>37</v>
      </c>
      <c r="M58" s="94"/>
      <c r="N58" s="14">
        <v>6.67</v>
      </c>
      <c r="O58" s="94"/>
      <c r="P58" s="14" t="s">
        <v>37</v>
      </c>
      <c r="Q58" s="94"/>
      <c r="R58" s="77"/>
    </row>
    <row r="59" spans="2:18" s="11" customFormat="1" ht="15" customHeight="1" x14ac:dyDescent="0.2">
      <c r="B59" s="76">
        <v>2014</v>
      </c>
      <c r="C59" s="76" t="s">
        <v>50</v>
      </c>
      <c r="D59" s="77">
        <v>12</v>
      </c>
      <c r="E59" s="77">
        <v>813</v>
      </c>
      <c r="F59" s="77">
        <v>2</v>
      </c>
      <c r="G59" s="94"/>
      <c r="H59" s="77" t="s">
        <v>37</v>
      </c>
      <c r="I59" s="94"/>
      <c r="J59" s="77" t="s">
        <v>37</v>
      </c>
      <c r="K59" s="94"/>
      <c r="L59" s="77" t="s">
        <v>37</v>
      </c>
      <c r="M59" s="94"/>
      <c r="N59" s="14">
        <v>16.670000000000002</v>
      </c>
      <c r="O59" s="94"/>
      <c r="P59" s="14" t="s">
        <v>37</v>
      </c>
      <c r="Q59" s="94"/>
      <c r="R59" s="77"/>
    </row>
    <row r="60" spans="2:18" s="11" customFormat="1" ht="15" customHeight="1" x14ac:dyDescent="0.2">
      <c r="B60" s="264" t="s">
        <v>21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14"/>
      <c r="O60" s="94"/>
      <c r="P60" s="14"/>
      <c r="Q60" s="94"/>
      <c r="R60" s="77"/>
    </row>
    <row r="61" spans="2:18" s="11" customFormat="1" ht="15" customHeight="1" x14ac:dyDescent="0.2">
      <c r="B61" s="76">
        <v>2019</v>
      </c>
      <c r="C61" s="252"/>
      <c r="D61" s="77">
        <v>22</v>
      </c>
      <c r="E61" s="77">
        <v>955</v>
      </c>
      <c r="F61" s="77">
        <v>2</v>
      </c>
      <c r="G61" s="94" t="s">
        <v>357</v>
      </c>
      <c r="H61" s="77" t="s">
        <v>37</v>
      </c>
      <c r="I61" s="94" t="s">
        <v>357</v>
      </c>
      <c r="J61" s="77" t="s">
        <v>37</v>
      </c>
      <c r="K61" s="94" t="s">
        <v>357</v>
      </c>
      <c r="L61" s="77" t="s">
        <v>37</v>
      </c>
      <c r="M61" s="94" t="s">
        <v>357</v>
      </c>
      <c r="N61" s="14">
        <v>9.09</v>
      </c>
      <c r="O61" s="94" t="s">
        <v>357</v>
      </c>
      <c r="P61" s="14" t="s">
        <v>37</v>
      </c>
      <c r="Q61" s="94" t="s">
        <v>357</v>
      </c>
      <c r="R61" s="77"/>
    </row>
    <row r="62" spans="2:18" s="11" customFormat="1" ht="15" customHeight="1" x14ac:dyDescent="0.2">
      <c r="B62" s="76">
        <v>2018</v>
      </c>
      <c r="C62" s="74"/>
      <c r="D62" s="77">
        <v>21</v>
      </c>
      <c r="E62" s="77">
        <v>907</v>
      </c>
      <c r="F62" s="77">
        <v>2</v>
      </c>
      <c r="G62" s="94" t="s">
        <v>274</v>
      </c>
      <c r="H62" s="77" t="s">
        <v>37</v>
      </c>
      <c r="I62" s="94" t="s">
        <v>274</v>
      </c>
      <c r="J62" s="77" t="s">
        <v>37</v>
      </c>
      <c r="K62" s="94" t="s">
        <v>274</v>
      </c>
      <c r="L62" s="77" t="s">
        <v>37</v>
      </c>
      <c r="M62" s="94" t="s">
        <v>274</v>
      </c>
      <c r="N62" s="14">
        <v>9.52</v>
      </c>
      <c r="O62" s="94" t="s">
        <v>274</v>
      </c>
      <c r="P62" s="14" t="s">
        <v>37</v>
      </c>
      <c r="Q62" s="94" t="s">
        <v>274</v>
      </c>
      <c r="R62" s="77"/>
    </row>
    <row r="63" spans="2:18" s="11" customFormat="1" ht="15" customHeight="1" x14ac:dyDescent="0.2">
      <c r="B63" s="76">
        <v>2017</v>
      </c>
      <c r="C63" s="252"/>
      <c r="D63" s="77">
        <v>26</v>
      </c>
      <c r="E63" s="77">
        <v>904</v>
      </c>
      <c r="F63" s="77">
        <v>4</v>
      </c>
      <c r="G63" s="94"/>
      <c r="H63" s="77">
        <v>10</v>
      </c>
      <c r="I63" s="94"/>
      <c r="J63" s="77">
        <v>8</v>
      </c>
      <c r="K63" s="94"/>
      <c r="L63" s="77">
        <v>1470</v>
      </c>
      <c r="M63" s="94"/>
      <c r="N63" s="14">
        <v>15.38</v>
      </c>
      <c r="O63" s="94"/>
      <c r="P63" s="14">
        <v>1.1100000000000001</v>
      </c>
      <c r="Q63" s="94"/>
      <c r="R63" s="77"/>
    </row>
    <row r="64" spans="2:18" s="11" customFormat="1" ht="15" customHeight="1" x14ac:dyDescent="0.2">
      <c r="B64" s="76">
        <v>2016</v>
      </c>
      <c r="C64" s="252"/>
      <c r="D64" s="77">
        <v>24</v>
      </c>
      <c r="E64" s="77">
        <v>890</v>
      </c>
      <c r="F64" s="77">
        <v>0</v>
      </c>
      <c r="G64" s="94"/>
      <c r="H64" s="77">
        <v>0</v>
      </c>
      <c r="I64" s="94"/>
      <c r="J64" s="77">
        <v>0</v>
      </c>
      <c r="K64" s="94"/>
      <c r="L64" s="77">
        <v>0</v>
      </c>
      <c r="M64" s="94"/>
      <c r="N64" s="14">
        <v>0</v>
      </c>
      <c r="O64" s="94"/>
      <c r="P64" s="14">
        <v>0</v>
      </c>
      <c r="Q64" s="94"/>
      <c r="R64" s="77"/>
    </row>
    <row r="65" spans="2:18" s="11" customFormat="1" ht="15" customHeight="1" x14ac:dyDescent="0.2">
      <c r="B65" s="76">
        <v>2015</v>
      </c>
      <c r="C65" s="76" t="s">
        <v>50</v>
      </c>
      <c r="D65" s="77">
        <v>21</v>
      </c>
      <c r="E65" s="77">
        <v>859</v>
      </c>
      <c r="F65" s="77">
        <v>0</v>
      </c>
      <c r="G65" s="94"/>
      <c r="H65" s="77">
        <v>0</v>
      </c>
      <c r="I65" s="94"/>
      <c r="J65" s="77">
        <v>0</v>
      </c>
      <c r="K65" s="94"/>
      <c r="L65" s="77">
        <v>0</v>
      </c>
      <c r="M65" s="94"/>
      <c r="N65" s="14">
        <v>0</v>
      </c>
      <c r="O65" s="94"/>
      <c r="P65" s="14">
        <v>0</v>
      </c>
      <c r="Q65" s="94"/>
      <c r="R65" s="77"/>
    </row>
    <row r="66" spans="2:18" s="11" customFormat="1" ht="15" customHeight="1" x14ac:dyDescent="0.2">
      <c r="B66" s="76">
        <v>2014</v>
      </c>
      <c r="C66" s="76" t="s">
        <v>50</v>
      </c>
      <c r="D66" s="77">
        <v>22</v>
      </c>
      <c r="E66" s="77">
        <v>831</v>
      </c>
      <c r="F66" s="77">
        <v>1</v>
      </c>
      <c r="G66" s="94"/>
      <c r="H66" s="77" t="s">
        <v>37</v>
      </c>
      <c r="I66" s="94"/>
      <c r="J66" s="77" t="s">
        <v>37</v>
      </c>
      <c r="K66" s="94"/>
      <c r="L66" s="77" t="s">
        <v>37</v>
      </c>
      <c r="M66" s="94"/>
      <c r="N66" s="14">
        <v>4.55</v>
      </c>
      <c r="O66" s="94"/>
      <c r="P66" s="14" t="s">
        <v>37</v>
      </c>
      <c r="Q66" s="94"/>
      <c r="R66" s="77"/>
    </row>
    <row r="67" spans="2:18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14"/>
      <c r="O67" s="94"/>
      <c r="P67" s="14"/>
      <c r="Q67" s="94"/>
      <c r="R67" s="77"/>
    </row>
    <row r="68" spans="2:18" s="11" customFormat="1" ht="15" customHeight="1" x14ac:dyDescent="0.2">
      <c r="B68" s="76">
        <v>2019</v>
      </c>
      <c r="C68" s="252"/>
      <c r="D68" s="77">
        <v>1306</v>
      </c>
      <c r="E68" s="77">
        <v>8695</v>
      </c>
      <c r="F68" s="77">
        <v>124</v>
      </c>
      <c r="G68" s="94" t="s">
        <v>357</v>
      </c>
      <c r="H68" s="77">
        <v>226</v>
      </c>
      <c r="I68" s="94" t="s">
        <v>357</v>
      </c>
      <c r="J68" s="77">
        <v>132</v>
      </c>
      <c r="K68" s="94" t="s">
        <v>357</v>
      </c>
      <c r="L68" s="77">
        <v>4661</v>
      </c>
      <c r="M68" s="94" t="s">
        <v>357</v>
      </c>
      <c r="N68" s="14">
        <v>9.49</v>
      </c>
      <c r="O68" s="94" t="s">
        <v>357</v>
      </c>
      <c r="P68" s="14">
        <v>2.6</v>
      </c>
      <c r="Q68" s="94" t="s">
        <v>357</v>
      </c>
      <c r="R68" s="77"/>
    </row>
    <row r="69" spans="2:18" s="11" customFormat="1" ht="15" customHeight="1" x14ac:dyDescent="0.2">
      <c r="B69" s="76">
        <v>2018</v>
      </c>
      <c r="C69" s="74"/>
      <c r="D69" s="77">
        <v>1217</v>
      </c>
      <c r="E69" s="77">
        <v>7137</v>
      </c>
      <c r="F69" s="77">
        <v>98</v>
      </c>
      <c r="G69" s="94" t="s">
        <v>274</v>
      </c>
      <c r="H69" s="77">
        <v>163</v>
      </c>
      <c r="I69" s="94" t="s">
        <v>274</v>
      </c>
      <c r="J69" s="77">
        <v>95</v>
      </c>
      <c r="K69" s="94" t="s">
        <v>274</v>
      </c>
      <c r="L69" s="77">
        <v>3850</v>
      </c>
      <c r="M69" s="94" t="s">
        <v>274</v>
      </c>
      <c r="N69" s="14">
        <v>8.0500000000000007</v>
      </c>
      <c r="O69" s="94" t="s">
        <v>274</v>
      </c>
      <c r="P69" s="14">
        <v>2.2799999999999998</v>
      </c>
      <c r="Q69" s="94" t="s">
        <v>274</v>
      </c>
      <c r="R69" s="77"/>
    </row>
    <row r="70" spans="2:18" s="11" customFormat="1" ht="15" customHeight="1" x14ac:dyDescent="0.2">
      <c r="B70" s="76">
        <v>2017</v>
      </c>
      <c r="C70" s="252"/>
      <c r="D70" s="77">
        <v>1142</v>
      </c>
      <c r="E70" s="77">
        <v>6181</v>
      </c>
      <c r="F70" s="77">
        <v>83</v>
      </c>
      <c r="G70" s="94"/>
      <c r="H70" s="77">
        <v>129</v>
      </c>
      <c r="I70" s="94"/>
      <c r="J70" s="77">
        <v>70</v>
      </c>
      <c r="K70" s="94"/>
      <c r="L70" s="77">
        <v>3154</v>
      </c>
      <c r="M70" s="94"/>
      <c r="N70" s="14">
        <v>7.27</v>
      </c>
      <c r="O70" s="94"/>
      <c r="P70" s="14">
        <v>2.09</v>
      </c>
      <c r="Q70" s="94"/>
      <c r="R70" s="77"/>
    </row>
    <row r="71" spans="2:18" s="11" customFormat="1" ht="15" customHeight="1" x14ac:dyDescent="0.2">
      <c r="B71" s="76">
        <v>2016</v>
      </c>
      <c r="C71" s="252"/>
      <c r="D71" s="77">
        <v>1101</v>
      </c>
      <c r="E71" s="77">
        <v>5397</v>
      </c>
      <c r="F71" s="77">
        <v>72</v>
      </c>
      <c r="G71" s="94"/>
      <c r="H71" s="77">
        <v>144</v>
      </c>
      <c r="I71" s="94"/>
      <c r="J71" s="77">
        <v>101</v>
      </c>
      <c r="K71" s="94"/>
      <c r="L71" s="77">
        <v>2769</v>
      </c>
      <c r="M71" s="94"/>
      <c r="N71" s="14">
        <v>6.54</v>
      </c>
      <c r="O71" s="94"/>
      <c r="P71" s="14">
        <v>2.67</v>
      </c>
      <c r="Q71" s="94"/>
      <c r="R71" s="77"/>
    </row>
    <row r="72" spans="2:18" s="11" customFormat="1" ht="15" customHeight="1" x14ac:dyDescent="0.2">
      <c r="B72" s="76">
        <v>2015</v>
      </c>
      <c r="C72" s="76" t="s">
        <v>50</v>
      </c>
      <c r="D72" s="77">
        <v>1137</v>
      </c>
      <c r="E72" s="77">
        <v>5482</v>
      </c>
      <c r="F72" s="77">
        <v>131</v>
      </c>
      <c r="G72" s="94"/>
      <c r="H72" s="77">
        <v>266</v>
      </c>
      <c r="I72" s="94"/>
      <c r="J72" s="77">
        <v>175</v>
      </c>
      <c r="K72" s="94"/>
      <c r="L72" s="77">
        <v>5775</v>
      </c>
      <c r="M72" s="94"/>
      <c r="N72" s="14">
        <v>11.52</v>
      </c>
      <c r="O72" s="94"/>
      <c r="P72" s="14">
        <v>4.8499999999999996</v>
      </c>
      <c r="Q72" s="94"/>
      <c r="R72" s="77"/>
    </row>
    <row r="73" spans="2:18" s="11" customFormat="1" ht="15" customHeight="1" x14ac:dyDescent="0.2">
      <c r="B73" s="76">
        <v>2014</v>
      </c>
      <c r="C73" s="76" t="s">
        <v>50</v>
      </c>
      <c r="D73" s="77">
        <v>1197</v>
      </c>
      <c r="E73" s="77">
        <v>6052</v>
      </c>
      <c r="F73" s="77">
        <v>150</v>
      </c>
      <c r="G73" s="94"/>
      <c r="H73" s="77">
        <v>290</v>
      </c>
      <c r="I73" s="94"/>
      <c r="J73" s="77">
        <v>194</v>
      </c>
      <c r="K73" s="94"/>
      <c r="L73" s="77">
        <v>18986</v>
      </c>
      <c r="M73" s="94"/>
      <c r="N73" s="14">
        <v>12.53</v>
      </c>
      <c r="O73" s="94"/>
      <c r="P73" s="14">
        <v>4.79</v>
      </c>
      <c r="Q73" s="94"/>
      <c r="R73" s="77"/>
    </row>
    <row r="74" spans="2:18" s="11" customFormat="1" ht="15" customHeight="1" x14ac:dyDescent="0.2">
      <c r="B74" s="264" t="s">
        <v>23</v>
      </c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14"/>
      <c r="O74" s="94"/>
      <c r="P74" s="14"/>
      <c r="Q74" s="94"/>
      <c r="R74" s="77"/>
    </row>
    <row r="75" spans="2:18" s="11" customFormat="1" ht="15" customHeight="1" x14ac:dyDescent="0.2">
      <c r="B75" s="76">
        <v>2019</v>
      </c>
      <c r="C75" s="252"/>
      <c r="D75" s="77">
        <v>3657</v>
      </c>
      <c r="E75" s="77">
        <v>13198</v>
      </c>
      <c r="F75" s="77">
        <v>362</v>
      </c>
      <c r="G75" s="94" t="s">
        <v>357</v>
      </c>
      <c r="H75" s="77">
        <v>505</v>
      </c>
      <c r="I75" s="94" t="s">
        <v>357</v>
      </c>
      <c r="J75" s="77">
        <v>244</v>
      </c>
      <c r="K75" s="94" t="s">
        <v>357</v>
      </c>
      <c r="L75" s="77">
        <v>13227</v>
      </c>
      <c r="M75" s="94" t="s">
        <v>357</v>
      </c>
      <c r="N75" s="14">
        <v>9.9</v>
      </c>
      <c r="O75" s="94" t="s">
        <v>357</v>
      </c>
      <c r="P75" s="14">
        <v>3.83</v>
      </c>
      <c r="Q75" s="94" t="s">
        <v>357</v>
      </c>
      <c r="R75" s="77"/>
    </row>
    <row r="76" spans="2:18" s="11" customFormat="1" ht="15" customHeight="1" x14ac:dyDescent="0.2">
      <c r="B76" s="76">
        <v>2018</v>
      </c>
      <c r="C76" s="74"/>
      <c r="D76" s="77">
        <v>3650</v>
      </c>
      <c r="E76" s="77">
        <v>12887</v>
      </c>
      <c r="F76" s="77">
        <v>379</v>
      </c>
      <c r="G76" s="94" t="s">
        <v>274</v>
      </c>
      <c r="H76" s="77">
        <v>504</v>
      </c>
      <c r="I76" s="94" t="s">
        <v>274</v>
      </c>
      <c r="J76" s="77">
        <v>213</v>
      </c>
      <c r="K76" s="94" t="s">
        <v>274</v>
      </c>
      <c r="L76" s="77">
        <v>21176</v>
      </c>
      <c r="M76" s="94" t="s">
        <v>274</v>
      </c>
      <c r="N76" s="14">
        <v>10.38</v>
      </c>
      <c r="O76" s="94" t="s">
        <v>274</v>
      </c>
      <c r="P76" s="14">
        <v>3.91</v>
      </c>
      <c r="Q76" s="94" t="s">
        <v>274</v>
      </c>
      <c r="R76" s="77"/>
    </row>
    <row r="77" spans="2:18" s="11" customFormat="1" ht="15" customHeight="1" x14ac:dyDescent="0.2">
      <c r="B77" s="76">
        <v>2017</v>
      </c>
      <c r="C77" s="252"/>
      <c r="D77" s="77">
        <v>3553</v>
      </c>
      <c r="E77" s="77">
        <v>12465</v>
      </c>
      <c r="F77" s="77">
        <v>353</v>
      </c>
      <c r="G77" s="94"/>
      <c r="H77" s="77">
        <v>441</v>
      </c>
      <c r="I77" s="94"/>
      <c r="J77" s="77">
        <v>168</v>
      </c>
      <c r="K77" s="94"/>
      <c r="L77" s="77">
        <v>8238</v>
      </c>
      <c r="M77" s="94"/>
      <c r="N77" s="14">
        <v>9.94</v>
      </c>
      <c r="O77" s="94"/>
      <c r="P77" s="14">
        <v>3.54</v>
      </c>
      <c r="Q77" s="94"/>
      <c r="R77" s="77"/>
    </row>
    <row r="78" spans="2:18" s="11" customFormat="1" ht="15" customHeight="1" x14ac:dyDescent="0.2">
      <c r="B78" s="76">
        <v>2016</v>
      </c>
      <c r="C78" s="252"/>
      <c r="D78" s="77">
        <v>3542</v>
      </c>
      <c r="E78" s="77">
        <v>12011</v>
      </c>
      <c r="F78" s="77">
        <v>372</v>
      </c>
      <c r="G78" s="94"/>
      <c r="H78" s="77">
        <v>476</v>
      </c>
      <c r="I78" s="94"/>
      <c r="J78" s="77">
        <v>186</v>
      </c>
      <c r="K78" s="94"/>
      <c r="L78" s="77">
        <v>7902</v>
      </c>
      <c r="M78" s="94"/>
      <c r="N78" s="14">
        <v>10.5</v>
      </c>
      <c r="O78" s="94"/>
      <c r="P78" s="14">
        <v>3.96</v>
      </c>
      <c r="Q78" s="94"/>
      <c r="R78" s="77"/>
    </row>
    <row r="79" spans="2:18" s="11" customFormat="1" ht="15" customHeight="1" x14ac:dyDescent="0.2">
      <c r="B79" s="76">
        <v>2015</v>
      </c>
      <c r="C79" s="76" t="s">
        <v>50</v>
      </c>
      <c r="D79" s="77">
        <v>3574</v>
      </c>
      <c r="E79" s="77">
        <v>11811</v>
      </c>
      <c r="F79" s="77">
        <v>418</v>
      </c>
      <c r="G79" s="94"/>
      <c r="H79" s="77">
        <v>645</v>
      </c>
      <c r="I79" s="94"/>
      <c r="J79" s="77">
        <v>323</v>
      </c>
      <c r="K79" s="94"/>
      <c r="L79" s="77">
        <v>15347</v>
      </c>
      <c r="M79" s="94"/>
      <c r="N79" s="14">
        <v>11.7</v>
      </c>
      <c r="O79" s="94"/>
      <c r="P79" s="14">
        <v>5.46</v>
      </c>
      <c r="Q79" s="94"/>
      <c r="R79" s="77"/>
    </row>
    <row r="80" spans="2:18" s="11" customFormat="1" ht="15" customHeight="1" x14ac:dyDescent="0.2">
      <c r="B80" s="76">
        <v>2014</v>
      </c>
      <c r="C80" s="76" t="s">
        <v>50</v>
      </c>
      <c r="D80" s="77">
        <v>3584</v>
      </c>
      <c r="E80" s="77">
        <v>11726</v>
      </c>
      <c r="F80" s="77">
        <v>409</v>
      </c>
      <c r="G80" s="94"/>
      <c r="H80" s="77">
        <v>573</v>
      </c>
      <c r="I80" s="94"/>
      <c r="J80" s="77">
        <v>237</v>
      </c>
      <c r="K80" s="94"/>
      <c r="L80" s="77">
        <v>28255</v>
      </c>
      <c r="M80" s="94"/>
      <c r="N80" s="14">
        <v>11.41</v>
      </c>
      <c r="O80" s="94"/>
      <c r="P80" s="14">
        <v>4.8899999999999997</v>
      </c>
      <c r="Q80" s="94"/>
      <c r="R80" s="77"/>
    </row>
    <row r="81" spans="2:18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14"/>
      <c r="O81" s="94"/>
      <c r="P81" s="14"/>
      <c r="Q81" s="94"/>
      <c r="R81" s="77"/>
    </row>
    <row r="82" spans="2:18" s="11" customFormat="1" ht="15" customHeight="1" x14ac:dyDescent="0.2">
      <c r="B82" s="76">
        <v>2019</v>
      </c>
      <c r="C82" s="252"/>
      <c r="D82" s="77">
        <v>900</v>
      </c>
      <c r="E82" s="77">
        <v>3411</v>
      </c>
      <c r="F82" s="77">
        <v>74</v>
      </c>
      <c r="G82" s="94" t="s">
        <v>357</v>
      </c>
      <c r="H82" s="77">
        <v>96</v>
      </c>
      <c r="I82" s="94" t="s">
        <v>357</v>
      </c>
      <c r="J82" s="77">
        <v>29</v>
      </c>
      <c r="K82" s="94" t="s">
        <v>357</v>
      </c>
      <c r="L82" s="77">
        <v>2143</v>
      </c>
      <c r="M82" s="94" t="s">
        <v>357</v>
      </c>
      <c r="N82" s="14">
        <v>8.2200000000000006</v>
      </c>
      <c r="O82" s="94" t="s">
        <v>357</v>
      </c>
      <c r="P82" s="14">
        <v>2.81</v>
      </c>
      <c r="Q82" s="94" t="s">
        <v>357</v>
      </c>
      <c r="R82" s="77"/>
    </row>
    <row r="83" spans="2:18" s="11" customFormat="1" ht="15" customHeight="1" x14ac:dyDescent="0.2">
      <c r="B83" s="76">
        <v>2018</v>
      </c>
      <c r="C83" s="74"/>
      <c r="D83" s="77">
        <v>884</v>
      </c>
      <c r="E83" s="77">
        <v>3135</v>
      </c>
      <c r="F83" s="77">
        <v>49</v>
      </c>
      <c r="G83" s="94" t="s">
        <v>274</v>
      </c>
      <c r="H83" s="77">
        <v>52</v>
      </c>
      <c r="I83" s="94" t="s">
        <v>274</v>
      </c>
      <c r="J83" s="77">
        <v>18</v>
      </c>
      <c r="K83" s="94" t="s">
        <v>274</v>
      </c>
      <c r="L83" s="77">
        <v>299</v>
      </c>
      <c r="M83" s="94" t="s">
        <v>274</v>
      </c>
      <c r="N83" s="14">
        <v>5.54</v>
      </c>
      <c r="O83" s="94" t="s">
        <v>274</v>
      </c>
      <c r="P83" s="14">
        <v>1.66</v>
      </c>
      <c r="Q83" s="94" t="s">
        <v>274</v>
      </c>
      <c r="R83" s="77"/>
    </row>
    <row r="84" spans="2:18" s="11" customFormat="1" ht="15" customHeight="1" x14ac:dyDescent="0.2">
      <c r="B84" s="76">
        <v>2017</v>
      </c>
      <c r="C84" s="252"/>
      <c r="D84" s="77">
        <v>856</v>
      </c>
      <c r="E84" s="77">
        <v>2993</v>
      </c>
      <c r="F84" s="77">
        <v>38</v>
      </c>
      <c r="G84" s="94"/>
      <c r="H84" s="77">
        <v>49</v>
      </c>
      <c r="I84" s="94"/>
      <c r="J84" s="77">
        <v>22</v>
      </c>
      <c r="K84" s="94"/>
      <c r="L84" s="77">
        <v>522</v>
      </c>
      <c r="M84" s="94"/>
      <c r="N84" s="14">
        <v>4.4400000000000004</v>
      </c>
      <c r="O84" s="94"/>
      <c r="P84" s="14">
        <v>1.64</v>
      </c>
      <c r="Q84" s="94"/>
      <c r="R84" s="77"/>
    </row>
    <row r="85" spans="2:18" s="11" customFormat="1" ht="15" customHeight="1" x14ac:dyDescent="0.2">
      <c r="B85" s="76">
        <v>2016</v>
      </c>
      <c r="C85" s="252"/>
      <c r="D85" s="77">
        <v>868</v>
      </c>
      <c r="E85" s="77">
        <v>3039</v>
      </c>
      <c r="F85" s="77">
        <v>59</v>
      </c>
      <c r="G85" s="94"/>
      <c r="H85" s="77">
        <v>108</v>
      </c>
      <c r="I85" s="94"/>
      <c r="J85" s="77">
        <v>77</v>
      </c>
      <c r="K85" s="94"/>
      <c r="L85" s="77">
        <v>1214</v>
      </c>
      <c r="M85" s="94"/>
      <c r="N85" s="14">
        <v>6.8</v>
      </c>
      <c r="O85" s="94"/>
      <c r="P85" s="14">
        <v>3.55</v>
      </c>
      <c r="Q85" s="94"/>
      <c r="R85" s="77"/>
    </row>
    <row r="86" spans="2:18" s="11" customFormat="1" ht="15" customHeight="1" x14ac:dyDescent="0.2">
      <c r="B86" s="76">
        <v>2015</v>
      </c>
      <c r="C86" s="76" t="s">
        <v>50</v>
      </c>
      <c r="D86" s="77">
        <v>867</v>
      </c>
      <c r="E86" s="77">
        <v>2884</v>
      </c>
      <c r="F86" s="77">
        <v>54</v>
      </c>
      <c r="G86" s="94"/>
      <c r="H86" s="77">
        <v>69</v>
      </c>
      <c r="I86" s="94"/>
      <c r="J86" s="77">
        <v>44</v>
      </c>
      <c r="K86" s="94"/>
      <c r="L86" s="77">
        <v>900</v>
      </c>
      <c r="M86" s="94"/>
      <c r="N86" s="14">
        <v>6.23</v>
      </c>
      <c r="O86" s="94"/>
      <c r="P86" s="14">
        <v>2.39</v>
      </c>
      <c r="Q86" s="94"/>
      <c r="R86" s="77"/>
    </row>
    <row r="87" spans="2:18" s="11" customFormat="1" ht="15" customHeight="1" x14ac:dyDescent="0.2">
      <c r="B87" s="76">
        <v>2014</v>
      </c>
      <c r="C87" s="76" t="s">
        <v>50</v>
      </c>
      <c r="D87" s="77">
        <v>910</v>
      </c>
      <c r="E87" s="77">
        <v>3166</v>
      </c>
      <c r="F87" s="77">
        <v>69</v>
      </c>
      <c r="G87" s="94"/>
      <c r="H87" s="77">
        <v>78</v>
      </c>
      <c r="I87" s="94"/>
      <c r="J87" s="77">
        <v>35</v>
      </c>
      <c r="K87" s="94"/>
      <c r="L87" s="77">
        <v>655</v>
      </c>
      <c r="M87" s="94"/>
      <c r="N87" s="14">
        <v>7.58</v>
      </c>
      <c r="O87" s="94"/>
      <c r="P87" s="14">
        <v>2.46</v>
      </c>
      <c r="Q87" s="94"/>
      <c r="R87" s="77"/>
    </row>
    <row r="88" spans="2:18" s="11" customFormat="1" ht="15" customHeight="1" x14ac:dyDescent="0.2">
      <c r="B88" s="264" t="s">
        <v>25</v>
      </c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14"/>
      <c r="O88" s="94"/>
      <c r="P88" s="14"/>
      <c r="Q88" s="94"/>
      <c r="R88" s="77"/>
    </row>
    <row r="89" spans="2:18" s="11" customFormat="1" ht="15" customHeight="1" x14ac:dyDescent="0.2">
      <c r="B89" s="76">
        <v>2019</v>
      </c>
      <c r="C89" s="252"/>
      <c r="D89" s="77">
        <v>3935</v>
      </c>
      <c r="E89" s="77">
        <v>17400</v>
      </c>
      <c r="F89" s="77">
        <v>504</v>
      </c>
      <c r="G89" s="94" t="s">
        <v>357</v>
      </c>
      <c r="H89" s="77">
        <v>766</v>
      </c>
      <c r="I89" s="94" t="s">
        <v>357</v>
      </c>
      <c r="J89" s="77">
        <v>369</v>
      </c>
      <c r="K89" s="94" t="s">
        <v>357</v>
      </c>
      <c r="L89" s="77">
        <v>12953</v>
      </c>
      <c r="M89" s="94" t="s">
        <v>357</v>
      </c>
      <c r="N89" s="14">
        <v>12.81</v>
      </c>
      <c r="O89" s="94" t="s">
        <v>357</v>
      </c>
      <c r="P89" s="14">
        <v>4.4000000000000004</v>
      </c>
      <c r="Q89" s="94" t="s">
        <v>357</v>
      </c>
      <c r="R89" s="77"/>
    </row>
    <row r="90" spans="2:18" s="11" customFormat="1" ht="15" customHeight="1" x14ac:dyDescent="0.2">
      <c r="B90" s="76">
        <v>2018</v>
      </c>
      <c r="C90" s="74"/>
      <c r="D90" s="77">
        <v>3747</v>
      </c>
      <c r="E90" s="77">
        <v>16491</v>
      </c>
      <c r="F90" s="77">
        <v>404</v>
      </c>
      <c r="G90" s="94" t="s">
        <v>274</v>
      </c>
      <c r="H90" s="77">
        <v>619</v>
      </c>
      <c r="I90" s="94" t="s">
        <v>274</v>
      </c>
      <c r="J90" s="77">
        <v>286</v>
      </c>
      <c r="K90" s="94" t="s">
        <v>274</v>
      </c>
      <c r="L90" s="77">
        <v>8637</v>
      </c>
      <c r="M90" s="94" t="s">
        <v>274</v>
      </c>
      <c r="N90" s="14">
        <v>10.78</v>
      </c>
      <c r="O90" s="94" t="s">
        <v>274</v>
      </c>
      <c r="P90" s="14">
        <v>3.75</v>
      </c>
      <c r="Q90" s="94" t="s">
        <v>274</v>
      </c>
      <c r="R90" s="77"/>
    </row>
    <row r="91" spans="2:18" s="11" customFormat="1" ht="15" customHeight="1" x14ac:dyDescent="0.2">
      <c r="B91" s="76">
        <v>2017</v>
      </c>
      <c r="C91" s="252"/>
      <c r="D91" s="77">
        <v>3282</v>
      </c>
      <c r="E91" s="77">
        <v>15250</v>
      </c>
      <c r="F91" s="77">
        <v>340</v>
      </c>
      <c r="G91" s="94"/>
      <c r="H91" s="77">
        <v>446</v>
      </c>
      <c r="I91" s="94"/>
      <c r="J91" s="77">
        <v>188</v>
      </c>
      <c r="K91" s="94"/>
      <c r="L91" s="77">
        <v>5865</v>
      </c>
      <c r="M91" s="94"/>
      <c r="N91" s="14">
        <v>10.36</v>
      </c>
      <c r="O91" s="94"/>
      <c r="P91" s="14">
        <v>2.92</v>
      </c>
      <c r="Q91" s="94"/>
      <c r="R91" s="77"/>
    </row>
    <row r="92" spans="2:18" s="11" customFormat="1" ht="15" customHeight="1" x14ac:dyDescent="0.2">
      <c r="B92" s="76">
        <v>2016</v>
      </c>
      <c r="C92" s="252"/>
      <c r="D92" s="77">
        <v>2809</v>
      </c>
      <c r="E92" s="77">
        <v>13816</v>
      </c>
      <c r="F92" s="77">
        <v>283</v>
      </c>
      <c r="G92" s="94"/>
      <c r="H92" s="77">
        <v>432</v>
      </c>
      <c r="I92" s="94"/>
      <c r="J92" s="77">
        <v>209</v>
      </c>
      <c r="K92" s="94"/>
      <c r="L92" s="77">
        <v>4842</v>
      </c>
      <c r="M92" s="94"/>
      <c r="N92" s="14">
        <v>10.07</v>
      </c>
      <c r="O92" s="94"/>
      <c r="P92" s="14">
        <v>3.13</v>
      </c>
      <c r="Q92" s="94"/>
      <c r="R92" s="77"/>
    </row>
    <row r="93" spans="2:18" s="11" customFormat="1" ht="15" customHeight="1" x14ac:dyDescent="0.2">
      <c r="B93" s="76">
        <v>2015</v>
      </c>
      <c r="C93" s="76" t="s">
        <v>50</v>
      </c>
      <c r="D93" s="77">
        <v>2524</v>
      </c>
      <c r="E93" s="77">
        <v>12666</v>
      </c>
      <c r="F93" s="77">
        <v>305</v>
      </c>
      <c r="G93" s="94"/>
      <c r="H93" s="77">
        <v>504</v>
      </c>
      <c r="I93" s="94"/>
      <c r="J93" s="77">
        <v>316</v>
      </c>
      <c r="K93" s="94"/>
      <c r="L93" s="77">
        <v>6653</v>
      </c>
      <c r="M93" s="94"/>
      <c r="N93" s="14">
        <v>12.08</v>
      </c>
      <c r="O93" s="94"/>
      <c r="P93" s="14">
        <v>3.98</v>
      </c>
      <c r="Q93" s="94"/>
      <c r="R93" s="77"/>
    </row>
    <row r="94" spans="2:18" s="11" customFormat="1" ht="15" customHeight="1" x14ac:dyDescent="0.2">
      <c r="B94" s="76">
        <v>2014</v>
      </c>
      <c r="C94" s="76" t="s">
        <v>50</v>
      </c>
      <c r="D94" s="77">
        <v>2292</v>
      </c>
      <c r="E94" s="77">
        <v>11893</v>
      </c>
      <c r="F94" s="77">
        <v>286</v>
      </c>
      <c r="G94" s="94"/>
      <c r="H94" s="77">
        <v>446</v>
      </c>
      <c r="I94" s="94"/>
      <c r="J94" s="77">
        <v>263</v>
      </c>
      <c r="K94" s="94"/>
      <c r="L94" s="77">
        <v>6942</v>
      </c>
      <c r="M94" s="94"/>
      <c r="N94" s="14">
        <v>12.48</v>
      </c>
      <c r="O94" s="94"/>
      <c r="P94" s="14">
        <v>3.75</v>
      </c>
      <c r="Q94" s="94"/>
      <c r="R94" s="77"/>
    </row>
    <row r="95" spans="2:18" s="11" customFormat="1" ht="15" customHeight="1" x14ac:dyDescent="0.2">
      <c r="B95" s="264" t="s">
        <v>26</v>
      </c>
      <c r="C95" s="249"/>
      <c r="D95" s="249"/>
      <c r="E95" s="249"/>
      <c r="F95" s="249"/>
      <c r="G95" s="249"/>
      <c r="H95" s="249"/>
      <c r="I95" s="249"/>
      <c r="J95" s="249"/>
      <c r="K95" s="249"/>
      <c r="L95" s="249"/>
      <c r="M95" s="249"/>
      <c r="N95" s="14"/>
      <c r="O95" s="94"/>
      <c r="P95" s="14"/>
      <c r="Q95" s="94"/>
      <c r="R95" s="77"/>
    </row>
    <row r="96" spans="2:18" s="11" customFormat="1" ht="15" customHeight="1" x14ac:dyDescent="0.2">
      <c r="B96" s="76">
        <v>2019</v>
      </c>
      <c r="C96" s="252"/>
      <c r="D96" s="77">
        <v>372</v>
      </c>
      <c r="E96" s="77">
        <v>1642</v>
      </c>
      <c r="F96" s="77">
        <v>63</v>
      </c>
      <c r="G96" s="94" t="s">
        <v>357</v>
      </c>
      <c r="H96" s="77">
        <v>70</v>
      </c>
      <c r="I96" s="94" t="s">
        <v>357</v>
      </c>
      <c r="J96" s="77">
        <v>18</v>
      </c>
      <c r="K96" s="94" t="s">
        <v>357</v>
      </c>
      <c r="L96" s="77">
        <v>4234</v>
      </c>
      <c r="M96" s="94" t="s">
        <v>357</v>
      </c>
      <c r="N96" s="14">
        <v>16.940000000000001</v>
      </c>
      <c r="O96" s="94" t="s">
        <v>357</v>
      </c>
      <c r="P96" s="14">
        <v>4.26</v>
      </c>
      <c r="Q96" s="94" t="s">
        <v>357</v>
      </c>
      <c r="R96" s="77"/>
    </row>
    <row r="97" spans="2:18" s="11" customFormat="1" ht="15" customHeight="1" x14ac:dyDescent="0.2">
      <c r="B97" s="76">
        <v>2018</v>
      </c>
      <c r="C97" s="74"/>
      <c r="D97" s="77">
        <v>332</v>
      </c>
      <c r="E97" s="77">
        <v>1403</v>
      </c>
      <c r="F97" s="77">
        <v>36</v>
      </c>
      <c r="G97" s="94" t="s">
        <v>274</v>
      </c>
      <c r="H97" s="77">
        <v>48</v>
      </c>
      <c r="I97" s="94" t="s">
        <v>274</v>
      </c>
      <c r="J97" s="77">
        <v>20</v>
      </c>
      <c r="K97" s="94" t="s">
        <v>274</v>
      </c>
      <c r="L97" s="77">
        <v>923</v>
      </c>
      <c r="M97" s="94" t="s">
        <v>274</v>
      </c>
      <c r="N97" s="14">
        <v>10.84</v>
      </c>
      <c r="O97" s="94" t="s">
        <v>274</v>
      </c>
      <c r="P97" s="14">
        <v>3.42</v>
      </c>
      <c r="Q97" s="94" t="s">
        <v>274</v>
      </c>
      <c r="R97" s="77"/>
    </row>
    <row r="98" spans="2:18" s="11" customFormat="1" ht="15" customHeight="1" x14ac:dyDescent="0.2">
      <c r="B98" s="76">
        <v>2017</v>
      </c>
      <c r="C98" s="252"/>
      <c r="D98" s="77">
        <v>320</v>
      </c>
      <c r="E98" s="77">
        <v>1211</v>
      </c>
      <c r="F98" s="77">
        <v>39</v>
      </c>
      <c r="G98" s="94"/>
      <c r="H98" s="77">
        <v>51</v>
      </c>
      <c r="I98" s="94"/>
      <c r="J98" s="77">
        <v>21</v>
      </c>
      <c r="K98" s="94"/>
      <c r="L98" s="77">
        <v>364</v>
      </c>
      <c r="M98" s="94"/>
      <c r="N98" s="14">
        <v>12.19</v>
      </c>
      <c r="O98" s="94"/>
      <c r="P98" s="14">
        <v>4.21</v>
      </c>
      <c r="Q98" s="94"/>
      <c r="R98" s="77"/>
    </row>
    <row r="99" spans="2:18" s="11" customFormat="1" ht="15" customHeight="1" x14ac:dyDescent="0.2">
      <c r="B99" s="76">
        <v>2016</v>
      </c>
      <c r="C99" s="252"/>
      <c r="D99" s="77">
        <v>264</v>
      </c>
      <c r="E99" s="77">
        <v>1029</v>
      </c>
      <c r="F99" s="77">
        <v>22</v>
      </c>
      <c r="G99" s="94"/>
      <c r="H99" s="77">
        <v>24</v>
      </c>
      <c r="I99" s="94"/>
      <c r="J99" s="77">
        <v>4</v>
      </c>
      <c r="K99" s="94"/>
      <c r="L99" s="77">
        <v>250</v>
      </c>
      <c r="M99" s="94"/>
      <c r="N99" s="14">
        <v>8.33</v>
      </c>
      <c r="O99" s="94"/>
      <c r="P99" s="14">
        <v>2.33</v>
      </c>
      <c r="Q99" s="94"/>
      <c r="R99" s="77"/>
    </row>
    <row r="100" spans="2:18" s="11" customFormat="1" ht="15" customHeight="1" x14ac:dyDescent="0.2">
      <c r="B100" s="76">
        <v>2015</v>
      </c>
      <c r="C100" s="76" t="s">
        <v>50</v>
      </c>
      <c r="D100" s="77">
        <v>255</v>
      </c>
      <c r="E100" s="77">
        <v>916</v>
      </c>
      <c r="F100" s="77">
        <v>35</v>
      </c>
      <c r="G100" s="94"/>
      <c r="H100" s="77" t="s">
        <v>37</v>
      </c>
      <c r="I100" s="94"/>
      <c r="J100" s="77" t="s">
        <v>37</v>
      </c>
      <c r="K100" s="94"/>
      <c r="L100" s="77" t="s">
        <v>37</v>
      </c>
      <c r="M100" s="94"/>
      <c r="N100" s="14">
        <v>13.73</v>
      </c>
      <c r="O100" s="94"/>
      <c r="P100" s="14" t="s">
        <v>37</v>
      </c>
      <c r="Q100" s="94"/>
      <c r="R100" s="77"/>
    </row>
    <row r="101" spans="2:18" s="11" customFormat="1" ht="15" customHeight="1" x14ac:dyDescent="0.2">
      <c r="B101" s="76">
        <v>2014</v>
      </c>
      <c r="C101" s="76" t="s">
        <v>50</v>
      </c>
      <c r="D101" s="77">
        <v>243</v>
      </c>
      <c r="E101" s="77">
        <v>867</v>
      </c>
      <c r="F101" s="77">
        <v>27</v>
      </c>
      <c r="G101" s="94"/>
      <c r="H101" s="77">
        <v>34</v>
      </c>
      <c r="I101" s="94"/>
      <c r="J101" s="77">
        <v>15</v>
      </c>
      <c r="K101" s="94"/>
      <c r="L101" s="77">
        <v>1041</v>
      </c>
      <c r="M101" s="94"/>
      <c r="N101" s="14">
        <v>11.11</v>
      </c>
      <c r="O101" s="94"/>
      <c r="P101" s="14">
        <v>3.92</v>
      </c>
      <c r="Q101" s="94"/>
      <c r="R101" s="77"/>
    </row>
    <row r="102" spans="2:18" s="11" customFormat="1" ht="15" customHeight="1" x14ac:dyDescent="0.2">
      <c r="B102" s="264" t="s">
        <v>27</v>
      </c>
      <c r="C102" s="249"/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N102" s="14"/>
      <c r="O102" s="94"/>
      <c r="P102" s="14"/>
      <c r="Q102" s="94"/>
      <c r="R102" s="77"/>
    </row>
    <row r="103" spans="2:18" s="11" customFormat="1" ht="15" customHeight="1" x14ac:dyDescent="0.2">
      <c r="B103" s="76">
        <v>2019</v>
      </c>
      <c r="C103" s="252"/>
      <c r="D103" s="77">
        <v>980</v>
      </c>
      <c r="E103" s="77">
        <v>1801</v>
      </c>
      <c r="F103" s="77">
        <v>71</v>
      </c>
      <c r="G103" s="94" t="s">
        <v>357</v>
      </c>
      <c r="H103" s="77">
        <v>77</v>
      </c>
      <c r="I103" s="94" t="s">
        <v>357</v>
      </c>
      <c r="J103" s="77">
        <v>16</v>
      </c>
      <c r="K103" s="94" t="s">
        <v>357</v>
      </c>
      <c r="L103" s="77">
        <v>1296</v>
      </c>
      <c r="M103" s="94" t="s">
        <v>357</v>
      </c>
      <c r="N103" s="14">
        <v>7.24</v>
      </c>
      <c r="O103" s="94" t="s">
        <v>357</v>
      </c>
      <c r="P103" s="14">
        <v>4.28</v>
      </c>
      <c r="Q103" s="94" t="s">
        <v>357</v>
      </c>
      <c r="R103" s="77"/>
    </row>
    <row r="104" spans="2:18" s="11" customFormat="1" ht="15" customHeight="1" x14ac:dyDescent="0.2">
      <c r="B104" s="76">
        <v>2018</v>
      </c>
      <c r="C104" s="74"/>
      <c r="D104" s="77">
        <v>913</v>
      </c>
      <c r="E104" s="77">
        <v>1641</v>
      </c>
      <c r="F104" s="77">
        <v>68</v>
      </c>
      <c r="G104" s="94" t="s">
        <v>274</v>
      </c>
      <c r="H104" s="77">
        <v>73</v>
      </c>
      <c r="I104" s="94" t="s">
        <v>274</v>
      </c>
      <c r="J104" s="77">
        <v>11</v>
      </c>
      <c r="K104" s="94" t="s">
        <v>274</v>
      </c>
      <c r="L104" s="77">
        <v>2340</v>
      </c>
      <c r="M104" s="94" t="s">
        <v>274</v>
      </c>
      <c r="N104" s="14">
        <v>7.45</v>
      </c>
      <c r="O104" s="94" t="s">
        <v>274</v>
      </c>
      <c r="P104" s="14">
        <v>4.45</v>
      </c>
      <c r="Q104" s="94" t="s">
        <v>274</v>
      </c>
      <c r="R104" s="77"/>
    </row>
    <row r="105" spans="2:18" s="11" customFormat="1" ht="15" customHeight="1" x14ac:dyDescent="0.2">
      <c r="B105" s="76">
        <v>2017</v>
      </c>
      <c r="C105" s="252"/>
      <c r="D105" s="77">
        <v>809</v>
      </c>
      <c r="E105" s="77">
        <v>1450</v>
      </c>
      <c r="F105" s="77">
        <v>40</v>
      </c>
      <c r="G105" s="94"/>
      <c r="H105" s="77">
        <v>44</v>
      </c>
      <c r="I105" s="94"/>
      <c r="J105" s="77">
        <v>2</v>
      </c>
      <c r="K105" s="94"/>
      <c r="L105" s="77">
        <v>1553</v>
      </c>
      <c r="M105" s="94"/>
      <c r="N105" s="14">
        <v>4.9400000000000004</v>
      </c>
      <c r="O105" s="94"/>
      <c r="P105" s="14">
        <v>3.03</v>
      </c>
      <c r="Q105" s="94"/>
      <c r="R105" s="77"/>
    </row>
    <row r="106" spans="2:18" s="11" customFormat="1" ht="15" customHeight="1" x14ac:dyDescent="0.2">
      <c r="B106" s="76">
        <v>2016</v>
      </c>
      <c r="C106" s="252"/>
      <c r="D106" s="77">
        <v>726</v>
      </c>
      <c r="E106" s="77">
        <v>1290</v>
      </c>
      <c r="F106" s="77">
        <v>49</v>
      </c>
      <c r="G106" s="94"/>
      <c r="H106" s="77">
        <v>60</v>
      </c>
      <c r="I106" s="94"/>
      <c r="J106" s="77">
        <v>23</v>
      </c>
      <c r="K106" s="94"/>
      <c r="L106" s="77">
        <v>1455</v>
      </c>
      <c r="M106" s="94"/>
      <c r="N106" s="14">
        <v>6.75</v>
      </c>
      <c r="O106" s="94"/>
      <c r="P106" s="14">
        <v>4.6500000000000004</v>
      </c>
      <c r="Q106" s="94"/>
      <c r="R106" s="77"/>
    </row>
    <row r="107" spans="2:18" s="11" customFormat="1" ht="15" customHeight="1" x14ac:dyDescent="0.2">
      <c r="B107" s="76">
        <v>2015</v>
      </c>
      <c r="C107" s="76" t="s">
        <v>50</v>
      </c>
      <c r="D107" s="77">
        <v>677</v>
      </c>
      <c r="E107" s="77">
        <v>1177</v>
      </c>
      <c r="F107" s="77">
        <v>40</v>
      </c>
      <c r="G107" s="94"/>
      <c r="H107" s="77">
        <v>40</v>
      </c>
      <c r="I107" s="94"/>
      <c r="J107" s="77">
        <v>6</v>
      </c>
      <c r="K107" s="94"/>
      <c r="L107" s="77">
        <v>1381</v>
      </c>
      <c r="M107" s="94"/>
      <c r="N107" s="14">
        <v>5.91</v>
      </c>
      <c r="O107" s="94"/>
      <c r="P107" s="14">
        <v>3.4</v>
      </c>
      <c r="Q107" s="94"/>
      <c r="R107" s="77"/>
    </row>
    <row r="108" spans="2:18" s="11" customFormat="1" ht="15" customHeight="1" x14ac:dyDescent="0.2">
      <c r="B108" s="76">
        <v>2014</v>
      </c>
      <c r="C108" s="76" t="s">
        <v>50</v>
      </c>
      <c r="D108" s="77">
        <v>639</v>
      </c>
      <c r="E108" s="77">
        <v>1130</v>
      </c>
      <c r="F108" s="77">
        <v>56</v>
      </c>
      <c r="G108" s="94"/>
      <c r="H108" s="77">
        <v>69</v>
      </c>
      <c r="I108" s="94"/>
      <c r="J108" s="77">
        <v>22</v>
      </c>
      <c r="K108" s="94"/>
      <c r="L108" s="77">
        <v>3253</v>
      </c>
      <c r="M108" s="94"/>
      <c r="N108" s="14">
        <v>8.76</v>
      </c>
      <c r="O108" s="94"/>
      <c r="P108" s="14">
        <v>6.11</v>
      </c>
      <c r="Q108" s="94"/>
      <c r="R108" s="77"/>
    </row>
    <row r="109" spans="2:18" s="11" customFormat="1" ht="15" customHeight="1" x14ac:dyDescent="0.2">
      <c r="B109" s="264" t="s">
        <v>28</v>
      </c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14"/>
      <c r="O109" s="94"/>
      <c r="P109" s="14"/>
      <c r="Q109" s="94"/>
      <c r="R109" s="77"/>
    </row>
    <row r="110" spans="2:18" s="11" customFormat="1" ht="15" customHeight="1" x14ac:dyDescent="0.2">
      <c r="B110" s="76">
        <v>2019</v>
      </c>
      <c r="C110" s="252"/>
      <c r="D110" s="77">
        <v>2324</v>
      </c>
      <c r="E110" s="77">
        <v>4388</v>
      </c>
      <c r="F110" s="77">
        <v>268</v>
      </c>
      <c r="G110" s="94" t="s">
        <v>357</v>
      </c>
      <c r="H110" s="77">
        <v>293</v>
      </c>
      <c r="I110" s="94" t="s">
        <v>357</v>
      </c>
      <c r="J110" s="77">
        <v>50</v>
      </c>
      <c r="K110" s="94" t="s">
        <v>357</v>
      </c>
      <c r="L110" s="77">
        <v>3841</v>
      </c>
      <c r="M110" s="94" t="s">
        <v>357</v>
      </c>
      <c r="N110" s="14">
        <v>11.53</v>
      </c>
      <c r="O110" s="94" t="s">
        <v>357</v>
      </c>
      <c r="P110" s="14">
        <v>6.68</v>
      </c>
      <c r="Q110" s="94" t="s">
        <v>357</v>
      </c>
      <c r="R110" s="77"/>
    </row>
    <row r="111" spans="2:18" s="11" customFormat="1" ht="15" customHeight="1" x14ac:dyDescent="0.2">
      <c r="B111" s="76">
        <v>2018</v>
      </c>
      <c r="C111" s="74"/>
      <c r="D111" s="77">
        <v>2229</v>
      </c>
      <c r="E111" s="77">
        <v>4153</v>
      </c>
      <c r="F111" s="77">
        <v>284</v>
      </c>
      <c r="G111" s="94" t="s">
        <v>274</v>
      </c>
      <c r="H111" s="77">
        <v>318</v>
      </c>
      <c r="I111" s="94" t="s">
        <v>274</v>
      </c>
      <c r="J111" s="77">
        <v>64</v>
      </c>
      <c r="K111" s="94" t="s">
        <v>274</v>
      </c>
      <c r="L111" s="77">
        <v>2365</v>
      </c>
      <c r="M111" s="94" t="s">
        <v>274</v>
      </c>
      <c r="N111" s="14">
        <v>12.74</v>
      </c>
      <c r="O111" s="94" t="s">
        <v>274</v>
      </c>
      <c r="P111" s="14">
        <v>7.66</v>
      </c>
      <c r="Q111" s="94" t="s">
        <v>274</v>
      </c>
      <c r="R111" s="77"/>
    </row>
    <row r="112" spans="2:18" s="11" customFormat="1" ht="15" customHeight="1" x14ac:dyDescent="0.2">
      <c r="B112" s="76">
        <v>2017</v>
      </c>
      <c r="C112" s="252"/>
      <c r="D112" s="77">
        <v>2076</v>
      </c>
      <c r="E112" s="77">
        <v>3686</v>
      </c>
      <c r="F112" s="77">
        <v>205</v>
      </c>
      <c r="G112" s="94"/>
      <c r="H112" s="77">
        <v>247</v>
      </c>
      <c r="I112" s="94"/>
      <c r="J112" s="77">
        <v>41</v>
      </c>
      <c r="K112" s="94"/>
      <c r="L112" s="77">
        <v>1995</v>
      </c>
      <c r="M112" s="94"/>
      <c r="N112" s="14">
        <v>9.8699999999999992</v>
      </c>
      <c r="O112" s="94"/>
      <c r="P112" s="14">
        <v>6.7</v>
      </c>
      <c r="Q112" s="94"/>
      <c r="R112" s="77"/>
    </row>
    <row r="113" spans="2:18" s="11" customFormat="1" ht="15" customHeight="1" x14ac:dyDescent="0.2">
      <c r="B113" s="76">
        <v>2016</v>
      </c>
      <c r="C113" s="252"/>
      <c r="D113" s="77">
        <v>1925</v>
      </c>
      <c r="E113" s="77">
        <v>3299</v>
      </c>
      <c r="F113" s="77">
        <v>187</v>
      </c>
      <c r="G113" s="94"/>
      <c r="H113" s="77">
        <v>196</v>
      </c>
      <c r="I113" s="94"/>
      <c r="J113" s="77">
        <v>26</v>
      </c>
      <c r="K113" s="94"/>
      <c r="L113" s="77">
        <v>1503</v>
      </c>
      <c r="M113" s="94"/>
      <c r="N113" s="14">
        <v>9.7100000000000009</v>
      </c>
      <c r="O113" s="94"/>
      <c r="P113" s="14">
        <v>5.94</v>
      </c>
      <c r="Q113" s="94"/>
      <c r="R113" s="77"/>
    </row>
    <row r="114" spans="2:18" s="11" customFormat="1" ht="15" customHeight="1" x14ac:dyDescent="0.2">
      <c r="B114" s="76">
        <v>2015</v>
      </c>
      <c r="C114" s="76" t="s">
        <v>50</v>
      </c>
      <c r="D114" s="77">
        <v>1862</v>
      </c>
      <c r="E114" s="77">
        <v>3076</v>
      </c>
      <c r="F114" s="77">
        <v>222</v>
      </c>
      <c r="G114" s="94"/>
      <c r="H114" s="77">
        <v>248</v>
      </c>
      <c r="I114" s="94"/>
      <c r="J114" s="77">
        <v>56</v>
      </c>
      <c r="K114" s="94"/>
      <c r="L114" s="77">
        <v>2041</v>
      </c>
      <c r="M114" s="94"/>
      <c r="N114" s="14">
        <v>11.92</v>
      </c>
      <c r="O114" s="94"/>
      <c r="P114" s="14">
        <v>8.06</v>
      </c>
      <c r="Q114" s="94"/>
      <c r="R114" s="77"/>
    </row>
    <row r="115" spans="2:18" s="11" customFormat="1" ht="15" customHeight="1" x14ac:dyDescent="0.2">
      <c r="B115" s="76">
        <v>2014</v>
      </c>
      <c r="C115" s="76" t="s">
        <v>50</v>
      </c>
      <c r="D115" s="77">
        <v>1805</v>
      </c>
      <c r="E115" s="77">
        <v>2978</v>
      </c>
      <c r="F115" s="77">
        <v>207</v>
      </c>
      <c r="G115" s="94"/>
      <c r="H115" s="77">
        <v>243</v>
      </c>
      <c r="I115" s="94"/>
      <c r="J115" s="77">
        <v>59</v>
      </c>
      <c r="K115" s="94"/>
      <c r="L115" s="77">
        <v>1983</v>
      </c>
      <c r="M115" s="94"/>
      <c r="N115" s="14">
        <v>11.47</v>
      </c>
      <c r="O115" s="94"/>
      <c r="P115" s="14">
        <v>8.16</v>
      </c>
      <c r="Q115" s="94"/>
      <c r="R115" s="77"/>
    </row>
    <row r="116" spans="2:18" s="11" customFormat="1" ht="15" customHeight="1" x14ac:dyDescent="0.2">
      <c r="B116" s="264" t="s">
        <v>29</v>
      </c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14"/>
      <c r="O116" s="94"/>
      <c r="P116" s="14"/>
      <c r="Q116" s="94"/>
      <c r="R116" s="77"/>
    </row>
    <row r="117" spans="2:18" s="11" customFormat="1" ht="15" customHeight="1" x14ac:dyDescent="0.2">
      <c r="B117" s="76">
        <v>2019</v>
      </c>
      <c r="C117" s="252"/>
      <c r="D117" s="77">
        <v>4582</v>
      </c>
      <c r="E117" s="77">
        <v>8204</v>
      </c>
      <c r="F117" s="77">
        <v>1140</v>
      </c>
      <c r="G117" s="94" t="s">
        <v>357</v>
      </c>
      <c r="H117" s="77">
        <v>1156</v>
      </c>
      <c r="I117" s="94" t="s">
        <v>357</v>
      </c>
      <c r="J117" s="77">
        <v>30</v>
      </c>
      <c r="K117" s="94" t="s">
        <v>357</v>
      </c>
      <c r="L117" s="77">
        <v>8669</v>
      </c>
      <c r="M117" s="94" t="s">
        <v>357</v>
      </c>
      <c r="N117" s="14">
        <v>24.88</v>
      </c>
      <c r="O117" s="94" t="s">
        <v>357</v>
      </c>
      <c r="P117" s="14">
        <v>14.09</v>
      </c>
      <c r="Q117" s="94" t="s">
        <v>357</v>
      </c>
      <c r="R117" s="77"/>
    </row>
    <row r="118" spans="2:18" s="11" customFormat="1" ht="15" customHeight="1" x14ac:dyDescent="0.2">
      <c r="B118" s="76">
        <v>2018</v>
      </c>
      <c r="C118" s="74"/>
      <c r="D118" s="77">
        <v>4485</v>
      </c>
      <c r="E118" s="77">
        <v>7723</v>
      </c>
      <c r="F118" s="77">
        <v>1106</v>
      </c>
      <c r="G118" s="94" t="s">
        <v>274</v>
      </c>
      <c r="H118" s="77">
        <v>1130</v>
      </c>
      <c r="I118" s="94" t="s">
        <v>274</v>
      </c>
      <c r="J118" s="77">
        <v>30</v>
      </c>
      <c r="K118" s="94" t="s">
        <v>274</v>
      </c>
      <c r="L118" s="77">
        <v>6558</v>
      </c>
      <c r="M118" s="94" t="s">
        <v>274</v>
      </c>
      <c r="N118" s="14">
        <v>24.66</v>
      </c>
      <c r="O118" s="94" t="s">
        <v>274</v>
      </c>
      <c r="P118" s="14">
        <v>14.63</v>
      </c>
      <c r="Q118" s="94" t="s">
        <v>274</v>
      </c>
      <c r="R118" s="77"/>
    </row>
    <row r="119" spans="2:18" s="11" customFormat="1" ht="15" customHeight="1" x14ac:dyDescent="0.2">
      <c r="B119" s="76">
        <v>2017</v>
      </c>
      <c r="C119" s="252"/>
      <c r="D119" s="77">
        <v>4369</v>
      </c>
      <c r="E119" s="77">
        <v>6937</v>
      </c>
      <c r="F119" s="77">
        <v>1047</v>
      </c>
      <c r="G119" s="94"/>
      <c r="H119" s="77">
        <v>1061</v>
      </c>
      <c r="I119" s="94"/>
      <c r="J119" s="77">
        <v>21</v>
      </c>
      <c r="K119" s="94"/>
      <c r="L119" s="77">
        <v>4472</v>
      </c>
      <c r="M119" s="94"/>
      <c r="N119" s="14">
        <v>23.96</v>
      </c>
      <c r="O119" s="94"/>
      <c r="P119" s="14">
        <v>15.29</v>
      </c>
      <c r="Q119" s="94"/>
      <c r="R119" s="77"/>
    </row>
    <row r="120" spans="2:18" s="11" customFormat="1" ht="15" customHeight="1" x14ac:dyDescent="0.2">
      <c r="B120" s="76">
        <v>2016</v>
      </c>
      <c r="C120" s="252"/>
      <c r="D120" s="77">
        <v>4063</v>
      </c>
      <c r="E120" s="77">
        <v>6503</v>
      </c>
      <c r="F120" s="77">
        <v>967</v>
      </c>
      <c r="G120" s="94"/>
      <c r="H120" s="77">
        <v>979</v>
      </c>
      <c r="I120" s="94"/>
      <c r="J120" s="77">
        <v>19</v>
      </c>
      <c r="K120" s="94"/>
      <c r="L120" s="77">
        <v>4629</v>
      </c>
      <c r="M120" s="94"/>
      <c r="N120" s="14">
        <v>23.8</v>
      </c>
      <c r="O120" s="94"/>
      <c r="P120" s="14">
        <v>15.05</v>
      </c>
      <c r="Q120" s="94"/>
      <c r="R120" s="77"/>
    </row>
    <row r="121" spans="2:18" s="11" customFormat="1" ht="15" customHeight="1" x14ac:dyDescent="0.2">
      <c r="B121" s="76">
        <v>2015</v>
      </c>
      <c r="C121" s="76" t="s">
        <v>50</v>
      </c>
      <c r="D121" s="77">
        <v>3782</v>
      </c>
      <c r="E121" s="77">
        <v>6109</v>
      </c>
      <c r="F121" s="77">
        <v>939</v>
      </c>
      <c r="G121" s="94"/>
      <c r="H121" s="77">
        <v>946</v>
      </c>
      <c r="I121" s="94"/>
      <c r="J121" s="77">
        <v>21</v>
      </c>
      <c r="K121" s="94"/>
      <c r="L121" s="77">
        <v>3907</v>
      </c>
      <c r="M121" s="94"/>
      <c r="N121" s="14">
        <v>24.83</v>
      </c>
      <c r="O121" s="94"/>
      <c r="P121" s="14">
        <v>15.49</v>
      </c>
      <c r="Q121" s="94"/>
      <c r="R121" s="77"/>
    </row>
    <row r="122" spans="2:18" s="11" customFormat="1" ht="15" customHeight="1" x14ac:dyDescent="0.2">
      <c r="B122" s="76">
        <v>2014</v>
      </c>
      <c r="C122" s="76" t="s">
        <v>50</v>
      </c>
      <c r="D122" s="77">
        <v>3408</v>
      </c>
      <c r="E122" s="77">
        <v>5623</v>
      </c>
      <c r="F122" s="77">
        <v>825</v>
      </c>
      <c r="G122" s="94"/>
      <c r="H122" s="77">
        <v>841</v>
      </c>
      <c r="I122" s="94"/>
      <c r="J122" s="77">
        <v>26</v>
      </c>
      <c r="K122" s="94"/>
      <c r="L122" s="77">
        <v>4081</v>
      </c>
      <c r="M122" s="94"/>
      <c r="N122" s="14">
        <v>24.21</v>
      </c>
      <c r="O122" s="94"/>
      <c r="P122" s="14">
        <v>14.96</v>
      </c>
      <c r="Q122" s="94"/>
      <c r="R122" s="77"/>
    </row>
    <row r="123" spans="2:18" s="11" customFormat="1" ht="15" customHeight="1" x14ac:dyDescent="0.2">
      <c r="B123" s="264" t="s">
        <v>30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14"/>
      <c r="O123" s="94"/>
      <c r="P123" s="14"/>
      <c r="Q123" s="94"/>
      <c r="R123" s="77"/>
    </row>
    <row r="124" spans="2:18" s="11" customFormat="1" ht="15" customHeight="1" x14ac:dyDescent="0.2">
      <c r="B124" s="76">
        <v>2019</v>
      </c>
      <c r="C124" s="252"/>
      <c r="D124" s="77">
        <v>854</v>
      </c>
      <c r="E124" s="77">
        <v>1674</v>
      </c>
      <c r="F124" s="77">
        <v>139</v>
      </c>
      <c r="G124" s="94" t="s">
        <v>357</v>
      </c>
      <c r="H124" s="77">
        <v>150</v>
      </c>
      <c r="I124" s="94" t="s">
        <v>357</v>
      </c>
      <c r="J124" s="77">
        <v>15</v>
      </c>
      <c r="K124" s="94" t="s">
        <v>357</v>
      </c>
      <c r="L124" s="77">
        <v>780</v>
      </c>
      <c r="M124" s="94" t="s">
        <v>357</v>
      </c>
      <c r="N124" s="14">
        <v>16.28</v>
      </c>
      <c r="O124" s="94" t="s">
        <v>357</v>
      </c>
      <c r="P124" s="14">
        <v>8.9600000000000009</v>
      </c>
      <c r="Q124" s="94" t="s">
        <v>357</v>
      </c>
      <c r="R124" s="77"/>
    </row>
    <row r="125" spans="2:18" s="11" customFormat="1" ht="15" customHeight="1" x14ac:dyDescent="0.2">
      <c r="B125" s="76">
        <v>2018</v>
      </c>
      <c r="C125" s="74"/>
      <c r="D125" s="77">
        <v>847</v>
      </c>
      <c r="E125" s="77">
        <v>1708</v>
      </c>
      <c r="F125" s="77">
        <v>131</v>
      </c>
      <c r="G125" s="94" t="s">
        <v>274</v>
      </c>
      <c r="H125" s="77">
        <v>136</v>
      </c>
      <c r="I125" s="94" t="s">
        <v>274</v>
      </c>
      <c r="J125" s="77">
        <v>8</v>
      </c>
      <c r="K125" s="94" t="s">
        <v>274</v>
      </c>
      <c r="L125" s="77">
        <v>487</v>
      </c>
      <c r="M125" s="94" t="s">
        <v>274</v>
      </c>
      <c r="N125" s="14">
        <v>15.47</v>
      </c>
      <c r="O125" s="94" t="s">
        <v>274</v>
      </c>
      <c r="P125" s="14">
        <v>7.96</v>
      </c>
      <c r="Q125" s="94" t="s">
        <v>274</v>
      </c>
      <c r="R125" s="77"/>
    </row>
    <row r="126" spans="2:18" s="11" customFormat="1" ht="15" customHeight="1" x14ac:dyDescent="0.2">
      <c r="B126" s="76">
        <v>2017</v>
      </c>
      <c r="C126" s="252"/>
      <c r="D126" s="77">
        <v>830</v>
      </c>
      <c r="E126" s="77">
        <v>1696</v>
      </c>
      <c r="F126" s="77">
        <v>145</v>
      </c>
      <c r="G126" s="94"/>
      <c r="H126" s="77">
        <v>146</v>
      </c>
      <c r="I126" s="94"/>
      <c r="J126" s="77">
        <v>4</v>
      </c>
      <c r="K126" s="94"/>
      <c r="L126" s="77">
        <v>337</v>
      </c>
      <c r="M126" s="94"/>
      <c r="N126" s="14">
        <v>17.47</v>
      </c>
      <c r="O126" s="94"/>
      <c r="P126" s="14">
        <v>8.61</v>
      </c>
      <c r="Q126" s="94"/>
      <c r="R126" s="77"/>
    </row>
    <row r="127" spans="2:18" s="11" customFormat="1" ht="15" customHeight="1" x14ac:dyDescent="0.2">
      <c r="B127" s="76">
        <v>2016</v>
      </c>
      <c r="C127" s="252"/>
      <c r="D127" s="77">
        <v>825</v>
      </c>
      <c r="E127" s="77">
        <v>1727</v>
      </c>
      <c r="F127" s="77">
        <v>146</v>
      </c>
      <c r="G127" s="94"/>
      <c r="H127" s="77">
        <v>158</v>
      </c>
      <c r="I127" s="94"/>
      <c r="J127" s="77">
        <v>14</v>
      </c>
      <c r="K127" s="94"/>
      <c r="L127" s="77">
        <v>463</v>
      </c>
      <c r="M127" s="94"/>
      <c r="N127" s="14">
        <v>17.7</v>
      </c>
      <c r="O127" s="94"/>
      <c r="P127" s="14">
        <v>9.15</v>
      </c>
      <c r="Q127" s="94"/>
      <c r="R127" s="77"/>
    </row>
    <row r="128" spans="2:18" s="11" customFormat="1" ht="15" customHeight="1" x14ac:dyDescent="0.2">
      <c r="B128" s="76">
        <v>2015</v>
      </c>
      <c r="C128" s="76" t="s">
        <v>50</v>
      </c>
      <c r="D128" s="77">
        <v>918</v>
      </c>
      <c r="E128" s="77">
        <v>1850</v>
      </c>
      <c r="F128" s="77">
        <v>213</v>
      </c>
      <c r="G128" s="94"/>
      <c r="H128" s="77">
        <v>225</v>
      </c>
      <c r="I128" s="94"/>
      <c r="J128" s="77">
        <v>15</v>
      </c>
      <c r="K128" s="94"/>
      <c r="L128" s="77">
        <v>461</v>
      </c>
      <c r="M128" s="94"/>
      <c r="N128" s="14">
        <v>23.2</v>
      </c>
      <c r="O128" s="94"/>
      <c r="P128" s="14">
        <v>12.16</v>
      </c>
      <c r="Q128" s="94"/>
      <c r="R128" s="77"/>
    </row>
    <row r="129" spans="2:18" s="11" customFormat="1" ht="15" customHeight="1" x14ac:dyDescent="0.2">
      <c r="B129" s="76">
        <v>2014</v>
      </c>
      <c r="C129" s="76" t="s">
        <v>50</v>
      </c>
      <c r="D129" s="77">
        <v>966</v>
      </c>
      <c r="E129" s="77">
        <v>1939</v>
      </c>
      <c r="F129" s="77">
        <v>226</v>
      </c>
      <c r="G129" s="94"/>
      <c r="H129" s="77">
        <v>240</v>
      </c>
      <c r="I129" s="94"/>
      <c r="J129" s="77">
        <v>19</v>
      </c>
      <c r="K129" s="94"/>
      <c r="L129" s="77">
        <v>704</v>
      </c>
      <c r="M129" s="94"/>
      <c r="N129" s="14">
        <v>23.4</v>
      </c>
      <c r="O129" s="94"/>
      <c r="P129" s="14">
        <v>12.38</v>
      </c>
      <c r="Q129" s="94"/>
      <c r="R129" s="77"/>
    </row>
    <row r="130" spans="2:18" s="11" customFormat="1" ht="15" customHeight="1" x14ac:dyDescent="0.2">
      <c r="B130" s="264" t="s">
        <v>31</v>
      </c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14"/>
      <c r="O130" s="94"/>
      <c r="P130" s="14"/>
      <c r="Q130" s="94"/>
      <c r="R130" s="77"/>
    </row>
    <row r="131" spans="2:18" s="11" customFormat="1" ht="15" customHeight="1" x14ac:dyDescent="0.2">
      <c r="B131" s="76">
        <v>2019</v>
      </c>
      <c r="C131" s="252"/>
      <c r="D131" s="77">
        <v>2107</v>
      </c>
      <c r="E131" s="77">
        <v>3271</v>
      </c>
      <c r="F131" s="77">
        <v>231</v>
      </c>
      <c r="G131" s="94" t="s">
        <v>357</v>
      </c>
      <c r="H131" s="77">
        <v>235</v>
      </c>
      <c r="I131" s="94" t="s">
        <v>357</v>
      </c>
      <c r="J131" s="77">
        <v>8</v>
      </c>
      <c r="K131" s="94" t="s">
        <v>357</v>
      </c>
      <c r="L131" s="77">
        <v>2746</v>
      </c>
      <c r="M131" s="94" t="s">
        <v>357</v>
      </c>
      <c r="N131" s="14">
        <v>10.96</v>
      </c>
      <c r="O131" s="94" t="s">
        <v>357</v>
      </c>
      <c r="P131" s="14">
        <v>7.18</v>
      </c>
      <c r="Q131" s="94" t="s">
        <v>357</v>
      </c>
      <c r="R131" s="77"/>
    </row>
    <row r="132" spans="2:18" s="11" customFormat="1" ht="15" customHeight="1" x14ac:dyDescent="0.2">
      <c r="B132" s="76">
        <v>2018</v>
      </c>
      <c r="C132" s="74"/>
      <c r="D132" s="77">
        <v>1937</v>
      </c>
      <c r="E132" s="77">
        <v>2845</v>
      </c>
      <c r="F132" s="77">
        <v>200</v>
      </c>
      <c r="G132" s="94" t="s">
        <v>274</v>
      </c>
      <c r="H132" s="77">
        <v>213</v>
      </c>
      <c r="I132" s="94" t="s">
        <v>274</v>
      </c>
      <c r="J132" s="77">
        <v>19</v>
      </c>
      <c r="K132" s="94" t="s">
        <v>274</v>
      </c>
      <c r="L132" s="77">
        <v>2878</v>
      </c>
      <c r="M132" s="94" t="s">
        <v>274</v>
      </c>
      <c r="N132" s="14">
        <v>10.33</v>
      </c>
      <c r="O132" s="94" t="s">
        <v>274</v>
      </c>
      <c r="P132" s="14">
        <v>7.49</v>
      </c>
      <c r="Q132" s="94" t="s">
        <v>274</v>
      </c>
      <c r="R132" s="77"/>
    </row>
    <row r="133" spans="2:18" s="11" customFormat="1" ht="15" customHeight="1" x14ac:dyDescent="0.2">
      <c r="B133" s="76">
        <v>2017</v>
      </c>
      <c r="C133" s="252"/>
      <c r="D133" s="77">
        <v>1789</v>
      </c>
      <c r="E133" s="77">
        <v>2595</v>
      </c>
      <c r="F133" s="77">
        <v>146</v>
      </c>
      <c r="G133" s="94"/>
      <c r="H133" s="77">
        <v>158</v>
      </c>
      <c r="I133" s="94"/>
      <c r="J133" s="77">
        <v>17</v>
      </c>
      <c r="K133" s="94"/>
      <c r="L133" s="77">
        <v>1302</v>
      </c>
      <c r="M133" s="94"/>
      <c r="N133" s="14">
        <v>8.16</v>
      </c>
      <c r="O133" s="94"/>
      <c r="P133" s="14">
        <v>6.09</v>
      </c>
      <c r="Q133" s="94"/>
      <c r="R133" s="77"/>
    </row>
    <row r="134" spans="2:18" s="11" customFormat="1" ht="15" customHeight="1" x14ac:dyDescent="0.2">
      <c r="B134" s="76">
        <v>2016</v>
      </c>
      <c r="C134" s="252"/>
      <c r="D134" s="77">
        <v>1750</v>
      </c>
      <c r="E134" s="77">
        <v>2493</v>
      </c>
      <c r="F134" s="77">
        <v>177</v>
      </c>
      <c r="G134" s="94"/>
      <c r="H134" s="77">
        <v>179</v>
      </c>
      <c r="I134" s="94"/>
      <c r="J134" s="77">
        <v>8</v>
      </c>
      <c r="K134" s="94"/>
      <c r="L134" s="77">
        <v>1031</v>
      </c>
      <c r="M134" s="94"/>
      <c r="N134" s="14">
        <v>10.11</v>
      </c>
      <c r="O134" s="94"/>
      <c r="P134" s="14">
        <v>7.18</v>
      </c>
      <c r="Q134" s="94"/>
      <c r="R134" s="77"/>
    </row>
    <row r="135" spans="2:18" s="11" customFormat="1" ht="15" customHeight="1" x14ac:dyDescent="0.2">
      <c r="B135" s="76">
        <v>2015</v>
      </c>
      <c r="C135" s="76" t="s">
        <v>50</v>
      </c>
      <c r="D135" s="77">
        <v>1672</v>
      </c>
      <c r="E135" s="77">
        <v>2340</v>
      </c>
      <c r="F135" s="77">
        <v>154</v>
      </c>
      <c r="G135" s="94"/>
      <c r="H135" s="77">
        <v>156</v>
      </c>
      <c r="I135" s="94"/>
      <c r="J135" s="77">
        <v>13</v>
      </c>
      <c r="K135" s="94"/>
      <c r="L135" s="77">
        <v>924</v>
      </c>
      <c r="M135" s="94"/>
      <c r="N135" s="14">
        <v>9.2100000000000009</v>
      </c>
      <c r="O135" s="94"/>
      <c r="P135" s="14">
        <v>6.67</v>
      </c>
      <c r="Q135" s="94"/>
      <c r="R135" s="77"/>
    </row>
    <row r="136" spans="2:18" s="11" customFormat="1" ht="15" customHeight="1" x14ac:dyDescent="0.2">
      <c r="B136" s="76">
        <v>2014</v>
      </c>
      <c r="C136" s="76" t="s">
        <v>50</v>
      </c>
      <c r="D136" s="77">
        <v>1623</v>
      </c>
      <c r="E136" s="77">
        <v>2243</v>
      </c>
      <c r="F136" s="77">
        <v>184</v>
      </c>
      <c r="G136" s="94"/>
      <c r="H136" s="77">
        <v>186</v>
      </c>
      <c r="I136" s="94"/>
      <c r="J136" s="77">
        <v>7</v>
      </c>
      <c r="K136" s="94"/>
      <c r="L136" s="77">
        <v>1421</v>
      </c>
      <c r="M136" s="94"/>
      <c r="N136" s="14">
        <v>11.34</v>
      </c>
      <c r="O136" s="94"/>
      <c r="P136" s="14">
        <v>8.2899999999999991</v>
      </c>
      <c r="Q136" s="94"/>
      <c r="R136" s="77"/>
    </row>
    <row r="137" spans="2:18" s="11" customFormat="1" ht="15" customHeight="1" x14ac:dyDescent="0.2">
      <c r="B137" s="264" t="s">
        <v>32</v>
      </c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14"/>
      <c r="O137" s="94"/>
      <c r="P137" s="14"/>
      <c r="Q137" s="94"/>
      <c r="R137" s="77"/>
    </row>
    <row r="138" spans="2:18" s="11" customFormat="1" ht="15" customHeight="1" x14ac:dyDescent="0.2">
      <c r="B138" s="76">
        <v>2019</v>
      </c>
      <c r="C138" s="252"/>
      <c r="D138" s="77">
        <v>978</v>
      </c>
      <c r="E138" s="77">
        <v>1883</v>
      </c>
      <c r="F138" s="77">
        <v>144</v>
      </c>
      <c r="G138" s="94" t="s">
        <v>357</v>
      </c>
      <c r="H138" s="77">
        <v>156</v>
      </c>
      <c r="I138" s="94" t="s">
        <v>357</v>
      </c>
      <c r="J138" s="77">
        <v>30</v>
      </c>
      <c r="K138" s="94" t="s">
        <v>357</v>
      </c>
      <c r="L138" s="77">
        <v>1288</v>
      </c>
      <c r="M138" s="94" t="s">
        <v>357</v>
      </c>
      <c r="N138" s="14">
        <v>14.72</v>
      </c>
      <c r="O138" s="94" t="s">
        <v>357</v>
      </c>
      <c r="P138" s="14">
        <v>8.2799999999999994</v>
      </c>
      <c r="Q138" s="94" t="s">
        <v>357</v>
      </c>
      <c r="R138" s="77"/>
    </row>
    <row r="139" spans="2:18" s="11" customFormat="1" ht="15" customHeight="1" x14ac:dyDescent="0.2">
      <c r="B139" s="76">
        <v>2018</v>
      </c>
      <c r="C139" s="74"/>
      <c r="D139" s="77">
        <v>936</v>
      </c>
      <c r="E139" s="77">
        <v>1804</v>
      </c>
      <c r="F139" s="77">
        <v>134</v>
      </c>
      <c r="G139" s="94" t="s">
        <v>274</v>
      </c>
      <c r="H139" s="77">
        <v>135</v>
      </c>
      <c r="I139" s="94" t="s">
        <v>274</v>
      </c>
      <c r="J139" s="77">
        <v>12</v>
      </c>
      <c r="K139" s="94" t="s">
        <v>274</v>
      </c>
      <c r="L139" s="77">
        <v>870</v>
      </c>
      <c r="M139" s="94" t="s">
        <v>274</v>
      </c>
      <c r="N139" s="14">
        <v>14.32</v>
      </c>
      <c r="O139" s="94" t="s">
        <v>274</v>
      </c>
      <c r="P139" s="14">
        <v>7.48</v>
      </c>
      <c r="Q139" s="94" t="s">
        <v>274</v>
      </c>
      <c r="R139" s="77"/>
    </row>
    <row r="140" spans="2:18" s="11" customFormat="1" ht="15" customHeight="1" x14ac:dyDescent="0.2">
      <c r="B140" s="76">
        <v>2017</v>
      </c>
      <c r="C140" s="252"/>
      <c r="D140" s="77">
        <v>924</v>
      </c>
      <c r="E140" s="77">
        <v>1795</v>
      </c>
      <c r="F140" s="77">
        <v>109</v>
      </c>
      <c r="G140" s="94"/>
      <c r="H140" s="77">
        <v>116</v>
      </c>
      <c r="I140" s="94"/>
      <c r="J140" s="77">
        <v>13</v>
      </c>
      <c r="K140" s="94"/>
      <c r="L140" s="77">
        <v>522</v>
      </c>
      <c r="M140" s="94"/>
      <c r="N140" s="14">
        <v>11.8</v>
      </c>
      <c r="O140" s="94"/>
      <c r="P140" s="14">
        <v>6.46</v>
      </c>
      <c r="Q140" s="94"/>
      <c r="R140" s="77"/>
    </row>
    <row r="141" spans="2:18" s="11" customFormat="1" ht="15" customHeight="1" x14ac:dyDescent="0.2">
      <c r="B141" s="76">
        <v>2016</v>
      </c>
      <c r="C141" s="252"/>
      <c r="D141" s="77">
        <v>884</v>
      </c>
      <c r="E141" s="77">
        <v>1663</v>
      </c>
      <c r="F141" s="77">
        <v>115</v>
      </c>
      <c r="G141" s="94"/>
      <c r="H141" s="77">
        <v>129</v>
      </c>
      <c r="I141" s="94"/>
      <c r="J141" s="77">
        <v>19</v>
      </c>
      <c r="K141" s="94"/>
      <c r="L141" s="77">
        <v>796</v>
      </c>
      <c r="M141" s="94"/>
      <c r="N141" s="14">
        <v>13.01</v>
      </c>
      <c r="O141" s="94"/>
      <c r="P141" s="14">
        <v>7.76</v>
      </c>
      <c r="Q141" s="94"/>
      <c r="R141" s="77"/>
    </row>
    <row r="142" spans="2:18" s="11" customFormat="1" ht="15" customHeight="1" x14ac:dyDescent="0.2">
      <c r="B142" s="76">
        <v>2015</v>
      </c>
      <c r="C142" s="76" t="s">
        <v>50</v>
      </c>
      <c r="D142" s="77">
        <v>838</v>
      </c>
      <c r="E142" s="77">
        <v>1561</v>
      </c>
      <c r="F142" s="77">
        <v>129</v>
      </c>
      <c r="G142" s="94"/>
      <c r="H142" s="77">
        <v>137</v>
      </c>
      <c r="I142" s="94"/>
      <c r="J142" s="77">
        <v>15</v>
      </c>
      <c r="K142" s="94"/>
      <c r="L142" s="77">
        <v>8901</v>
      </c>
      <c r="M142" s="94"/>
      <c r="N142" s="14">
        <v>15.39</v>
      </c>
      <c r="O142" s="94"/>
      <c r="P142" s="14">
        <v>8.7799999999999994</v>
      </c>
      <c r="Q142" s="94"/>
      <c r="R142" s="77"/>
    </row>
    <row r="143" spans="2:18" s="11" customFormat="1" ht="15" customHeight="1" x14ac:dyDescent="0.2">
      <c r="B143" s="76">
        <v>2014</v>
      </c>
      <c r="C143" s="76" t="s">
        <v>50</v>
      </c>
      <c r="D143" s="77">
        <v>780</v>
      </c>
      <c r="E143" s="77">
        <v>1431</v>
      </c>
      <c r="F143" s="77">
        <v>110</v>
      </c>
      <c r="G143" s="94"/>
      <c r="H143" s="77">
        <v>113</v>
      </c>
      <c r="I143" s="94"/>
      <c r="J143" s="77">
        <v>8</v>
      </c>
      <c r="K143" s="94"/>
      <c r="L143" s="77">
        <v>673</v>
      </c>
      <c r="M143" s="94"/>
      <c r="N143" s="14">
        <v>14.1</v>
      </c>
      <c r="O143" s="94"/>
      <c r="P143" s="14">
        <v>7.9</v>
      </c>
      <c r="Q143" s="94"/>
      <c r="R143" s="77"/>
    </row>
    <row r="144" spans="2:18" s="11" customFormat="1" ht="15" customHeight="1" x14ac:dyDescent="0.2">
      <c r="B144" s="264" t="s">
        <v>33</v>
      </c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249"/>
      <c r="N144" s="14"/>
      <c r="O144" s="94"/>
      <c r="P144" s="14"/>
      <c r="Q144" s="94"/>
      <c r="R144" s="77"/>
    </row>
    <row r="145" spans="2:18" s="11" customFormat="1" ht="15" customHeight="1" x14ac:dyDescent="0.2">
      <c r="B145" s="76">
        <v>2019</v>
      </c>
      <c r="C145" s="252"/>
      <c r="D145" s="77">
        <v>1089</v>
      </c>
      <c r="E145" s="77">
        <v>2044</v>
      </c>
      <c r="F145" s="77">
        <v>115</v>
      </c>
      <c r="G145" s="94" t="s">
        <v>357</v>
      </c>
      <c r="H145" s="77">
        <v>146</v>
      </c>
      <c r="I145" s="94" t="s">
        <v>357</v>
      </c>
      <c r="J145" s="77">
        <v>49</v>
      </c>
      <c r="K145" s="94" t="s">
        <v>357</v>
      </c>
      <c r="L145" s="77">
        <v>1126</v>
      </c>
      <c r="M145" s="94" t="s">
        <v>357</v>
      </c>
      <c r="N145" s="14">
        <v>10.56</v>
      </c>
      <c r="O145" s="94" t="s">
        <v>357</v>
      </c>
      <c r="P145" s="14">
        <v>7.14</v>
      </c>
      <c r="Q145" s="94" t="s">
        <v>357</v>
      </c>
      <c r="R145" s="77"/>
    </row>
    <row r="146" spans="2:18" s="11" customFormat="1" ht="15" customHeight="1" x14ac:dyDescent="0.2">
      <c r="B146" s="76">
        <v>2018</v>
      </c>
      <c r="C146" s="74"/>
      <c r="D146" s="77">
        <v>1049</v>
      </c>
      <c r="E146" s="77">
        <v>1987</v>
      </c>
      <c r="F146" s="77">
        <v>100</v>
      </c>
      <c r="G146" s="94" t="s">
        <v>274</v>
      </c>
      <c r="H146" s="77">
        <v>131</v>
      </c>
      <c r="I146" s="94" t="s">
        <v>274</v>
      </c>
      <c r="J146" s="77">
        <v>48</v>
      </c>
      <c r="K146" s="94" t="s">
        <v>274</v>
      </c>
      <c r="L146" s="77">
        <v>838</v>
      </c>
      <c r="M146" s="94" t="s">
        <v>274</v>
      </c>
      <c r="N146" s="14">
        <v>9.5299999999999994</v>
      </c>
      <c r="O146" s="94" t="s">
        <v>274</v>
      </c>
      <c r="P146" s="14">
        <v>6.59</v>
      </c>
      <c r="Q146" s="94" t="s">
        <v>274</v>
      </c>
      <c r="R146" s="48"/>
    </row>
    <row r="147" spans="2:18" s="11" customFormat="1" ht="15" customHeight="1" x14ac:dyDescent="0.2">
      <c r="B147" s="76">
        <v>2017</v>
      </c>
      <c r="C147" s="252"/>
      <c r="D147" s="77">
        <v>986</v>
      </c>
      <c r="E147" s="77">
        <v>1930</v>
      </c>
      <c r="F147" s="77">
        <v>86</v>
      </c>
      <c r="G147" s="94"/>
      <c r="H147" s="77">
        <v>102</v>
      </c>
      <c r="I147" s="94"/>
      <c r="J147" s="77">
        <v>34</v>
      </c>
      <c r="K147" s="94"/>
      <c r="L147" s="77">
        <v>441</v>
      </c>
      <c r="M147" s="94"/>
      <c r="N147" s="14">
        <v>8.7200000000000006</v>
      </c>
      <c r="O147" s="94"/>
      <c r="P147" s="14">
        <v>5.28</v>
      </c>
      <c r="Q147" s="94"/>
      <c r="R147" s="77"/>
    </row>
    <row r="148" spans="2:18" s="11" customFormat="1" ht="15" customHeight="1" x14ac:dyDescent="0.2">
      <c r="B148" s="76">
        <v>2016</v>
      </c>
      <c r="C148" s="252"/>
      <c r="D148" s="77">
        <v>933</v>
      </c>
      <c r="E148" s="77">
        <v>1765</v>
      </c>
      <c r="F148" s="77">
        <v>107</v>
      </c>
      <c r="G148" s="94"/>
      <c r="H148" s="77">
        <v>128</v>
      </c>
      <c r="I148" s="94"/>
      <c r="J148" s="77">
        <v>40</v>
      </c>
      <c r="K148" s="94"/>
      <c r="L148" s="77">
        <v>531</v>
      </c>
      <c r="M148" s="94"/>
      <c r="N148" s="14">
        <v>11.47</v>
      </c>
      <c r="O148" s="94"/>
      <c r="P148" s="14">
        <v>7.25</v>
      </c>
      <c r="Q148" s="94"/>
      <c r="R148" s="48"/>
    </row>
    <row r="149" spans="2:18" s="11" customFormat="1" ht="15" customHeight="1" x14ac:dyDescent="0.2">
      <c r="B149" s="76">
        <v>2015</v>
      </c>
      <c r="C149" s="76" t="s">
        <v>50</v>
      </c>
      <c r="D149" s="77">
        <v>943</v>
      </c>
      <c r="E149" s="77">
        <v>1763</v>
      </c>
      <c r="F149" s="77">
        <v>133</v>
      </c>
      <c r="G149" s="94"/>
      <c r="H149" s="77">
        <v>178</v>
      </c>
      <c r="I149" s="94"/>
      <c r="J149" s="77">
        <v>73</v>
      </c>
      <c r="K149" s="95"/>
      <c r="L149" s="77">
        <v>1000</v>
      </c>
      <c r="M149" s="95"/>
      <c r="N149" s="14">
        <v>14.1</v>
      </c>
      <c r="O149" s="61"/>
      <c r="P149" s="14">
        <v>10.1</v>
      </c>
      <c r="Q149" s="94"/>
    </row>
    <row r="150" spans="2:18" s="11" customFormat="1" ht="15" customHeight="1" x14ac:dyDescent="0.2">
      <c r="B150" s="76">
        <v>2014</v>
      </c>
      <c r="C150" s="76" t="s">
        <v>50</v>
      </c>
      <c r="D150" s="77">
        <v>931</v>
      </c>
      <c r="E150" s="77">
        <v>1734</v>
      </c>
      <c r="F150" s="77">
        <v>114</v>
      </c>
      <c r="G150" s="94"/>
      <c r="H150" s="77">
        <v>140</v>
      </c>
      <c r="I150" s="94"/>
      <c r="J150" s="77">
        <v>47</v>
      </c>
      <c r="K150" s="94"/>
      <c r="L150" s="77">
        <v>1009</v>
      </c>
      <c r="M150" s="94"/>
      <c r="N150" s="14">
        <v>12.24</v>
      </c>
      <c r="O150" s="94"/>
      <c r="P150" s="14">
        <v>8.07</v>
      </c>
      <c r="Q150" s="94"/>
    </row>
    <row r="151" spans="2:18" ht="9.75" customHeight="1" x14ac:dyDescent="0.2">
      <c r="B151" s="49"/>
      <c r="C151" s="49"/>
      <c r="D151" s="49"/>
      <c r="E151" s="49"/>
      <c r="F151" s="49"/>
      <c r="G151" s="91"/>
      <c r="H151" s="49"/>
      <c r="I151" s="91"/>
      <c r="J151" s="49"/>
      <c r="K151" s="91"/>
      <c r="L151" s="49"/>
      <c r="M151" s="91"/>
    </row>
    <row r="152" spans="2:18" ht="3" customHeight="1" x14ac:dyDescent="0.2">
      <c r="B152" s="136"/>
      <c r="C152" s="136"/>
      <c r="D152" s="136"/>
      <c r="E152" s="136"/>
      <c r="F152" s="136"/>
      <c r="G152" s="149"/>
      <c r="H152" s="136"/>
      <c r="I152" s="149"/>
      <c r="J152" s="136"/>
      <c r="K152" s="149"/>
      <c r="L152" s="136"/>
      <c r="M152" s="149"/>
      <c r="N152" s="136"/>
      <c r="O152" s="149"/>
      <c r="P152" s="136"/>
      <c r="Q152" s="149"/>
    </row>
    <row r="153" spans="2:18" ht="9" customHeight="1" x14ac:dyDescent="0.2">
      <c r="E153" s="77"/>
    </row>
    <row r="154" spans="2:18" ht="12.75" customHeight="1" x14ac:dyDescent="0.2">
      <c r="B154" s="288" t="s">
        <v>289</v>
      </c>
      <c r="C154" s="288"/>
      <c r="D154" s="288"/>
      <c r="E154" s="288"/>
      <c r="F154" s="288"/>
      <c r="G154" s="288"/>
      <c r="H154" s="288"/>
      <c r="I154" s="288"/>
      <c r="J154" s="288"/>
      <c r="K154" s="288"/>
      <c r="L154" s="288"/>
      <c r="M154" s="288"/>
      <c r="N154" s="288"/>
    </row>
    <row r="156" spans="2:18" ht="12" x14ac:dyDescent="0.2">
      <c r="B156" s="133" t="s">
        <v>0</v>
      </c>
      <c r="C156" s="26"/>
    </row>
  </sheetData>
  <mergeCells count="19">
    <mergeCell ref="B154:N154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  <mergeCell ref="J6:K6"/>
    <mergeCell ref="J7:K7"/>
    <mergeCell ref="L6:M6"/>
    <mergeCell ref="L7:M7"/>
    <mergeCell ref="N6:O6"/>
    <mergeCell ref="N7:O7"/>
  </mergeCells>
  <conditionalFormatting sqref="E153">
    <cfRule type="expression" dxfId="1" priority="91" stopIfTrue="1">
      <formula>$H$15=$Q$5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pageSetUpPr fitToPage="1"/>
  </sheetPr>
  <dimension ref="B1:AE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49" customWidth="1"/>
    <col min="15" max="15" width="2.85546875" style="49" customWidth="1"/>
    <col min="16" max="16" width="12.85546875" style="49" customWidth="1"/>
    <col min="17" max="17" width="2.85546875" style="49" customWidth="1"/>
    <col min="18" max="18" width="6.7109375" style="1" customWidth="1"/>
    <col min="19" max="16384" width="12.5703125" style="1"/>
  </cols>
  <sheetData>
    <row r="1" spans="2:31" s="119" customFormat="1" ht="33" customHeight="1" x14ac:dyDescent="0.2">
      <c r="B1" s="289" t="s">
        <v>313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2:31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31" ht="12.75" customHeight="1" x14ac:dyDescent="0.2">
      <c r="B3" s="125" t="s">
        <v>218</v>
      </c>
      <c r="C3" s="27"/>
      <c r="D3" s="48"/>
      <c r="E3" s="48"/>
      <c r="F3" s="48"/>
      <c r="G3" s="48"/>
      <c r="J3" s="4"/>
      <c r="K3" s="4"/>
    </row>
    <row r="4" spans="2:31" s="6" customFormat="1" ht="18" customHeight="1" x14ac:dyDescent="0.2">
      <c r="B4" s="284" t="s">
        <v>4</v>
      </c>
      <c r="C4" s="285"/>
      <c r="D4" s="290" t="s">
        <v>38</v>
      </c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1"/>
    </row>
    <row r="5" spans="2:31" s="6" customFormat="1" ht="18" customHeight="1" x14ac:dyDescent="0.2">
      <c r="B5" s="284"/>
      <c r="C5" s="285"/>
      <c r="D5" s="285" t="s">
        <v>6</v>
      </c>
      <c r="E5" s="285" t="s">
        <v>7</v>
      </c>
      <c r="F5" s="290" t="s">
        <v>215</v>
      </c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1"/>
    </row>
    <row r="6" spans="2:31" s="6" customFormat="1" ht="24" customHeight="1" x14ac:dyDescent="0.2">
      <c r="B6" s="284"/>
      <c r="C6" s="285"/>
      <c r="D6" s="285"/>
      <c r="E6" s="285"/>
      <c r="F6" s="290" t="s">
        <v>9</v>
      </c>
      <c r="G6" s="290"/>
      <c r="H6" s="290" t="s">
        <v>10</v>
      </c>
      <c r="I6" s="290"/>
      <c r="J6" s="290" t="s">
        <v>11</v>
      </c>
      <c r="K6" s="290"/>
      <c r="L6" s="290" t="s">
        <v>12</v>
      </c>
      <c r="M6" s="290"/>
      <c r="N6" s="290" t="s">
        <v>216</v>
      </c>
      <c r="O6" s="290"/>
      <c r="P6" s="290" t="s">
        <v>138</v>
      </c>
      <c r="Q6" s="291"/>
    </row>
    <row r="7" spans="2:31" ht="18" customHeight="1" x14ac:dyDescent="0.2">
      <c r="B7" s="284"/>
      <c r="C7" s="285"/>
      <c r="D7" s="160" t="s">
        <v>15</v>
      </c>
      <c r="E7" s="160" t="s">
        <v>15</v>
      </c>
      <c r="F7" s="290" t="s">
        <v>15</v>
      </c>
      <c r="G7" s="290"/>
      <c r="H7" s="290" t="s">
        <v>15</v>
      </c>
      <c r="I7" s="290"/>
      <c r="J7" s="290" t="s">
        <v>15</v>
      </c>
      <c r="K7" s="290"/>
      <c r="L7" s="310" t="s">
        <v>343</v>
      </c>
      <c r="M7" s="310"/>
      <c r="N7" s="290" t="s">
        <v>16</v>
      </c>
      <c r="O7" s="290"/>
      <c r="P7" s="290" t="s">
        <v>16</v>
      </c>
      <c r="Q7" s="291"/>
    </row>
    <row r="8" spans="2:31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  <c r="N8" s="51"/>
      <c r="O8" s="51"/>
      <c r="P8" s="51"/>
      <c r="Q8" s="51"/>
    </row>
    <row r="9" spans="2:31" s="11" customFormat="1" ht="15" customHeight="1" x14ac:dyDescent="0.2">
      <c r="B9" s="74" t="s">
        <v>5</v>
      </c>
      <c r="C9" s="74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48"/>
    </row>
    <row r="10" spans="2:31" s="11" customFormat="1" ht="15" customHeight="1" x14ac:dyDescent="0.2">
      <c r="B10" s="76">
        <v>2019</v>
      </c>
      <c r="C10" s="74"/>
      <c r="D10" s="77">
        <v>8045</v>
      </c>
      <c r="E10" s="77">
        <v>58552</v>
      </c>
      <c r="F10" s="77" t="s">
        <v>2</v>
      </c>
      <c r="G10" s="77"/>
      <c r="H10" s="77" t="s">
        <v>2</v>
      </c>
      <c r="I10" s="77"/>
      <c r="J10" s="77" t="s">
        <v>2</v>
      </c>
      <c r="K10" s="77"/>
      <c r="L10" s="77" t="s">
        <v>2</v>
      </c>
      <c r="M10" s="77"/>
      <c r="N10" s="14" t="s">
        <v>39</v>
      </c>
      <c r="O10" s="77"/>
      <c r="P10" s="14" t="s">
        <v>39</v>
      </c>
      <c r="Q10" s="77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</row>
    <row r="11" spans="2:31" s="11" customFormat="1" ht="15" customHeight="1" x14ac:dyDescent="0.2">
      <c r="B11" s="76">
        <v>2018</v>
      </c>
      <c r="C11" s="74"/>
      <c r="D11" s="77">
        <v>7738</v>
      </c>
      <c r="E11" s="77">
        <v>53983</v>
      </c>
      <c r="F11" s="77">
        <v>707</v>
      </c>
      <c r="G11" s="77" t="s">
        <v>274</v>
      </c>
      <c r="H11" s="77">
        <v>1602</v>
      </c>
      <c r="I11" s="77" t="s">
        <v>274</v>
      </c>
      <c r="J11" s="77">
        <v>1506</v>
      </c>
      <c r="K11" s="77" t="s">
        <v>274</v>
      </c>
      <c r="L11" s="77">
        <v>87587</v>
      </c>
      <c r="M11" s="77" t="s">
        <v>274</v>
      </c>
      <c r="N11" s="14">
        <v>9.14</v>
      </c>
      <c r="O11" s="77" t="s">
        <v>274</v>
      </c>
      <c r="P11" s="14">
        <v>2.97</v>
      </c>
      <c r="Q11" s="77" t="s">
        <v>274</v>
      </c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</row>
    <row r="12" spans="2:31" s="11" customFormat="1" ht="15" customHeight="1" x14ac:dyDescent="0.2">
      <c r="B12" s="76">
        <v>2017</v>
      </c>
      <c r="C12" s="74"/>
      <c r="D12" s="77">
        <v>7361</v>
      </c>
      <c r="E12" s="77">
        <v>50017</v>
      </c>
      <c r="F12" s="77">
        <v>581</v>
      </c>
      <c r="G12" s="77"/>
      <c r="H12" s="77">
        <v>1231</v>
      </c>
      <c r="I12" s="77"/>
      <c r="J12" s="77">
        <v>1175</v>
      </c>
      <c r="K12" s="77"/>
      <c r="L12" s="77">
        <v>45900</v>
      </c>
      <c r="M12" s="77"/>
      <c r="N12" s="14">
        <v>7.89</v>
      </c>
      <c r="O12" s="77"/>
      <c r="P12" s="14">
        <v>2.46</v>
      </c>
      <c r="Q12" s="77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</row>
    <row r="13" spans="2:31" s="11" customFormat="1" ht="15" customHeight="1" x14ac:dyDescent="0.2">
      <c r="B13" s="76">
        <v>2016</v>
      </c>
      <c r="C13" s="74"/>
      <c r="D13" s="77">
        <v>7053</v>
      </c>
      <c r="E13" s="77">
        <v>46596</v>
      </c>
      <c r="F13" s="77">
        <v>560</v>
      </c>
      <c r="G13" s="77"/>
      <c r="H13" s="77">
        <v>1172</v>
      </c>
      <c r="I13" s="77"/>
      <c r="J13" s="77">
        <v>1129</v>
      </c>
      <c r="K13" s="77"/>
      <c r="L13" s="77">
        <v>31270</v>
      </c>
      <c r="M13" s="77"/>
      <c r="N13" s="14">
        <v>7.94</v>
      </c>
      <c r="O13" s="77"/>
      <c r="P13" s="14">
        <v>2.52</v>
      </c>
      <c r="Q13" s="77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</row>
    <row r="14" spans="2:31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7060</v>
      </c>
      <c r="E14" s="77">
        <v>44772</v>
      </c>
      <c r="F14" s="77">
        <v>724</v>
      </c>
      <c r="G14" s="77"/>
      <c r="H14" s="77">
        <v>1648</v>
      </c>
      <c r="I14" s="77"/>
      <c r="J14" s="77">
        <v>1590</v>
      </c>
      <c r="K14" s="14"/>
      <c r="L14" s="77">
        <v>56422</v>
      </c>
      <c r="M14" s="14"/>
      <c r="N14" s="14">
        <v>10.25</v>
      </c>
      <c r="P14" s="14">
        <v>3.68</v>
      </c>
      <c r="Q14" s="94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</row>
    <row r="15" spans="2:31" s="11" customFormat="1" ht="15" customHeight="1" x14ac:dyDescent="0.2">
      <c r="B15" s="76">
        <v>2014</v>
      </c>
      <c r="C15" s="76" t="str">
        <f t="shared" si="0"/>
        <v/>
      </c>
      <c r="D15" s="77">
        <v>7040</v>
      </c>
      <c r="E15" s="77">
        <v>44594</v>
      </c>
      <c r="F15" s="77">
        <v>750</v>
      </c>
      <c r="G15" s="77"/>
      <c r="H15" s="77">
        <v>1656</v>
      </c>
      <c r="I15" s="77"/>
      <c r="J15" s="77">
        <v>1574</v>
      </c>
      <c r="K15" s="77"/>
      <c r="L15" s="77">
        <v>63157</v>
      </c>
      <c r="M15" s="77"/>
      <c r="N15" s="14">
        <v>10.65</v>
      </c>
      <c r="O15" s="77"/>
      <c r="P15" s="14">
        <v>3.71</v>
      </c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</row>
    <row r="16" spans="2:31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</row>
    <row r="17" spans="2:30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</row>
    <row r="18" spans="2:30" s="11" customFormat="1" ht="15" customHeight="1" x14ac:dyDescent="0.2">
      <c r="B18" s="76">
        <v>2019</v>
      </c>
      <c r="C18" s="252"/>
      <c r="D18" s="77">
        <v>1075</v>
      </c>
      <c r="E18" s="77">
        <v>1997</v>
      </c>
      <c r="F18" s="77" t="s">
        <v>2</v>
      </c>
      <c r="G18" s="77"/>
      <c r="H18" s="77" t="s">
        <v>2</v>
      </c>
      <c r="I18" s="77"/>
      <c r="J18" s="77" t="s">
        <v>2</v>
      </c>
      <c r="K18" s="77"/>
      <c r="L18" s="77" t="s">
        <v>2</v>
      </c>
      <c r="M18" s="77"/>
      <c r="N18" s="14" t="s">
        <v>39</v>
      </c>
      <c r="O18" s="77"/>
      <c r="P18" s="14" t="s">
        <v>39</v>
      </c>
      <c r="Q18" s="77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</row>
    <row r="19" spans="2:30" s="11" customFormat="1" ht="15" customHeight="1" x14ac:dyDescent="0.2">
      <c r="B19" s="76">
        <v>2018</v>
      </c>
      <c r="C19" s="74"/>
      <c r="D19" s="77">
        <v>1131</v>
      </c>
      <c r="E19" s="77">
        <v>2113</v>
      </c>
      <c r="F19" s="77">
        <v>215</v>
      </c>
      <c r="G19" s="77" t="s">
        <v>274</v>
      </c>
      <c r="H19" s="77">
        <v>381</v>
      </c>
      <c r="I19" s="77" t="s">
        <v>274</v>
      </c>
      <c r="J19" s="77">
        <v>306</v>
      </c>
      <c r="K19" s="77" t="s">
        <v>274</v>
      </c>
      <c r="L19" s="77">
        <v>11685</v>
      </c>
      <c r="M19" s="77" t="s">
        <v>274</v>
      </c>
      <c r="N19" s="14">
        <v>19.010000000000002</v>
      </c>
      <c r="O19" s="77" t="s">
        <v>274</v>
      </c>
      <c r="P19" s="14">
        <v>18.03</v>
      </c>
      <c r="Q19" s="77" t="s">
        <v>274</v>
      </c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</row>
    <row r="20" spans="2:30" s="11" customFormat="1" ht="15" customHeight="1" x14ac:dyDescent="0.2">
      <c r="B20" s="76">
        <v>2017</v>
      </c>
      <c r="C20" s="252"/>
      <c r="D20" s="77">
        <v>1127</v>
      </c>
      <c r="E20" s="77">
        <v>2074</v>
      </c>
      <c r="F20" s="77">
        <v>156</v>
      </c>
      <c r="G20" s="77"/>
      <c r="H20" s="77">
        <v>233</v>
      </c>
      <c r="I20" s="77"/>
      <c r="J20" s="77">
        <v>197</v>
      </c>
      <c r="K20" s="77"/>
      <c r="L20" s="77">
        <v>5856</v>
      </c>
      <c r="M20" s="77"/>
      <c r="N20" s="14">
        <v>13.84</v>
      </c>
      <c r="O20" s="77"/>
      <c r="P20" s="14">
        <v>11.23</v>
      </c>
      <c r="Q20" s="77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</row>
    <row r="21" spans="2:30" s="11" customFormat="1" ht="15" customHeight="1" x14ac:dyDescent="0.2">
      <c r="B21" s="76">
        <v>2016</v>
      </c>
      <c r="C21" s="252"/>
      <c r="D21" s="77">
        <v>1082</v>
      </c>
      <c r="E21" s="77">
        <v>1899</v>
      </c>
      <c r="F21" s="77">
        <v>136</v>
      </c>
      <c r="G21" s="77"/>
      <c r="H21" s="77">
        <v>183</v>
      </c>
      <c r="I21" s="77"/>
      <c r="J21" s="77">
        <v>157</v>
      </c>
      <c r="K21" s="77"/>
      <c r="L21" s="77">
        <v>5275</v>
      </c>
      <c r="M21" s="77"/>
      <c r="N21" s="14">
        <v>12.57</v>
      </c>
      <c r="O21" s="77"/>
      <c r="P21" s="14">
        <v>9.64</v>
      </c>
      <c r="Q21" s="77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</row>
    <row r="22" spans="2:30" s="11" customFormat="1" ht="15" customHeight="1" x14ac:dyDescent="0.2">
      <c r="B22" s="76">
        <v>2015</v>
      </c>
      <c r="C22" s="76" t="s">
        <v>50</v>
      </c>
      <c r="D22" s="77">
        <v>1078</v>
      </c>
      <c r="E22" s="77">
        <v>1941</v>
      </c>
      <c r="F22" s="77">
        <v>166</v>
      </c>
      <c r="G22" s="77"/>
      <c r="H22" s="77">
        <v>281</v>
      </c>
      <c r="I22" s="77"/>
      <c r="J22" s="77">
        <v>232</v>
      </c>
      <c r="K22" s="77"/>
      <c r="L22" s="77">
        <v>7265</v>
      </c>
      <c r="M22" s="77"/>
      <c r="N22" s="14">
        <v>15.4</v>
      </c>
      <c r="O22" s="77"/>
      <c r="P22" s="14">
        <v>14.48</v>
      </c>
      <c r="Q22" s="77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</row>
    <row r="23" spans="2:30" s="11" customFormat="1" ht="15" customHeight="1" x14ac:dyDescent="0.2">
      <c r="B23" s="76">
        <v>2014</v>
      </c>
      <c r="C23" s="76" t="s">
        <v>50</v>
      </c>
      <c r="D23" s="77">
        <v>1105</v>
      </c>
      <c r="E23" s="77">
        <v>2022</v>
      </c>
      <c r="F23" s="77">
        <v>194</v>
      </c>
      <c r="G23" s="77"/>
      <c r="H23" s="77">
        <v>304</v>
      </c>
      <c r="I23" s="77"/>
      <c r="J23" s="77">
        <v>239</v>
      </c>
      <c r="K23" s="77"/>
      <c r="L23" s="77">
        <v>6121</v>
      </c>
      <c r="M23" s="77"/>
      <c r="N23" s="14">
        <v>17.559999999999999</v>
      </c>
      <c r="O23" s="77"/>
      <c r="P23" s="14">
        <v>15.03</v>
      </c>
      <c r="Q23" s="77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</row>
    <row r="24" spans="2:30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203"/>
      <c r="I24" s="203"/>
      <c r="J24" s="203"/>
      <c r="K24" s="203"/>
      <c r="L24" s="203"/>
      <c r="M24" s="77"/>
      <c r="N24" s="14"/>
      <c r="O24" s="77"/>
      <c r="P24" s="14"/>
      <c r="Q24" s="77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</row>
    <row r="25" spans="2:30" s="11" customFormat="1" ht="15" customHeight="1" x14ac:dyDescent="0.2">
      <c r="B25" s="76">
        <v>2019</v>
      </c>
      <c r="C25" s="252"/>
      <c r="D25" s="77">
        <v>6970</v>
      </c>
      <c r="E25" s="77">
        <v>56555</v>
      </c>
      <c r="F25" s="77" t="s">
        <v>2</v>
      </c>
      <c r="G25" s="77"/>
      <c r="H25" s="77" t="s">
        <v>2</v>
      </c>
      <c r="I25" s="77"/>
      <c r="J25" s="77" t="s">
        <v>2</v>
      </c>
      <c r="K25" s="77"/>
      <c r="L25" s="77" t="s">
        <v>2</v>
      </c>
      <c r="M25" s="77"/>
      <c r="N25" s="14" t="s">
        <v>39</v>
      </c>
      <c r="O25" s="77"/>
      <c r="P25" s="14" t="s">
        <v>39</v>
      </c>
      <c r="Q25" s="77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</row>
    <row r="26" spans="2:30" s="11" customFormat="1" ht="15" customHeight="1" x14ac:dyDescent="0.2">
      <c r="B26" s="76">
        <v>2018</v>
      </c>
      <c r="C26" s="74"/>
      <c r="D26" s="77">
        <v>6607</v>
      </c>
      <c r="E26" s="77">
        <v>51870</v>
      </c>
      <c r="F26" s="77">
        <v>492</v>
      </c>
      <c r="G26" s="77" t="s">
        <v>274</v>
      </c>
      <c r="H26" s="77">
        <v>1221</v>
      </c>
      <c r="I26" s="77" t="s">
        <v>274</v>
      </c>
      <c r="J26" s="77">
        <v>1200</v>
      </c>
      <c r="K26" s="77" t="s">
        <v>274</v>
      </c>
      <c r="L26" s="77">
        <v>75902</v>
      </c>
      <c r="M26" s="77" t="s">
        <v>274</v>
      </c>
      <c r="N26" s="14">
        <v>7.45</v>
      </c>
      <c r="O26" s="77" t="s">
        <v>274</v>
      </c>
      <c r="P26" s="14">
        <v>2.35</v>
      </c>
      <c r="Q26" s="77" t="s">
        <v>274</v>
      </c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</row>
    <row r="27" spans="2:30" s="11" customFormat="1" ht="15" customHeight="1" x14ac:dyDescent="0.2">
      <c r="B27" s="76">
        <v>2017</v>
      </c>
      <c r="C27" s="252"/>
      <c r="D27" s="77">
        <v>6234</v>
      </c>
      <c r="E27" s="77">
        <v>47943</v>
      </c>
      <c r="F27" s="77">
        <v>425</v>
      </c>
      <c r="G27" s="77"/>
      <c r="H27" s="77">
        <v>998</v>
      </c>
      <c r="I27" s="77"/>
      <c r="J27" s="77">
        <v>978</v>
      </c>
      <c r="K27" s="77"/>
      <c r="L27" s="77">
        <v>40044</v>
      </c>
      <c r="M27" s="77"/>
      <c r="N27" s="14">
        <v>6.82</v>
      </c>
      <c r="O27" s="77"/>
      <c r="P27" s="14">
        <v>2.08</v>
      </c>
      <c r="Q27" s="77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</row>
    <row r="28" spans="2:30" s="11" customFormat="1" ht="15" customHeight="1" x14ac:dyDescent="0.2">
      <c r="B28" s="76">
        <v>2016</v>
      </c>
      <c r="C28" s="252"/>
      <c r="D28" s="77">
        <v>5971</v>
      </c>
      <c r="E28" s="77">
        <v>44697</v>
      </c>
      <c r="F28" s="77">
        <v>424</v>
      </c>
      <c r="G28" s="77"/>
      <c r="H28" s="77">
        <v>989</v>
      </c>
      <c r="I28" s="77"/>
      <c r="J28" s="77">
        <v>972</v>
      </c>
      <c r="K28" s="77"/>
      <c r="L28" s="77">
        <v>25995</v>
      </c>
      <c r="M28" s="77"/>
      <c r="N28" s="14">
        <v>7.1</v>
      </c>
      <c r="O28" s="77"/>
      <c r="P28" s="14">
        <v>2.21</v>
      </c>
      <c r="Q28" s="77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</row>
    <row r="29" spans="2:30" s="11" customFormat="1" ht="15" customHeight="1" x14ac:dyDescent="0.2">
      <c r="B29" s="76">
        <v>2015</v>
      </c>
      <c r="C29" s="76" t="s">
        <v>50</v>
      </c>
      <c r="D29" s="77">
        <v>5982</v>
      </c>
      <c r="E29" s="77">
        <v>42831</v>
      </c>
      <c r="F29" s="77">
        <v>558</v>
      </c>
      <c r="G29" s="77"/>
      <c r="H29" s="77">
        <v>1367</v>
      </c>
      <c r="I29" s="77"/>
      <c r="J29" s="77">
        <v>1358</v>
      </c>
      <c r="K29" s="77"/>
      <c r="L29" s="77">
        <v>49157</v>
      </c>
      <c r="M29" s="77"/>
      <c r="N29" s="14">
        <v>9.33</v>
      </c>
      <c r="O29" s="77"/>
      <c r="P29" s="14">
        <v>3.19</v>
      </c>
      <c r="Q29" s="77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</row>
    <row r="30" spans="2:30" s="11" customFormat="1" ht="15" customHeight="1" x14ac:dyDescent="0.2">
      <c r="B30" s="76">
        <v>2014</v>
      </c>
      <c r="C30" s="76" t="s">
        <v>50</v>
      </c>
      <c r="D30" s="77">
        <v>5935</v>
      </c>
      <c r="E30" s="77">
        <v>42572</v>
      </c>
      <c r="F30" s="77">
        <v>556</v>
      </c>
      <c r="G30" s="77"/>
      <c r="H30" s="77">
        <v>1352</v>
      </c>
      <c r="I30" s="77"/>
      <c r="J30" s="77">
        <v>1335</v>
      </c>
      <c r="K30" s="77"/>
      <c r="L30" s="77">
        <v>57036</v>
      </c>
      <c r="M30" s="77"/>
      <c r="N30" s="14">
        <v>9.3699999999999992</v>
      </c>
      <c r="O30" s="77"/>
      <c r="P30" s="14">
        <v>3.18</v>
      </c>
      <c r="Q30" s="77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</row>
    <row r="31" spans="2:30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7"/>
      <c r="N31" s="14"/>
      <c r="O31" s="77"/>
      <c r="P31" s="14"/>
      <c r="Q31" s="77"/>
    </row>
    <row r="32" spans="2:30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77"/>
      <c r="N32" s="14"/>
      <c r="O32" s="77"/>
      <c r="P32" s="14"/>
      <c r="Q32" s="77"/>
    </row>
    <row r="33" spans="2:31" s="11" customFormat="1" ht="15" customHeight="1" x14ac:dyDescent="0.2">
      <c r="B33" s="76">
        <v>2019</v>
      </c>
      <c r="C33" s="252"/>
      <c r="D33" s="77">
        <v>193</v>
      </c>
      <c r="E33" s="77">
        <v>1054</v>
      </c>
      <c r="F33" s="77" t="s">
        <v>2</v>
      </c>
      <c r="G33" s="77"/>
      <c r="H33" s="77" t="s">
        <v>2</v>
      </c>
      <c r="I33" s="77"/>
      <c r="J33" s="77" t="s">
        <v>2</v>
      </c>
      <c r="K33" s="77"/>
      <c r="L33" s="77" t="s">
        <v>2</v>
      </c>
      <c r="M33" s="77"/>
      <c r="N33" s="14" t="s">
        <v>39</v>
      </c>
      <c r="O33" s="77"/>
      <c r="P33" s="14" t="s">
        <v>39</v>
      </c>
      <c r="Q33" s="77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</row>
    <row r="34" spans="2:31" s="11" customFormat="1" ht="15" customHeight="1" x14ac:dyDescent="0.2">
      <c r="B34" s="76">
        <v>2018</v>
      </c>
      <c r="C34" s="74"/>
      <c r="D34" s="77">
        <v>196</v>
      </c>
      <c r="E34" s="77">
        <v>1018</v>
      </c>
      <c r="F34" s="77">
        <v>23</v>
      </c>
      <c r="G34" s="77" t="s">
        <v>274</v>
      </c>
      <c r="H34" s="77">
        <v>55</v>
      </c>
      <c r="I34" s="77" t="s">
        <v>274</v>
      </c>
      <c r="J34" s="77">
        <v>51</v>
      </c>
      <c r="K34" s="77" t="s">
        <v>274</v>
      </c>
      <c r="L34" s="77">
        <v>2048</v>
      </c>
      <c r="M34" s="77" t="s">
        <v>274</v>
      </c>
      <c r="N34" s="14">
        <v>11.73</v>
      </c>
      <c r="O34" s="77" t="s">
        <v>274</v>
      </c>
      <c r="P34" s="14">
        <v>5.4</v>
      </c>
      <c r="Q34" s="77" t="s">
        <v>274</v>
      </c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</row>
    <row r="35" spans="2:31" s="11" customFormat="1" ht="15" customHeight="1" x14ac:dyDescent="0.2">
      <c r="B35" s="76">
        <v>2017</v>
      </c>
      <c r="C35" s="252"/>
      <c r="D35" s="77">
        <v>184</v>
      </c>
      <c r="E35" s="77">
        <v>960</v>
      </c>
      <c r="F35" s="77">
        <v>18</v>
      </c>
      <c r="G35" s="77"/>
      <c r="H35" s="77">
        <v>55</v>
      </c>
      <c r="I35" s="77"/>
      <c r="J35" s="77">
        <v>54</v>
      </c>
      <c r="K35" s="77"/>
      <c r="L35" s="77">
        <v>1421</v>
      </c>
      <c r="M35" s="77"/>
      <c r="N35" s="14">
        <v>9.7799999999999994</v>
      </c>
      <c r="O35" s="77"/>
      <c r="P35" s="14">
        <v>5.73</v>
      </c>
      <c r="Q35" s="77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</row>
    <row r="36" spans="2:31" s="11" customFormat="1" ht="15" customHeight="1" x14ac:dyDescent="0.2">
      <c r="B36" s="76">
        <v>2016</v>
      </c>
      <c r="C36" s="252"/>
      <c r="D36" s="77">
        <v>171</v>
      </c>
      <c r="E36" s="77">
        <v>867</v>
      </c>
      <c r="F36" s="77">
        <v>12</v>
      </c>
      <c r="G36" s="77"/>
      <c r="H36" s="77">
        <v>24</v>
      </c>
      <c r="I36" s="77"/>
      <c r="J36" s="77">
        <v>24</v>
      </c>
      <c r="K36" s="77"/>
      <c r="L36" s="77">
        <v>413</v>
      </c>
      <c r="M36" s="77"/>
      <c r="N36" s="14">
        <v>7.02</v>
      </c>
      <c r="O36" s="77"/>
      <c r="P36" s="14">
        <v>2.77</v>
      </c>
      <c r="Q36" s="77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</row>
    <row r="37" spans="2:31" s="11" customFormat="1" ht="15" customHeight="1" x14ac:dyDescent="0.2">
      <c r="B37" s="76">
        <v>2015</v>
      </c>
      <c r="C37" s="76" t="s">
        <v>50</v>
      </c>
      <c r="D37" s="77">
        <v>168</v>
      </c>
      <c r="E37" s="77">
        <v>773</v>
      </c>
      <c r="F37" s="77">
        <v>14</v>
      </c>
      <c r="G37" s="77"/>
      <c r="H37" s="77">
        <v>25</v>
      </c>
      <c r="I37" s="77"/>
      <c r="J37" s="77">
        <v>22</v>
      </c>
      <c r="K37" s="77"/>
      <c r="L37" s="77">
        <v>809</v>
      </c>
      <c r="M37" s="77"/>
      <c r="N37" s="14">
        <v>8.33</v>
      </c>
      <c r="O37" s="77"/>
      <c r="P37" s="14">
        <v>3.23</v>
      </c>
      <c r="Q37" s="77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</row>
    <row r="38" spans="2:31" s="11" customFormat="1" ht="15" customHeight="1" x14ac:dyDescent="0.2">
      <c r="B38" s="76">
        <v>2014</v>
      </c>
      <c r="C38" s="76" t="s">
        <v>50</v>
      </c>
      <c r="D38" s="77">
        <v>155</v>
      </c>
      <c r="E38" s="77">
        <v>732</v>
      </c>
      <c r="F38" s="77">
        <v>18</v>
      </c>
      <c r="G38" s="77"/>
      <c r="H38" s="77">
        <v>23</v>
      </c>
      <c r="I38" s="77"/>
      <c r="J38" s="77">
        <v>21</v>
      </c>
      <c r="K38" s="77"/>
      <c r="L38" s="77">
        <v>492</v>
      </c>
      <c r="M38" s="77"/>
      <c r="N38" s="14">
        <v>11.61</v>
      </c>
      <c r="O38" s="77"/>
      <c r="P38" s="14">
        <v>3.14</v>
      </c>
      <c r="Q38" s="77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</row>
    <row r="39" spans="2:31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77"/>
      <c r="N39" s="14"/>
      <c r="O39" s="77"/>
      <c r="P39" s="14"/>
      <c r="Q39" s="77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</row>
    <row r="40" spans="2:31" s="11" customFormat="1" ht="15" customHeight="1" x14ac:dyDescent="0.2">
      <c r="B40" s="76">
        <v>2019</v>
      </c>
      <c r="C40" s="252"/>
      <c r="D40" s="77">
        <v>9</v>
      </c>
      <c r="E40" s="77">
        <v>58</v>
      </c>
      <c r="F40" s="77" t="s">
        <v>2</v>
      </c>
      <c r="G40" s="77"/>
      <c r="H40" s="77" t="s">
        <v>2</v>
      </c>
      <c r="I40" s="77"/>
      <c r="J40" s="77" t="s">
        <v>2</v>
      </c>
      <c r="K40" s="77"/>
      <c r="L40" s="77" t="s">
        <v>2</v>
      </c>
      <c r="M40" s="77"/>
      <c r="N40" s="14" t="s">
        <v>39</v>
      </c>
      <c r="O40" s="77"/>
      <c r="P40" s="14" t="s">
        <v>39</v>
      </c>
      <c r="Q40" s="77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</row>
    <row r="41" spans="2:31" s="11" customFormat="1" ht="15" customHeight="1" x14ac:dyDescent="0.2">
      <c r="B41" s="76">
        <v>2018</v>
      </c>
      <c r="C41" s="74"/>
      <c r="D41" s="77">
        <v>9</v>
      </c>
      <c r="E41" s="77">
        <v>54</v>
      </c>
      <c r="F41" s="77">
        <v>0</v>
      </c>
      <c r="G41" s="77" t="s">
        <v>274</v>
      </c>
      <c r="H41" s="77">
        <v>0</v>
      </c>
      <c r="I41" s="77" t="s">
        <v>274</v>
      </c>
      <c r="J41" s="77">
        <v>0</v>
      </c>
      <c r="K41" s="77" t="s">
        <v>274</v>
      </c>
      <c r="L41" s="77">
        <v>0</v>
      </c>
      <c r="M41" s="77" t="s">
        <v>274</v>
      </c>
      <c r="N41" s="14">
        <v>0</v>
      </c>
      <c r="O41" s="77" t="s">
        <v>274</v>
      </c>
      <c r="P41" s="14">
        <v>0</v>
      </c>
      <c r="Q41" s="77" t="s">
        <v>274</v>
      </c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</row>
    <row r="42" spans="2:31" s="11" customFormat="1" ht="15" customHeight="1" x14ac:dyDescent="0.2">
      <c r="B42" s="76">
        <v>2017</v>
      </c>
      <c r="C42" s="252"/>
      <c r="D42" s="77">
        <v>10</v>
      </c>
      <c r="E42" s="77">
        <v>58</v>
      </c>
      <c r="F42" s="77">
        <v>1</v>
      </c>
      <c r="G42" s="77"/>
      <c r="H42" s="77" t="s">
        <v>37</v>
      </c>
      <c r="I42" s="77"/>
      <c r="J42" s="77" t="s">
        <v>37</v>
      </c>
      <c r="K42" s="77"/>
      <c r="L42" s="77" t="s">
        <v>37</v>
      </c>
      <c r="M42" s="77"/>
      <c r="N42" s="14">
        <v>10</v>
      </c>
      <c r="O42" s="77"/>
      <c r="P42" s="14" t="s">
        <v>37</v>
      </c>
      <c r="Q42" s="77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</row>
    <row r="43" spans="2:31" s="11" customFormat="1" ht="15" customHeight="1" x14ac:dyDescent="0.2">
      <c r="B43" s="76">
        <v>2016</v>
      </c>
      <c r="C43" s="252"/>
      <c r="D43" s="77">
        <v>9</v>
      </c>
      <c r="E43" s="77">
        <v>58</v>
      </c>
      <c r="F43" s="77">
        <v>0</v>
      </c>
      <c r="G43" s="77"/>
      <c r="H43" s="77">
        <v>0</v>
      </c>
      <c r="I43" s="77"/>
      <c r="J43" s="77">
        <v>0</v>
      </c>
      <c r="K43" s="77"/>
      <c r="L43" s="77">
        <v>0</v>
      </c>
      <c r="M43" s="77"/>
      <c r="N43" s="14">
        <v>0</v>
      </c>
      <c r="O43" s="77"/>
      <c r="P43" s="14">
        <v>0</v>
      </c>
      <c r="Q43" s="77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</row>
    <row r="44" spans="2:31" s="11" customFormat="1" ht="15" customHeight="1" x14ac:dyDescent="0.2">
      <c r="B44" s="76">
        <v>2015</v>
      </c>
      <c r="C44" s="76" t="s">
        <v>50</v>
      </c>
      <c r="D44" s="77">
        <v>9</v>
      </c>
      <c r="E44" s="77">
        <v>61</v>
      </c>
      <c r="F44" s="77">
        <v>0</v>
      </c>
      <c r="G44" s="77"/>
      <c r="H44" s="77">
        <v>0</v>
      </c>
      <c r="I44" s="77"/>
      <c r="J44" s="77">
        <v>0</v>
      </c>
      <c r="K44" s="77"/>
      <c r="L44" s="77">
        <v>0</v>
      </c>
      <c r="M44" s="77"/>
      <c r="N44" s="14">
        <v>0</v>
      </c>
      <c r="O44" s="77"/>
      <c r="P44" s="14">
        <v>0</v>
      </c>
      <c r="Q44" s="77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</row>
    <row r="45" spans="2:31" s="11" customFormat="1" ht="15" customHeight="1" x14ac:dyDescent="0.2">
      <c r="B45" s="76">
        <v>2014</v>
      </c>
      <c r="C45" s="76" t="s">
        <v>50</v>
      </c>
      <c r="D45" s="77">
        <v>9</v>
      </c>
      <c r="E45" s="77" t="s">
        <v>37</v>
      </c>
      <c r="F45" s="77">
        <v>1</v>
      </c>
      <c r="G45" s="77"/>
      <c r="H45" s="77" t="s">
        <v>37</v>
      </c>
      <c r="I45" s="77"/>
      <c r="J45" s="77" t="s">
        <v>37</v>
      </c>
      <c r="K45" s="77"/>
      <c r="L45" s="77" t="s">
        <v>37</v>
      </c>
      <c r="M45" s="77"/>
      <c r="N45" s="14">
        <v>11.11</v>
      </c>
      <c r="O45" s="77"/>
      <c r="P45" s="14" t="s">
        <v>37</v>
      </c>
      <c r="Q45" s="77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</row>
    <row r="46" spans="2:31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77"/>
      <c r="N46" s="14"/>
      <c r="O46" s="77"/>
      <c r="P46" s="14"/>
      <c r="Q46" s="77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</row>
    <row r="47" spans="2:31" s="11" customFormat="1" ht="15" customHeight="1" x14ac:dyDescent="0.2">
      <c r="B47" s="76">
        <v>2019</v>
      </c>
      <c r="C47" s="252"/>
      <c r="D47" s="77">
        <v>434</v>
      </c>
      <c r="E47" s="77">
        <v>4062</v>
      </c>
      <c r="F47" s="77" t="s">
        <v>2</v>
      </c>
      <c r="G47" s="77"/>
      <c r="H47" s="77" t="s">
        <v>2</v>
      </c>
      <c r="I47" s="77"/>
      <c r="J47" s="77" t="s">
        <v>2</v>
      </c>
      <c r="K47" s="77"/>
      <c r="L47" s="77" t="s">
        <v>2</v>
      </c>
      <c r="M47" s="77"/>
      <c r="N47" s="14" t="s">
        <v>39</v>
      </c>
      <c r="O47" s="77"/>
      <c r="P47" s="14" t="s">
        <v>39</v>
      </c>
      <c r="Q47" s="77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</row>
    <row r="48" spans="2:31" s="11" customFormat="1" ht="15" customHeight="1" x14ac:dyDescent="0.2">
      <c r="B48" s="76">
        <v>2018</v>
      </c>
      <c r="C48" s="74"/>
      <c r="D48" s="77">
        <v>417</v>
      </c>
      <c r="E48" s="77">
        <v>3733</v>
      </c>
      <c r="F48" s="77">
        <v>24</v>
      </c>
      <c r="G48" s="77" t="s">
        <v>274</v>
      </c>
      <c r="H48" s="77" t="s">
        <v>37</v>
      </c>
      <c r="I48" s="77" t="s">
        <v>274</v>
      </c>
      <c r="J48" s="77" t="s">
        <v>37</v>
      </c>
      <c r="K48" s="77" t="s">
        <v>274</v>
      </c>
      <c r="L48" s="77" t="s">
        <v>37</v>
      </c>
      <c r="M48" s="77" t="s">
        <v>274</v>
      </c>
      <c r="N48" s="14">
        <v>5.76</v>
      </c>
      <c r="O48" s="77" t="s">
        <v>274</v>
      </c>
      <c r="P48" s="14" t="s">
        <v>37</v>
      </c>
      <c r="Q48" s="77" t="s">
        <v>274</v>
      </c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</row>
    <row r="49" spans="2:31" s="11" customFormat="1" ht="15" customHeight="1" x14ac:dyDescent="0.2">
      <c r="B49" s="76">
        <v>2017</v>
      </c>
      <c r="C49" s="252"/>
      <c r="D49" s="77">
        <v>414</v>
      </c>
      <c r="E49" s="77">
        <v>3561</v>
      </c>
      <c r="F49" s="77">
        <v>27</v>
      </c>
      <c r="G49" s="77"/>
      <c r="H49" s="77">
        <v>92</v>
      </c>
      <c r="I49" s="77"/>
      <c r="J49" s="77">
        <v>92</v>
      </c>
      <c r="K49" s="77"/>
      <c r="L49" s="77">
        <v>1697</v>
      </c>
      <c r="M49" s="77"/>
      <c r="N49" s="14">
        <v>6.52</v>
      </c>
      <c r="O49" s="77"/>
      <c r="P49" s="14">
        <v>2.58</v>
      </c>
      <c r="Q49" s="77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</row>
    <row r="50" spans="2:31" s="11" customFormat="1" ht="15" customHeight="1" x14ac:dyDescent="0.2">
      <c r="B50" s="76">
        <v>2016</v>
      </c>
      <c r="C50" s="252"/>
      <c r="D50" s="77">
        <v>407</v>
      </c>
      <c r="E50" s="77">
        <v>3444</v>
      </c>
      <c r="F50" s="77">
        <v>24</v>
      </c>
      <c r="G50" s="77"/>
      <c r="H50" s="77">
        <v>88</v>
      </c>
      <c r="I50" s="77"/>
      <c r="J50" s="77">
        <v>88</v>
      </c>
      <c r="K50" s="77"/>
      <c r="L50" s="77">
        <v>1611</v>
      </c>
      <c r="M50" s="77"/>
      <c r="N50" s="14">
        <v>5.9</v>
      </c>
      <c r="O50" s="77"/>
      <c r="P50" s="14">
        <v>2.56</v>
      </c>
      <c r="Q50" s="77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</row>
    <row r="51" spans="2:31" s="11" customFormat="1" ht="15" customHeight="1" x14ac:dyDescent="0.2">
      <c r="B51" s="76">
        <v>2015</v>
      </c>
      <c r="C51" s="76" t="s">
        <v>50</v>
      </c>
      <c r="D51" s="77">
        <v>422</v>
      </c>
      <c r="E51" s="77">
        <v>3474</v>
      </c>
      <c r="F51" s="77">
        <v>35</v>
      </c>
      <c r="G51" s="77"/>
      <c r="H51" s="77">
        <v>97</v>
      </c>
      <c r="I51" s="77"/>
      <c r="J51" s="77">
        <v>97</v>
      </c>
      <c r="K51" s="77"/>
      <c r="L51" s="77">
        <v>2332</v>
      </c>
      <c r="M51" s="77"/>
      <c r="N51" s="14">
        <v>8.2899999999999991</v>
      </c>
      <c r="O51" s="77"/>
      <c r="P51" s="14">
        <v>2.79</v>
      </c>
      <c r="Q51" s="77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</row>
    <row r="52" spans="2:31" s="11" customFormat="1" ht="15" customHeight="1" x14ac:dyDescent="0.2">
      <c r="B52" s="76">
        <v>2014</v>
      </c>
      <c r="C52" s="76" t="s">
        <v>50</v>
      </c>
      <c r="D52" s="77">
        <v>428</v>
      </c>
      <c r="E52" s="77">
        <v>3502</v>
      </c>
      <c r="F52" s="77">
        <v>42</v>
      </c>
      <c r="G52" s="77"/>
      <c r="H52" s="77">
        <v>196</v>
      </c>
      <c r="I52" s="77"/>
      <c r="J52" s="77">
        <v>192</v>
      </c>
      <c r="K52" s="77"/>
      <c r="L52" s="77">
        <v>3141</v>
      </c>
      <c r="M52" s="77"/>
      <c r="N52" s="14">
        <v>9.81</v>
      </c>
      <c r="O52" s="77"/>
      <c r="P52" s="14">
        <v>5.6</v>
      </c>
      <c r="Q52" s="77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</row>
    <row r="53" spans="2:31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77"/>
      <c r="N53" s="14"/>
      <c r="O53" s="77"/>
      <c r="P53" s="14"/>
      <c r="Q53" s="77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</row>
    <row r="54" spans="2:31" s="11" customFormat="1" ht="15" customHeight="1" x14ac:dyDescent="0.2">
      <c r="B54" s="76">
        <v>2019</v>
      </c>
      <c r="C54" s="252"/>
      <c r="D54" s="77">
        <v>6</v>
      </c>
      <c r="E54" s="77">
        <v>705</v>
      </c>
      <c r="F54" s="77" t="s">
        <v>2</v>
      </c>
      <c r="G54" s="77"/>
      <c r="H54" s="77" t="s">
        <v>2</v>
      </c>
      <c r="I54" s="77"/>
      <c r="J54" s="77" t="s">
        <v>2</v>
      </c>
      <c r="K54" s="77"/>
      <c r="L54" s="77" t="s">
        <v>2</v>
      </c>
      <c r="M54" s="77"/>
      <c r="N54" s="14" t="s">
        <v>39</v>
      </c>
      <c r="O54" s="77"/>
      <c r="P54" s="14" t="s">
        <v>39</v>
      </c>
      <c r="Q54" s="77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</row>
    <row r="55" spans="2:31" s="11" customFormat="1" ht="15" customHeight="1" x14ac:dyDescent="0.2">
      <c r="B55" s="76">
        <v>2018</v>
      </c>
      <c r="C55" s="74"/>
      <c r="D55" s="77">
        <v>5</v>
      </c>
      <c r="E55" s="77">
        <v>719</v>
      </c>
      <c r="F55" s="77">
        <v>0</v>
      </c>
      <c r="G55" s="77" t="s">
        <v>274</v>
      </c>
      <c r="H55" s="77">
        <v>0</v>
      </c>
      <c r="I55" s="77" t="s">
        <v>274</v>
      </c>
      <c r="J55" s="77">
        <v>0</v>
      </c>
      <c r="K55" s="77" t="s">
        <v>274</v>
      </c>
      <c r="L55" s="77">
        <v>0</v>
      </c>
      <c r="M55" s="77" t="s">
        <v>274</v>
      </c>
      <c r="N55" s="14">
        <v>0</v>
      </c>
      <c r="O55" s="77" t="s">
        <v>274</v>
      </c>
      <c r="P55" s="14">
        <v>0</v>
      </c>
      <c r="Q55" s="77" t="s">
        <v>274</v>
      </c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</row>
    <row r="56" spans="2:31" s="11" customFormat="1" ht="15" customHeight="1" x14ac:dyDescent="0.2">
      <c r="B56" s="76">
        <v>2017</v>
      </c>
      <c r="C56" s="252"/>
      <c r="D56" s="77">
        <v>4</v>
      </c>
      <c r="E56" s="77">
        <v>740</v>
      </c>
      <c r="F56" s="77">
        <v>0</v>
      </c>
      <c r="G56" s="77"/>
      <c r="H56" s="77">
        <v>0</v>
      </c>
      <c r="I56" s="77"/>
      <c r="J56" s="77">
        <v>0</v>
      </c>
      <c r="K56" s="77"/>
      <c r="L56" s="77">
        <v>0</v>
      </c>
      <c r="M56" s="77"/>
      <c r="N56" s="14">
        <v>0</v>
      </c>
      <c r="O56" s="77"/>
      <c r="P56" s="14">
        <v>0</v>
      </c>
      <c r="Q56" s="77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</row>
    <row r="57" spans="2:31" s="11" customFormat="1" ht="15" customHeight="1" x14ac:dyDescent="0.2">
      <c r="B57" s="76">
        <v>2016</v>
      </c>
      <c r="C57" s="252"/>
      <c r="D57" s="77">
        <v>3</v>
      </c>
      <c r="E57" s="77">
        <v>762</v>
      </c>
      <c r="F57" s="77">
        <v>0</v>
      </c>
      <c r="G57" s="77"/>
      <c r="H57" s="77">
        <v>0</v>
      </c>
      <c r="I57" s="77"/>
      <c r="J57" s="77">
        <v>0</v>
      </c>
      <c r="K57" s="77"/>
      <c r="L57" s="77">
        <v>0</v>
      </c>
      <c r="M57" s="77"/>
      <c r="N57" s="14">
        <v>0</v>
      </c>
      <c r="O57" s="77"/>
      <c r="P57" s="14">
        <v>0</v>
      </c>
      <c r="Q57" s="77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</row>
    <row r="58" spans="2:31" s="11" customFormat="1" ht="15" customHeight="1" x14ac:dyDescent="0.2">
      <c r="B58" s="76">
        <v>2015</v>
      </c>
      <c r="C58" s="76" t="s">
        <v>50</v>
      </c>
      <c r="D58" s="77">
        <v>3</v>
      </c>
      <c r="E58" s="77">
        <v>786</v>
      </c>
      <c r="F58" s="77">
        <v>0</v>
      </c>
      <c r="G58" s="77"/>
      <c r="H58" s="77">
        <v>0</v>
      </c>
      <c r="I58" s="77"/>
      <c r="J58" s="77">
        <v>0</v>
      </c>
      <c r="K58" s="77"/>
      <c r="L58" s="77">
        <v>0</v>
      </c>
      <c r="M58" s="77"/>
      <c r="N58" s="14">
        <v>0</v>
      </c>
      <c r="O58" s="77"/>
      <c r="P58" s="14">
        <v>0</v>
      </c>
      <c r="Q58" s="77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</row>
    <row r="59" spans="2:31" s="11" customFormat="1" ht="15" customHeight="1" x14ac:dyDescent="0.2">
      <c r="B59" s="76">
        <v>2014</v>
      </c>
      <c r="C59" s="76" t="s">
        <v>50</v>
      </c>
      <c r="D59" s="77">
        <v>2</v>
      </c>
      <c r="E59" s="77" t="s">
        <v>37</v>
      </c>
      <c r="F59" s="77">
        <v>0</v>
      </c>
      <c r="G59" s="77"/>
      <c r="H59" s="77">
        <v>0</v>
      </c>
      <c r="I59" s="77"/>
      <c r="J59" s="77">
        <v>0</v>
      </c>
      <c r="K59" s="77"/>
      <c r="L59" s="77">
        <v>0</v>
      </c>
      <c r="M59" s="77"/>
      <c r="N59" s="14">
        <v>0</v>
      </c>
      <c r="O59" s="77"/>
      <c r="P59" s="14">
        <v>0</v>
      </c>
      <c r="Q59" s="77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</row>
    <row r="60" spans="2:31" s="11" customFormat="1" ht="15" customHeight="1" x14ac:dyDescent="0.2">
      <c r="B60" s="264" t="s">
        <v>21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77"/>
      <c r="N60" s="14"/>
      <c r="O60" s="77"/>
      <c r="P60" s="14"/>
      <c r="Q60" s="77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</row>
    <row r="61" spans="2:31" s="11" customFormat="1" ht="15" customHeight="1" x14ac:dyDescent="0.2">
      <c r="B61" s="76">
        <v>2019</v>
      </c>
      <c r="C61" s="252"/>
      <c r="D61" s="77">
        <v>17</v>
      </c>
      <c r="E61" s="77">
        <v>950</v>
      </c>
      <c r="F61" s="77" t="s">
        <v>2</v>
      </c>
      <c r="G61" s="77"/>
      <c r="H61" s="77" t="s">
        <v>2</v>
      </c>
      <c r="I61" s="77"/>
      <c r="J61" s="77" t="s">
        <v>2</v>
      </c>
      <c r="K61" s="77"/>
      <c r="L61" s="77" t="s">
        <v>2</v>
      </c>
      <c r="M61" s="77"/>
      <c r="N61" s="14" t="s">
        <v>39</v>
      </c>
      <c r="O61" s="77"/>
      <c r="P61" s="14" t="s">
        <v>39</v>
      </c>
      <c r="Q61" s="77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</row>
    <row r="62" spans="2:31" s="11" customFormat="1" ht="15" customHeight="1" x14ac:dyDescent="0.2">
      <c r="B62" s="76">
        <v>2018</v>
      </c>
      <c r="C62" s="74"/>
      <c r="D62" s="77">
        <v>14</v>
      </c>
      <c r="E62" s="77">
        <v>900</v>
      </c>
      <c r="F62" s="77">
        <v>1</v>
      </c>
      <c r="G62" s="77" t="s">
        <v>274</v>
      </c>
      <c r="H62" s="77" t="s">
        <v>37</v>
      </c>
      <c r="I62" s="77" t="s">
        <v>274</v>
      </c>
      <c r="J62" s="77" t="s">
        <v>37</v>
      </c>
      <c r="K62" s="77" t="s">
        <v>274</v>
      </c>
      <c r="L62" s="77" t="s">
        <v>37</v>
      </c>
      <c r="M62" s="77" t="s">
        <v>274</v>
      </c>
      <c r="N62" s="14">
        <v>7.14</v>
      </c>
      <c r="O62" s="77" t="s">
        <v>274</v>
      </c>
      <c r="P62" s="14" t="s">
        <v>37</v>
      </c>
      <c r="Q62" s="77" t="s">
        <v>274</v>
      </c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</row>
    <row r="63" spans="2:31" s="11" customFormat="1" ht="15" customHeight="1" x14ac:dyDescent="0.2">
      <c r="B63" s="76">
        <v>2017</v>
      </c>
      <c r="C63" s="252"/>
      <c r="D63" s="77">
        <v>16</v>
      </c>
      <c r="E63" s="77">
        <v>894</v>
      </c>
      <c r="F63" s="77">
        <v>2</v>
      </c>
      <c r="G63" s="77"/>
      <c r="H63" s="77" t="s">
        <v>37</v>
      </c>
      <c r="I63" s="77"/>
      <c r="J63" s="77" t="s">
        <v>37</v>
      </c>
      <c r="K63" s="77"/>
      <c r="L63" s="77" t="s">
        <v>37</v>
      </c>
      <c r="M63" s="77"/>
      <c r="N63" s="14">
        <v>12.5</v>
      </c>
      <c r="O63" s="77"/>
      <c r="P63" s="14" t="s">
        <v>37</v>
      </c>
      <c r="Q63" s="77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</row>
    <row r="64" spans="2:31" s="11" customFormat="1" ht="15" customHeight="1" x14ac:dyDescent="0.2">
      <c r="B64" s="76">
        <v>2016</v>
      </c>
      <c r="C64" s="252"/>
      <c r="D64" s="77">
        <v>15</v>
      </c>
      <c r="E64" s="77">
        <v>881</v>
      </c>
      <c r="F64" s="77">
        <v>0</v>
      </c>
      <c r="G64" s="77"/>
      <c r="H64" s="77">
        <v>0</v>
      </c>
      <c r="I64" s="77"/>
      <c r="J64" s="77">
        <v>0</v>
      </c>
      <c r="K64" s="77"/>
      <c r="L64" s="77">
        <v>0</v>
      </c>
      <c r="M64" s="77"/>
      <c r="N64" s="14">
        <v>0</v>
      </c>
      <c r="O64" s="77"/>
      <c r="P64" s="14">
        <v>0</v>
      </c>
      <c r="Q64" s="77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</row>
    <row r="65" spans="2:31" s="11" customFormat="1" ht="15" customHeight="1" x14ac:dyDescent="0.2">
      <c r="B65" s="76">
        <v>2015</v>
      </c>
      <c r="C65" s="76" t="s">
        <v>50</v>
      </c>
      <c r="D65" s="77">
        <v>17</v>
      </c>
      <c r="E65" s="77">
        <v>855</v>
      </c>
      <c r="F65" s="77">
        <v>3</v>
      </c>
      <c r="G65" s="77"/>
      <c r="H65" s="77">
        <v>3</v>
      </c>
      <c r="I65" s="77"/>
      <c r="J65" s="77">
        <v>3</v>
      </c>
      <c r="K65" s="77"/>
      <c r="L65" s="77">
        <v>24</v>
      </c>
      <c r="M65" s="77"/>
      <c r="N65" s="14">
        <v>17.649999999999999</v>
      </c>
      <c r="O65" s="77"/>
      <c r="P65" s="14">
        <v>0.35</v>
      </c>
      <c r="Q65" s="77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</row>
    <row r="66" spans="2:31" s="11" customFormat="1" ht="15" customHeight="1" x14ac:dyDescent="0.2">
      <c r="B66" s="76">
        <v>2014</v>
      </c>
      <c r="C66" s="76" t="s">
        <v>50</v>
      </c>
      <c r="D66" s="77">
        <v>16</v>
      </c>
      <c r="E66" s="77">
        <v>825</v>
      </c>
      <c r="F66" s="77">
        <v>0</v>
      </c>
      <c r="G66" s="77"/>
      <c r="H66" s="77">
        <v>0</v>
      </c>
      <c r="I66" s="77"/>
      <c r="J66" s="77">
        <v>0</v>
      </c>
      <c r="K66" s="77"/>
      <c r="L66" s="77">
        <v>0</v>
      </c>
      <c r="M66" s="77"/>
      <c r="N66" s="14">
        <v>0</v>
      </c>
      <c r="O66" s="77"/>
      <c r="P66" s="14">
        <v>0</v>
      </c>
      <c r="Q66" s="77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</row>
    <row r="67" spans="2:31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77"/>
      <c r="N67" s="14"/>
      <c r="O67" s="77"/>
      <c r="P67" s="14"/>
      <c r="Q67" s="77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</row>
    <row r="68" spans="2:31" s="11" customFormat="1" ht="15" customHeight="1" x14ac:dyDescent="0.2">
      <c r="B68" s="76">
        <v>2019</v>
      </c>
      <c r="C68" s="252"/>
      <c r="D68" s="77">
        <v>763</v>
      </c>
      <c r="E68" s="77">
        <v>8128</v>
      </c>
      <c r="F68" s="77" t="s">
        <v>2</v>
      </c>
      <c r="G68" s="77"/>
      <c r="H68" s="77" t="s">
        <v>2</v>
      </c>
      <c r="I68" s="77"/>
      <c r="J68" s="77" t="s">
        <v>2</v>
      </c>
      <c r="K68" s="77"/>
      <c r="L68" s="77" t="s">
        <v>2</v>
      </c>
      <c r="M68" s="77"/>
      <c r="N68" s="14" t="s">
        <v>39</v>
      </c>
      <c r="O68" s="77"/>
      <c r="P68" s="14" t="s">
        <v>39</v>
      </c>
      <c r="Q68" s="77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</row>
    <row r="69" spans="2:31" s="11" customFormat="1" ht="15" customHeight="1" x14ac:dyDescent="0.2">
      <c r="B69" s="76">
        <v>2018</v>
      </c>
      <c r="C69" s="74"/>
      <c r="D69" s="77">
        <v>705</v>
      </c>
      <c r="E69" s="77">
        <v>6610</v>
      </c>
      <c r="F69" s="77">
        <v>53</v>
      </c>
      <c r="G69" s="77" t="s">
        <v>274</v>
      </c>
      <c r="H69" s="77">
        <v>197</v>
      </c>
      <c r="I69" s="77" t="s">
        <v>274</v>
      </c>
      <c r="J69" s="77">
        <v>190</v>
      </c>
      <c r="K69" s="77" t="s">
        <v>274</v>
      </c>
      <c r="L69" s="77">
        <v>5635</v>
      </c>
      <c r="M69" s="77" t="s">
        <v>274</v>
      </c>
      <c r="N69" s="14">
        <v>7.52</v>
      </c>
      <c r="O69" s="77" t="s">
        <v>274</v>
      </c>
      <c r="P69" s="14">
        <v>2.98</v>
      </c>
      <c r="Q69" s="77" t="s">
        <v>274</v>
      </c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</row>
    <row r="70" spans="2:31" s="11" customFormat="1" ht="15" customHeight="1" x14ac:dyDescent="0.2">
      <c r="B70" s="76">
        <v>2017</v>
      </c>
      <c r="C70" s="252"/>
      <c r="D70" s="77">
        <v>667</v>
      </c>
      <c r="E70" s="77">
        <v>5692</v>
      </c>
      <c r="F70" s="77">
        <v>50</v>
      </c>
      <c r="G70" s="77"/>
      <c r="H70" s="77">
        <v>120</v>
      </c>
      <c r="I70" s="77"/>
      <c r="J70" s="77">
        <v>114</v>
      </c>
      <c r="K70" s="77"/>
      <c r="L70" s="77">
        <v>5835</v>
      </c>
      <c r="M70" s="77"/>
      <c r="N70" s="14">
        <v>7.5</v>
      </c>
      <c r="O70" s="77"/>
      <c r="P70" s="14">
        <v>2.11</v>
      </c>
      <c r="Q70" s="77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</row>
    <row r="71" spans="2:31" s="11" customFormat="1" ht="15" customHeight="1" x14ac:dyDescent="0.2">
      <c r="B71" s="76">
        <v>2016</v>
      </c>
      <c r="C71" s="252"/>
      <c r="D71" s="77">
        <v>652</v>
      </c>
      <c r="E71" s="77">
        <v>4925</v>
      </c>
      <c r="F71" s="77">
        <v>51</v>
      </c>
      <c r="G71" s="77"/>
      <c r="H71" s="77">
        <v>139</v>
      </c>
      <c r="I71" s="77"/>
      <c r="J71" s="77">
        <v>137</v>
      </c>
      <c r="K71" s="77"/>
      <c r="L71" s="77">
        <v>3442</v>
      </c>
      <c r="M71" s="77"/>
      <c r="N71" s="14">
        <v>7.82</v>
      </c>
      <c r="O71" s="77"/>
      <c r="P71" s="14">
        <v>2.82</v>
      </c>
      <c r="Q71" s="77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</row>
    <row r="72" spans="2:31" s="11" customFormat="1" ht="15" customHeight="1" x14ac:dyDescent="0.2">
      <c r="B72" s="76">
        <v>2015</v>
      </c>
      <c r="C72" s="76" t="s">
        <v>50</v>
      </c>
      <c r="D72" s="77">
        <v>664</v>
      </c>
      <c r="E72" s="77">
        <v>4974</v>
      </c>
      <c r="F72" s="77">
        <v>65</v>
      </c>
      <c r="G72" s="77"/>
      <c r="H72" s="77">
        <v>224</v>
      </c>
      <c r="I72" s="77"/>
      <c r="J72" s="77">
        <v>222</v>
      </c>
      <c r="K72" s="77"/>
      <c r="L72" s="77">
        <v>4599</v>
      </c>
      <c r="M72" s="77"/>
      <c r="N72" s="14">
        <v>9.7899999999999991</v>
      </c>
      <c r="O72" s="77"/>
      <c r="P72" s="14">
        <v>4.5</v>
      </c>
      <c r="Q72" s="77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</row>
    <row r="73" spans="2:31" s="11" customFormat="1" ht="15" customHeight="1" x14ac:dyDescent="0.2">
      <c r="B73" s="76">
        <v>2014</v>
      </c>
      <c r="C73" s="76" t="s">
        <v>50</v>
      </c>
      <c r="D73" s="77">
        <v>692</v>
      </c>
      <c r="E73" s="77">
        <v>5524</v>
      </c>
      <c r="F73" s="77">
        <v>88</v>
      </c>
      <c r="G73" s="77"/>
      <c r="H73" s="77">
        <v>255</v>
      </c>
      <c r="I73" s="77"/>
      <c r="J73" s="77">
        <v>244</v>
      </c>
      <c r="K73" s="77"/>
      <c r="L73" s="77">
        <v>9287</v>
      </c>
      <c r="M73" s="77"/>
      <c r="N73" s="14">
        <v>12.72</v>
      </c>
      <c r="O73" s="77"/>
      <c r="P73" s="14">
        <v>4.62</v>
      </c>
      <c r="Q73" s="77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</row>
    <row r="74" spans="2:31" s="11" customFormat="1" ht="15" customHeight="1" x14ac:dyDescent="0.2">
      <c r="B74" s="264" t="s">
        <v>23</v>
      </c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77"/>
      <c r="N74" s="14"/>
      <c r="O74" s="77"/>
      <c r="P74" s="14"/>
      <c r="Q74" s="77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</row>
    <row r="75" spans="2:31" s="11" customFormat="1" ht="15" customHeight="1" x14ac:dyDescent="0.2">
      <c r="B75" s="76">
        <v>2019</v>
      </c>
      <c r="C75" s="252"/>
      <c r="D75" s="77">
        <v>1974</v>
      </c>
      <c r="E75" s="77">
        <v>11475</v>
      </c>
      <c r="F75" s="77" t="s">
        <v>2</v>
      </c>
      <c r="G75" s="77"/>
      <c r="H75" s="77" t="s">
        <v>2</v>
      </c>
      <c r="I75" s="77"/>
      <c r="J75" s="77" t="s">
        <v>2</v>
      </c>
      <c r="K75" s="77"/>
      <c r="L75" s="77" t="s">
        <v>2</v>
      </c>
      <c r="M75" s="77"/>
      <c r="N75" s="14" t="s">
        <v>39</v>
      </c>
      <c r="O75" s="77"/>
      <c r="P75" s="14" t="s">
        <v>39</v>
      </c>
      <c r="Q75" s="77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</row>
    <row r="76" spans="2:31" s="11" customFormat="1" ht="15" customHeight="1" x14ac:dyDescent="0.2">
      <c r="B76" s="76">
        <v>2018</v>
      </c>
      <c r="C76" s="74"/>
      <c r="D76" s="77">
        <v>1952</v>
      </c>
      <c r="E76" s="77">
        <v>11159</v>
      </c>
      <c r="F76" s="77">
        <v>172</v>
      </c>
      <c r="G76" s="77" t="s">
        <v>274</v>
      </c>
      <c r="H76" s="77">
        <v>333</v>
      </c>
      <c r="I76" s="77" t="s">
        <v>274</v>
      </c>
      <c r="J76" s="77">
        <v>313</v>
      </c>
      <c r="K76" s="77" t="s">
        <v>274</v>
      </c>
      <c r="L76" s="77">
        <v>22573</v>
      </c>
      <c r="M76" s="77" t="s">
        <v>274</v>
      </c>
      <c r="N76" s="14">
        <v>8.81</v>
      </c>
      <c r="O76" s="77" t="s">
        <v>274</v>
      </c>
      <c r="P76" s="14">
        <v>2.98</v>
      </c>
      <c r="Q76" s="77" t="s">
        <v>274</v>
      </c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</row>
    <row r="77" spans="2:31" s="11" customFormat="1" ht="15" customHeight="1" x14ac:dyDescent="0.2">
      <c r="B77" s="76">
        <v>2017</v>
      </c>
      <c r="C77" s="252"/>
      <c r="D77" s="77">
        <v>1941</v>
      </c>
      <c r="E77" s="77">
        <v>10817</v>
      </c>
      <c r="F77" s="77">
        <v>161</v>
      </c>
      <c r="G77" s="77"/>
      <c r="H77" s="77">
        <v>286</v>
      </c>
      <c r="I77" s="77"/>
      <c r="J77" s="77">
        <v>268</v>
      </c>
      <c r="K77" s="77"/>
      <c r="L77" s="77">
        <v>11218</v>
      </c>
      <c r="M77" s="77"/>
      <c r="N77" s="14">
        <v>8.2899999999999991</v>
      </c>
      <c r="O77" s="77"/>
      <c r="P77" s="14">
        <v>2.64</v>
      </c>
      <c r="Q77" s="77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</row>
    <row r="78" spans="2:31" s="11" customFormat="1" ht="15" customHeight="1" x14ac:dyDescent="0.2">
      <c r="B78" s="76">
        <v>2016</v>
      </c>
      <c r="C78" s="252"/>
      <c r="D78" s="77">
        <v>1908</v>
      </c>
      <c r="E78" s="77">
        <v>10342</v>
      </c>
      <c r="F78" s="77">
        <v>159</v>
      </c>
      <c r="G78" s="77"/>
      <c r="H78" s="77">
        <v>280</v>
      </c>
      <c r="I78" s="77"/>
      <c r="J78" s="77">
        <v>266</v>
      </c>
      <c r="K78" s="77"/>
      <c r="L78" s="77">
        <v>8588</v>
      </c>
      <c r="M78" s="77"/>
      <c r="N78" s="14">
        <v>8.33</v>
      </c>
      <c r="O78" s="77"/>
      <c r="P78" s="14">
        <v>2.71</v>
      </c>
      <c r="Q78" s="77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</row>
    <row r="79" spans="2:31" s="11" customFormat="1" ht="15" customHeight="1" x14ac:dyDescent="0.2">
      <c r="B79" s="76">
        <v>2015</v>
      </c>
      <c r="C79" s="76" t="s">
        <v>50</v>
      </c>
      <c r="D79" s="77">
        <v>1916</v>
      </c>
      <c r="E79" s="77">
        <v>10098</v>
      </c>
      <c r="F79" s="77">
        <v>183</v>
      </c>
      <c r="G79" s="77"/>
      <c r="H79" s="77">
        <v>495</v>
      </c>
      <c r="I79" s="77"/>
      <c r="J79" s="77">
        <v>473</v>
      </c>
      <c r="K79" s="77"/>
      <c r="L79" s="77">
        <v>24601</v>
      </c>
      <c r="M79" s="77"/>
      <c r="N79" s="14">
        <v>9.5500000000000007</v>
      </c>
      <c r="O79" s="77"/>
      <c r="P79" s="14">
        <v>4.9000000000000004</v>
      </c>
      <c r="Q79" s="77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</row>
    <row r="80" spans="2:31" s="11" customFormat="1" ht="15" customHeight="1" x14ac:dyDescent="0.2">
      <c r="B80" s="76">
        <v>2014</v>
      </c>
      <c r="C80" s="76" t="s">
        <v>50</v>
      </c>
      <c r="D80" s="77">
        <v>1916</v>
      </c>
      <c r="E80" s="77">
        <v>10013</v>
      </c>
      <c r="F80" s="77">
        <v>182</v>
      </c>
      <c r="G80" s="77"/>
      <c r="H80" s="77">
        <v>386</v>
      </c>
      <c r="I80" s="77"/>
      <c r="J80" s="77">
        <v>361</v>
      </c>
      <c r="K80" s="77"/>
      <c r="L80" s="77">
        <v>30974</v>
      </c>
      <c r="M80" s="77"/>
      <c r="N80" s="14">
        <v>9.5</v>
      </c>
      <c r="O80" s="77"/>
      <c r="P80" s="14">
        <v>3.85</v>
      </c>
      <c r="Q80" s="77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</row>
    <row r="81" spans="2:31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77"/>
      <c r="N81" s="14"/>
      <c r="O81" s="77"/>
      <c r="P81" s="14"/>
      <c r="Q81" s="77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</row>
    <row r="82" spans="2:31" s="11" customFormat="1" ht="15" customHeight="1" x14ac:dyDescent="0.2">
      <c r="B82" s="76">
        <v>2019</v>
      </c>
      <c r="C82" s="252"/>
      <c r="D82" s="77">
        <v>539</v>
      </c>
      <c r="E82" s="77">
        <v>3033</v>
      </c>
      <c r="F82" s="77" t="s">
        <v>2</v>
      </c>
      <c r="G82" s="77"/>
      <c r="H82" s="77" t="s">
        <v>2</v>
      </c>
      <c r="I82" s="77"/>
      <c r="J82" s="77" t="s">
        <v>2</v>
      </c>
      <c r="K82" s="77"/>
      <c r="L82" s="77" t="s">
        <v>2</v>
      </c>
      <c r="M82" s="77"/>
      <c r="N82" s="14" t="s">
        <v>39</v>
      </c>
      <c r="O82" s="77"/>
      <c r="P82" s="14" t="s">
        <v>39</v>
      </c>
      <c r="Q82" s="77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</row>
    <row r="83" spans="2:31" s="11" customFormat="1" ht="15" customHeight="1" x14ac:dyDescent="0.2">
      <c r="B83" s="76">
        <v>2018</v>
      </c>
      <c r="C83" s="74"/>
      <c r="D83" s="77">
        <v>536</v>
      </c>
      <c r="E83" s="77">
        <v>2768</v>
      </c>
      <c r="F83" s="77">
        <v>36</v>
      </c>
      <c r="G83" s="77" t="s">
        <v>274</v>
      </c>
      <c r="H83" s="77">
        <v>90</v>
      </c>
      <c r="I83" s="77" t="s">
        <v>274</v>
      </c>
      <c r="J83" s="77">
        <v>80</v>
      </c>
      <c r="K83" s="77" t="s">
        <v>274</v>
      </c>
      <c r="L83" s="77">
        <v>34389</v>
      </c>
      <c r="M83" s="77" t="s">
        <v>274</v>
      </c>
      <c r="N83" s="14">
        <v>6.72</v>
      </c>
      <c r="O83" s="77" t="s">
        <v>274</v>
      </c>
      <c r="P83" s="14">
        <v>3.25</v>
      </c>
      <c r="Q83" s="77" t="s">
        <v>274</v>
      </c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</row>
    <row r="84" spans="2:31" s="11" customFormat="1" ht="15" customHeight="1" x14ac:dyDescent="0.2">
      <c r="B84" s="76">
        <v>2017</v>
      </c>
      <c r="C84" s="252"/>
      <c r="D84" s="77">
        <v>551</v>
      </c>
      <c r="E84" s="77">
        <v>2679</v>
      </c>
      <c r="F84" s="77">
        <v>46</v>
      </c>
      <c r="G84" s="77"/>
      <c r="H84" s="77">
        <v>82</v>
      </c>
      <c r="I84" s="77"/>
      <c r="J84" s="77">
        <v>70</v>
      </c>
      <c r="K84" s="77"/>
      <c r="L84" s="77">
        <v>5920</v>
      </c>
      <c r="M84" s="77"/>
      <c r="N84" s="14">
        <v>8.35</v>
      </c>
      <c r="O84" s="77"/>
      <c r="P84" s="14">
        <v>3.06</v>
      </c>
      <c r="Q84" s="77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</row>
    <row r="85" spans="2:31" s="11" customFormat="1" ht="15" customHeight="1" x14ac:dyDescent="0.2">
      <c r="B85" s="76">
        <v>2016</v>
      </c>
      <c r="C85" s="252"/>
      <c r="D85" s="77">
        <v>564</v>
      </c>
      <c r="E85" s="77">
        <v>2729</v>
      </c>
      <c r="F85" s="77">
        <v>44</v>
      </c>
      <c r="G85" s="77"/>
      <c r="H85" s="77">
        <v>93</v>
      </c>
      <c r="I85" s="77"/>
      <c r="J85" s="77">
        <v>93</v>
      </c>
      <c r="K85" s="77"/>
      <c r="L85" s="77">
        <v>1246</v>
      </c>
      <c r="M85" s="77"/>
      <c r="N85" s="14">
        <v>7.8</v>
      </c>
      <c r="O85" s="77"/>
      <c r="P85" s="14">
        <v>3.41</v>
      </c>
      <c r="Q85" s="77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</row>
    <row r="86" spans="2:31" s="11" customFormat="1" ht="15" customHeight="1" x14ac:dyDescent="0.2">
      <c r="B86" s="76">
        <v>2015</v>
      </c>
      <c r="C86" s="76" t="s">
        <v>50</v>
      </c>
      <c r="D86" s="77">
        <v>576</v>
      </c>
      <c r="E86" s="77">
        <v>2582</v>
      </c>
      <c r="F86" s="77">
        <v>48</v>
      </c>
      <c r="G86" s="77"/>
      <c r="H86" s="77">
        <v>62</v>
      </c>
      <c r="I86" s="77"/>
      <c r="J86" s="77">
        <v>60</v>
      </c>
      <c r="K86" s="77"/>
      <c r="L86" s="77">
        <v>752</v>
      </c>
      <c r="M86" s="77"/>
      <c r="N86" s="14">
        <v>8.33</v>
      </c>
      <c r="O86" s="77"/>
      <c r="P86" s="14">
        <v>2.4</v>
      </c>
      <c r="Q86" s="77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</row>
    <row r="87" spans="2:31" s="11" customFormat="1" ht="15" customHeight="1" x14ac:dyDescent="0.2">
      <c r="B87" s="76">
        <v>2014</v>
      </c>
      <c r="C87" s="76" t="s">
        <v>50</v>
      </c>
      <c r="D87" s="77">
        <v>600</v>
      </c>
      <c r="E87" s="77">
        <v>2849</v>
      </c>
      <c r="F87" s="77">
        <v>46</v>
      </c>
      <c r="G87" s="77"/>
      <c r="H87" s="77">
        <v>75</v>
      </c>
      <c r="I87" s="77"/>
      <c r="J87" s="77">
        <v>72</v>
      </c>
      <c r="K87" s="77"/>
      <c r="L87" s="77">
        <v>1883</v>
      </c>
      <c r="M87" s="77"/>
      <c r="N87" s="14">
        <v>7.67</v>
      </c>
      <c r="O87" s="77"/>
      <c r="P87" s="14">
        <v>2.63</v>
      </c>
      <c r="Q87" s="77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</row>
    <row r="88" spans="2:31" s="11" customFormat="1" ht="15" customHeight="1" x14ac:dyDescent="0.2">
      <c r="B88" s="264" t="s">
        <v>25</v>
      </c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77"/>
      <c r="N88" s="14"/>
      <c r="O88" s="77"/>
      <c r="P88" s="14"/>
      <c r="Q88" s="77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</row>
    <row r="89" spans="2:31" s="11" customFormat="1" ht="15" customHeight="1" x14ac:dyDescent="0.2">
      <c r="B89" s="76">
        <v>2019</v>
      </c>
      <c r="C89" s="252"/>
      <c r="D89" s="77">
        <v>1611</v>
      </c>
      <c r="E89" s="77">
        <v>15021</v>
      </c>
      <c r="F89" s="77" t="s">
        <v>2</v>
      </c>
      <c r="G89" s="77"/>
      <c r="H89" s="77" t="s">
        <v>2</v>
      </c>
      <c r="I89" s="77"/>
      <c r="J89" s="77" t="s">
        <v>2</v>
      </c>
      <c r="K89" s="77"/>
      <c r="L89" s="77" t="s">
        <v>2</v>
      </c>
      <c r="M89" s="77"/>
      <c r="N89" s="14" t="s">
        <v>39</v>
      </c>
      <c r="O89" s="77"/>
      <c r="P89" s="14" t="s">
        <v>39</v>
      </c>
      <c r="Q89" s="77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</row>
    <row r="90" spans="2:31" s="11" customFormat="1" ht="15" customHeight="1" x14ac:dyDescent="0.2">
      <c r="B90" s="76">
        <v>2018</v>
      </c>
      <c r="C90" s="74"/>
      <c r="D90" s="77">
        <v>1577</v>
      </c>
      <c r="E90" s="77">
        <v>14247</v>
      </c>
      <c r="F90" s="77">
        <v>179</v>
      </c>
      <c r="G90" s="77" t="s">
        <v>274</v>
      </c>
      <c r="H90" s="77">
        <v>390</v>
      </c>
      <c r="I90" s="77" t="s">
        <v>274</v>
      </c>
      <c r="J90" s="77">
        <v>368</v>
      </c>
      <c r="K90" s="77" t="s">
        <v>274</v>
      </c>
      <c r="L90" s="77">
        <v>8183</v>
      </c>
      <c r="M90" s="77" t="s">
        <v>274</v>
      </c>
      <c r="N90" s="14">
        <v>11.35</v>
      </c>
      <c r="O90" s="77" t="s">
        <v>274</v>
      </c>
      <c r="P90" s="14">
        <v>2.74</v>
      </c>
      <c r="Q90" s="77" t="s">
        <v>274</v>
      </c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</row>
    <row r="91" spans="2:31" s="11" customFormat="1" ht="15" customHeight="1" x14ac:dyDescent="0.2">
      <c r="B91" s="76">
        <v>2017</v>
      </c>
      <c r="C91" s="252"/>
      <c r="D91" s="77">
        <v>1469</v>
      </c>
      <c r="E91" s="77">
        <v>13398</v>
      </c>
      <c r="F91" s="77">
        <v>136</v>
      </c>
      <c r="G91" s="77"/>
      <c r="H91" s="77">
        <v>309</v>
      </c>
      <c r="I91" s="77"/>
      <c r="J91" s="77">
        <v>302</v>
      </c>
      <c r="K91" s="77"/>
      <c r="L91" s="77">
        <v>6009</v>
      </c>
      <c r="M91" s="77"/>
      <c r="N91" s="14">
        <v>9.26</v>
      </c>
      <c r="O91" s="77"/>
      <c r="P91" s="14">
        <v>2.31</v>
      </c>
      <c r="Q91" s="77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</row>
    <row r="92" spans="2:31" s="11" customFormat="1" ht="15" customHeight="1" x14ac:dyDescent="0.2">
      <c r="B92" s="76">
        <v>2016</v>
      </c>
      <c r="C92" s="252"/>
      <c r="D92" s="77">
        <v>1378</v>
      </c>
      <c r="E92" s="77">
        <v>12333</v>
      </c>
      <c r="F92" s="77">
        <v>124</v>
      </c>
      <c r="G92" s="77"/>
      <c r="H92" s="77">
        <v>308</v>
      </c>
      <c r="I92" s="77"/>
      <c r="J92" s="77">
        <v>296</v>
      </c>
      <c r="K92" s="77"/>
      <c r="L92" s="77">
        <v>5321</v>
      </c>
      <c r="M92" s="77"/>
      <c r="N92" s="14">
        <v>9</v>
      </c>
      <c r="O92" s="77"/>
      <c r="P92" s="14">
        <v>2.5</v>
      </c>
      <c r="Q92" s="77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</row>
    <row r="93" spans="2:31" s="11" customFormat="1" ht="15" customHeight="1" x14ac:dyDescent="0.2">
      <c r="B93" s="76">
        <v>2015</v>
      </c>
      <c r="C93" s="76" t="s">
        <v>50</v>
      </c>
      <c r="D93" s="77">
        <v>1405</v>
      </c>
      <c r="E93" s="77">
        <v>11507</v>
      </c>
      <c r="F93" s="77">
        <v>191</v>
      </c>
      <c r="G93" s="77"/>
      <c r="H93" s="77">
        <v>417</v>
      </c>
      <c r="I93" s="77"/>
      <c r="J93" s="77">
        <v>399</v>
      </c>
      <c r="K93" s="77"/>
      <c r="L93" s="77">
        <v>7453</v>
      </c>
      <c r="M93" s="77"/>
      <c r="N93" s="14">
        <v>13.59</v>
      </c>
      <c r="O93" s="77"/>
      <c r="P93" s="14">
        <v>3.62</v>
      </c>
      <c r="Q93" s="77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</row>
    <row r="94" spans="2:31" s="11" customFormat="1" ht="15" customHeight="1" x14ac:dyDescent="0.2">
      <c r="B94" s="76">
        <v>2014</v>
      </c>
      <c r="C94" s="76" t="s">
        <v>50</v>
      </c>
      <c r="D94" s="77">
        <v>1383</v>
      </c>
      <c r="E94" s="77">
        <v>10953</v>
      </c>
      <c r="F94" s="77">
        <v>176</v>
      </c>
      <c r="G94" s="77"/>
      <c r="H94" s="77">
        <v>379</v>
      </c>
      <c r="I94" s="77"/>
      <c r="J94" s="77">
        <v>355</v>
      </c>
      <c r="K94" s="77"/>
      <c r="L94" s="77">
        <v>6184</v>
      </c>
      <c r="M94" s="77"/>
      <c r="N94" s="14">
        <v>12.73</v>
      </c>
      <c r="O94" s="77"/>
      <c r="P94" s="14">
        <v>3.46</v>
      </c>
      <c r="Q94" s="77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</row>
    <row r="95" spans="2:31" s="11" customFormat="1" ht="15" customHeight="1" x14ac:dyDescent="0.2">
      <c r="B95" s="264" t="s">
        <v>26</v>
      </c>
      <c r="C95" s="249"/>
      <c r="D95" s="249"/>
      <c r="E95" s="249"/>
      <c r="F95" s="249"/>
      <c r="G95" s="249"/>
      <c r="H95" s="249"/>
      <c r="I95" s="249"/>
      <c r="J95" s="249"/>
      <c r="K95" s="249"/>
      <c r="L95" s="249"/>
      <c r="M95" s="77"/>
      <c r="N95" s="14"/>
      <c r="O95" s="77"/>
      <c r="P95" s="14"/>
      <c r="Q95" s="77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</row>
    <row r="96" spans="2:31" s="11" customFormat="1" ht="15" customHeight="1" x14ac:dyDescent="0.2">
      <c r="B96" s="76">
        <v>2019</v>
      </c>
      <c r="C96" s="252"/>
      <c r="D96" s="77">
        <v>185</v>
      </c>
      <c r="E96" s="77">
        <v>1450</v>
      </c>
      <c r="F96" s="77" t="s">
        <v>2</v>
      </c>
      <c r="G96" s="77"/>
      <c r="H96" s="77" t="s">
        <v>2</v>
      </c>
      <c r="I96" s="77"/>
      <c r="J96" s="77" t="s">
        <v>2</v>
      </c>
      <c r="K96" s="77"/>
      <c r="L96" s="77" t="s">
        <v>2</v>
      </c>
      <c r="M96" s="77"/>
      <c r="N96" s="14" t="s">
        <v>39</v>
      </c>
      <c r="O96" s="77"/>
      <c r="P96" s="14" t="s">
        <v>39</v>
      </c>
      <c r="Q96" s="77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</row>
    <row r="97" spans="2:31" s="11" customFormat="1" ht="15" customHeight="1" x14ac:dyDescent="0.2">
      <c r="B97" s="76">
        <v>2018</v>
      </c>
      <c r="C97" s="74"/>
      <c r="D97" s="77">
        <v>167</v>
      </c>
      <c r="E97" s="77">
        <v>1237</v>
      </c>
      <c r="F97" s="77">
        <v>21</v>
      </c>
      <c r="G97" s="77" t="s">
        <v>274</v>
      </c>
      <c r="H97" s="77">
        <v>43</v>
      </c>
      <c r="I97" s="77" t="s">
        <v>274</v>
      </c>
      <c r="J97" s="77">
        <v>42</v>
      </c>
      <c r="K97" s="77" t="s">
        <v>274</v>
      </c>
      <c r="L97" s="77">
        <v>1236</v>
      </c>
      <c r="M97" s="77" t="s">
        <v>274</v>
      </c>
      <c r="N97" s="14">
        <v>12.57</v>
      </c>
      <c r="O97" s="77" t="s">
        <v>274</v>
      </c>
      <c r="P97" s="14">
        <v>3.48</v>
      </c>
      <c r="Q97" s="77" t="s">
        <v>274</v>
      </c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</row>
    <row r="98" spans="2:31" s="11" customFormat="1" ht="15" customHeight="1" x14ac:dyDescent="0.2">
      <c r="B98" s="76">
        <v>2017</v>
      </c>
      <c r="C98" s="252"/>
      <c r="D98" s="77">
        <v>145</v>
      </c>
      <c r="E98" s="77">
        <v>1036</v>
      </c>
      <c r="F98" s="77">
        <v>13</v>
      </c>
      <c r="G98" s="77"/>
      <c r="H98" s="77">
        <v>25</v>
      </c>
      <c r="I98" s="77"/>
      <c r="J98" s="77">
        <v>25</v>
      </c>
      <c r="K98" s="77"/>
      <c r="L98" s="77">
        <v>239</v>
      </c>
      <c r="M98" s="77"/>
      <c r="N98" s="14">
        <v>8.9700000000000006</v>
      </c>
      <c r="O98" s="77"/>
      <c r="P98" s="14">
        <v>2.41</v>
      </c>
      <c r="Q98" s="77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</row>
    <row r="99" spans="2:31" s="11" customFormat="1" ht="15" customHeight="1" x14ac:dyDescent="0.2">
      <c r="B99" s="76">
        <v>2016</v>
      </c>
      <c r="C99" s="252"/>
      <c r="D99" s="77">
        <v>116</v>
      </c>
      <c r="E99" s="77">
        <v>880</v>
      </c>
      <c r="F99" s="77">
        <v>8</v>
      </c>
      <c r="G99" s="77"/>
      <c r="H99" s="77">
        <v>9</v>
      </c>
      <c r="I99" s="77"/>
      <c r="J99" s="77">
        <v>9</v>
      </c>
      <c r="K99" s="77"/>
      <c r="L99" s="77">
        <v>335</v>
      </c>
      <c r="M99" s="77"/>
      <c r="N99" s="14">
        <v>6.9</v>
      </c>
      <c r="O99" s="77"/>
      <c r="P99" s="14">
        <v>1.02</v>
      </c>
      <c r="Q99" s="77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</row>
    <row r="100" spans="2:31" s="11" customFormat="1" ht="15" customHeight="1" x14ac:dyDescent="0.2">
      <c r="B100" s="76">
        <v>2015</v>
      </c>
      <c r="C100" s="76" t="s">
        <v>50</v>
      </c>
      <c r="D100" s="77">
        <v>109</v>
      </c>
      <c r="E100" s="77">
        <v>770</v>
      </c>
      <c r="F100" s="77">
        <v>11</v>
      </c>
      <c r="G100" s="77"/>
      <c r="H100" s="77">
        <v>13</v>
      </c>
      <c r="I100" s="77"/>
      <c r="J100" s="77">
        <v>13</v>
      </c>
      <c r="K100" s="77"/>
      <c r="L100" s="77">
        <v>216</v>
      </c>
      <c r="M100" s="77"/>
      <c r="N100" s="14">
        <v>10.09</v>
      </c>
      <c r="O100" s="77"/>
      <c r="P100" s="14">
        <v>1.69</v>
      </c>
      <c r="Q100" s="77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</row>
    <row r="101" spans="2:31" s="11" customFormat="1" ht="15" customHeight="1" x14ac:dyDescent="0.2">
      <c r="B101" s="76">
        <v>2014</v>
      </c>
      <c r="C101" s="76" t="s">
        <v>50</v>
      </c>
      <c r="D101" s="77">
        <v>103</v>
      </c>
      <c r="E101" s="77">
        <v>726</v>
      </c>
      <c r="F101" s="77">
        <v>16</v>
      </c>
      <c r="G101" s="77"/>
      <c r="H101" s="77">
        <v>23</v>
      </c>
      <c r="I101" s="77"/>
      <c r="J101" s="77">
        <v>23</v>
      </c>
      <c r="K101" s="77"/>
      <c r="L101" s="77">
        <v>1307</v>
      </c>
      <c r="M101" s="77"/>
      <c r="N101" s="14">
        <v>15.53</v>
      </c>
      <c r="O101" s="77"/>
      <c r="P101" s="14">
        <v>3.17</v>
      </c>
      <c r="Q101" s="77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</row>
    <row r="102" spans="2:31" s="11" customFormat="1" ht="15" customHeight="1" x14ac:dyDescent="0.2">
      <c r="B102" s="264" t="s">
        <v>27</v>
      </c>
      <c r="C102" s="249"/>
      <c r="D102" s="249"/>
      <c r="E102" s="249"/>
      <c r="F102" s="249"/>
      <c r="G102" s="249"/>
      <c r="H102" s="249"/>
      <c r="I102" s="249"/>
      <c r="J102" s="249"/>
      <c r="K102" s="249"/>
      <c r="L102" s="249"/>
      <c r="M102" s="77"/>
      <c r="N102" s="14"/>
      <c r="O102" s="77"/>
      <c r="P102" s="14"/>
      <c r="Q102" s="77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</row>
    <row r="103" spans="2:31" s="11" customFormat="1" ht="15" customHeight="1" x14ac:dyDescent="0.2">
      <c r="B103" s="76">
        <v>2019</v>
      </c>
      <c r="C103" s="252"/>
      <c r="D103" s="77">
        <v>362</v>
      </c>
      <c r="E103" s="77">
        <v>1169</v>
      </c>
      <c r="F103" s="77" t="s">
        <v>2</v>
      </c>
      <c r="G103" s="77"/>
      <c r="H103" s="77" t="s">
        <v>2</v>
      </c>
      <c r="I103" s="77"/>
      <c r="J103" s="77" t="s">
        <v>2</v>
      </c>
      <c r="K103" s="77"/>
      <c r="L103" s="77" t="s">
        <v>2</v>
      </c>
      <c r="M103" s="77"/>
      <c r="N103" s="14" t="s">
        <v>39</v>
      </c>
      <c r="O103" s="77"/>
      <c r="P103" s="14" t="s">
        <v>39</v>
      </c>
      <c r="Q103" s="77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</row>
    <row r="104" spans="2:31" s="11" customFormat="1" ht="15" customHeight="1" x14ac:dyDescent="0.2">
      <c r="B104" s="76">
        <v>2018</v>
      </c>
      <c r="C104" s="74"/>
      <c r="D104" s="77">
        <v>310</v>
      </c>
      <c r="E104" s="77">
        <v>1001</v>
      </c>
      <c r="F104" s="77">
        <v>21</v>
      </c>
      <c r="G104" s="77" t="s">
        <v>274</v>
      </c>
      <c r="H104" s="77">
        <v>29</v>
      </c>
      <c r="I104" s="77" t="s">
        <v>274</v>
      </c>
      <c r="J104" s="77">
        <v>29</v>
      </c>
      <c r="K104" s="77" t="s">
        <v>274</v>
      </c>
      <c r="L104" s="77">
        <v>2455</v>
      </c>
      <c r="M104" s="77" t="s">
        <v>274</v>
      </c>
      <c r="N104" s="14">
        <v>6.77</v>
      </c>
      <c r="O104" s="77" t="s">
        <v>274</v>
      </c>
      <c r="P104" s="14">
        <v>2.9</v>
      </c>
      <c r="Q104" s="77" t="s">
        <v>274</v>
      </c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</row>
    <row r="105" spans="2:31" s="11" customFormat="1" ht="15" customHeight="1" x14ac:dyDescent="0.2">
      <c r="B105" s="76">
        <v>2017</v>
      </c>
      <c r="C105" s="252"/>
      <c r="D105" s="77">
        <v>261</v>
      </c>
      <c r="E105" s="77">
        <v>865</v>
      </c>
      <c r="F105" s="77">
        <v>18</v>
      </c>
      <c r="G105" s="77"/>
      <c r="H105" s="77">
        <v>24</v>
      </c>
      <c r="I105" s="77"/>
      <c r="J105" s="77">
        <v>23</v>
      </c>
      <c r="K105" s="77"/>
      <c r="L105" s="77">
        <v>6797</v>
      </c>
      <c r="M105" s="77"/>
      <c r="N105" s="14">
        <v>6.9</v>
      </c>
      <c r="O105" s="77"/>
      <c r="P105" s="14">
        <v>2.77</v>
      </c>
      <c r="Q105" s="77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</row>
    <row r="106" spans="2:31" s="11" customFormat="1" ht="15" customHeight="1" x14ac:dyDescent="0.2">
      <c r="B106" s="76">
        <v>2016</v>
      </c>
      <c r="C106" s="252"/>
      <c r="D106" s="77">
        <v>225</v>
      </c>
      <c r="E106" s="77">
        <v>764</v>
      </c>
      <c r="F106" s="77">
        <v>26</v>
      </c>
      <c r="G106" s="77"/>
      <c r="H106" s="77">
        <v>40</v>
      </c>
      <c r="I106" s="77"/>
      <c r="J106" s="77">
        <v>39</v>
      </c>
      <c r="K106" s="77"/>
      <c r="L106" s="77">
        <v>1794</v>
      </c>
      <c r="M106" s="77"/>
      <c r="N106" s="14">
        <v>11.56</v>
      </c>
      <c r="O106" s="77"/>
      <c r="P106" s="14">
        <v>5.24</v>
      </c>
      <c r="Q106" s="77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</row>
    <row r="107" spans="2:31" s="11" customFormat="1" ht="15" customHeight="1" x14ac:dyDescent="0.2">
      <c r="B107" s="76">
        <v>2015</v>
      </c>
      <c r="C107" s="76" t="s">
        <v>50</v>
      </c>
      <c r="D107" s="77">
        <v>201</v>
      </c>
      <c r="E107" s="77">
        <v>687</v>
      </c>
      <c r="F107" s="77">
        <v>24</v>
      </c>
      <c r="G107" s="77"/>
      <c r="H107" s="77">
        <v>31</v>
      </c>
      <c r="I107" s="77"/>
      <c r="J107" s="77">
        <v>31</v>
      </c>
      <c r="K107" s="77"/>
      <c r="L107" s="77">
        <v>2175</v>
      </c>
      <c r="M107" s="77"/>
      <c r="N107" s="14">
        <v>11.94</v>
      </c>
      <c r="O107" s="77"/>
      <c r="P107" s="14">
        <v>4.51</v>
      </c>
      <c r="Q107" s="77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</row>
    <row r="108" spans="2:31" s="11" customFormat="1" ht="15" customHeight="1" x14ac:dyDescent="0.2">
      <c r="B108" s="76">
        <v>2014</v>
      </c>
      <c r="C108" s="76" t="s">
        <v>50</v>
      </c>
      <c r="D108" s="77">
        <v>198</v>
      </c>
      <c r="E108" s="77">
        <v>675</v>
      </c>
      <c r="F108" s="77">
        <v>29</v>
      </c>
      <c r="G108" s="77"/>
      <c r="H108" s="77">
        <v>45</v>
      </c>
      <c r="I108" s="77"/>
      <c r="J108" s="77">
        <v>45</v>
      </c>
      <c r="K108" s="77"/>
      <c r="L108" s="77">
        <v>3729</v>
      </c>
      <c r="M108" s="77"/>
      <c r="N108" s="14">
        <v>14.65</v>
      </c>
      <c r="O108" s="77"/>
      <c r="P108" s="14">
        <v>6.67</v>
      </c>
      <c r="Q108" s="77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</row>
    <row r="109" spans="2:31" s="11" customFormat="1" ht="15" customHeight="1" x14ac:dyDescent="0.2">
      <c r="B109" s="264" t="s">
        <v>28</v>
      </c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77"/>
      <c r="N109" s="14"/>
      <c r="O109" s="77"/>
      <c r="P109" s="14"/>
      <c r="Q109" s="77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</row>
    <row r="110" spans="2:31" s="11" customFormat="1" ht="15" customHeight="1" x14ac:dyDescent="0.2">
      <c r="B110" s="76">
        <v>2019</v>
      </c>
      <c r="C110" s="252"/>
      <c r="D110" s="77">
        <v>687</v>
      </c>
      <c r="E110" s="77">
        <v>2742</v>
      </c>
      <c r="F110" s="77" t="s">
        <v>2</v>
      </c>
      <c r="G110" s="77"/>
      <c r="H110" s="77" t="s">
        <v>2</v>
      </c>
      <c r="I110" s="77"/>
      <c r="J110" s="77" t="s">
        <v>2</v>
      </c>
      <c r="K110" s="77"/>
      <c r="L110" s="77" t="s">
        <v>2</v>
      </c>
      <c r="M110" s="77"/>
      <c r="N110" s="14" t="s">
        <v>39</v>
      </c>
      <c r="O110" s="77"/>
      <c r="P110" s="14" t="s">
        <v>39</v>
      </c>
      <c r="Q110" s="77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</row>
    <row r="111" spans="2:31" s="11" customFormat="1" ht="15" customHeight="1" x14ac:dyDescent="0.2">
      <c r="B111" s="76">
        <v>2018</v>
      </c>
      <c r="C111" s="74"/>
      <c r="D111" s="77">
        <v>658</v>
      </c>
      <c r="E111" s="77">
        <v>2560</v>
      </c>
      <c r="F111" s="77">
        <v>74</v>
      </c>
      <c r="G111" s="77" t="s">
        <v>274</v>
      </c>
      <c r="H111" s="77">
        <v>125</v>
      </c>
      <c r="I111" s="77" t="s">
        <v>274</v>
      </c>
      <c r="J111" s="77">
        <v>115</v>
      </c>
      <c r="K111" s="77" t="s">
        <v>274</v>
      </c>
      <c r="L111" s="77">
        <v>3183</v>
      </c>
      <c r="M111" s="77" t="s">
        <v>274</v>
      </c>
      <c r="N111" s="14">
        <v>11.25</v>
      </c>
      <c r="O111" s="77" t="s">
        <v>274</v>
      </c>
      <c r="P111" s="14">
        <v>4.88</v>
      </c>
      <c r="Q111" s="77" t="s">
        <v>274</v>
      </c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</row>
    <row r="112" spans="2:31" s="11" customFormat="1" ht="15" customHeight="1" x14ac:dyDescent="0.2">
      <c r="B112" s="76">
        <v>2017</v>
      </c>
      <c r="C112" s="252"/>
      <c r="D112" s="77">
        <v>580</v>
      </c>
      <c r="E112" s="77">
        <v>2169</v>
      </c>
      <c r="F112" s="77">
        <v>34</v>
      </c>
      <c r="G112" s="77"/>
      <c r="H112" s="77">
        <v>82</v>
      </c>
      <c r="I112" s="77"/>
      <c r="J112" s="77">
        <v>73</v>
      </c>
      <c r="K112" s="77"/>
      <c r="L112" s="77">
        <v>1835</v>
      </c>
      <c r="M112" s="77"/>
      <c r="N112" s="14">
        <v>5.86</v>
      </c>
      <c r="O112" s="77"/>
      <c r="P112" s="14">
        <v>3.78</v>
      </c>
      <c r="Q112" s="77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</row>
    <row r="113" spans="2:31" s="11" customFormat="1" ht="15" customHeight="1" x14ac:dyDescent="0.2">
      <c r="B113" s="76">
        <v>2016</v>
      </c>
      <c r="C113" s="252"/>
      <c r="D113" s="77">
        <v>527</v>
      </c>
      <c r="E113" s="77">
        <v>1882</v>
      </c>
      <c r="F113" s="77">
        <v>29</v>
      </c>
      <c r="G113" s="77"/>
      <c r="H113" s="77">
        <v>43</v>
      </c>
      <c r="I113" s="77"/>
      <c r="J113" s="77">
        <v>42</v>
      </c>
      <c r="K113" s="77"/>
      <c r="L113" s="77">
        <v>4609</v>
      </c>
      <c r="M113" s="77"/>
      <c r="N113" s="14">
        <v>5.5</v>
      </c>
      <c r="O113" s="77"/>
      <c r="P113" s="14">
        <v>2.2799999999999998</v>
      </c>
      <c r="Q113" s="77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</row>
    <row r="114" spans="2:31" s="11" customFormat="1" ht="15" customHeight="1" x14ac:dyDescent="0.2">
      <c r="B114" s="76">
        <v>2015</v>
      </c>
      <c r="C114" s="76" t="s">
        <v>50</v>
      </c>
      <c r="D114" s="77">
        <v>516</v>
      </c>
      <c r="E114" s="77">
        <v>1713</v>
      </c>
      <c r="F114" s="77">
        <v>50</v>
      </c>
      <c r="G114" s="77"/>
      <c r="H114" s="77">
        <v>82</v>
      </c>
      <c r="I114" s="77"/>
      <c r="J114" s="77">
        <v>77</v>
      </c>
      <c r="K114" s="77"/>
      <c r="L114" s="77">
        <v>1556</v>
      </c>
      <c r="M114" s="77"/>
      <c r="N114" s="14">
        <v>9.69</v>
      </c>
      <c r="O114" s="77"/>
      <c r="P114" s="14">
        <v>4.79</v>
      </c>
      <c r="Q114" s="77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</row>
    <row r="115" spans="2:31" s="11" customFormat="1" ht="15" customHeight="1" x14ac:dyDescent="0.2">
      <c r="B115" s="76">
        <v>2014</v>
      </c>
      <c r="C115" s="76" t="s">
        <v>50</v>
      </c>
      <c r="D115" s="77">
        <v>509</v>
      </c>
      <c r="E115" s="77">
        <v>1671</v>
      </c>
      <c r="F115" s="77">
        <v>45</v>
      </c>
      <c r="G115" s="77"/>
      <c r="H115" s="77">
        <v>98</v>
      </c>
      <c r="I115" s="77"/>
      <c r="J115" s="77">
        <v>93</v>
      </c>
      <c r="K115" s="77"/>
      <c r="L115" s="77">
        <v>1250</v>
      </c>
      <c r="M115" s="77"/>
      <c r="N115" s="14">
        <v>8.84</v>
      </c>
      <c r="O115" s="77"/>
      <c r="P115" s="14">
        <v>5.86</v>
      </c>
      <c r="Q115" s="77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</row>
    <row r="116" spans="2:31" s="11" customFormat="1" ht="15" customHeight="1" x14ac:dyDescent="0.2">
      <c r="B116" s="264" t="s">
        <v>29</v>
      </c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77"/>
      <c r="N116" s="14"/>
      <c r="O116" s="77"/>
      <c r="P116" s="14"/>
      <c r="Q116" s="77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</row>
    <row r="117" spans="2:31" s="11" customFormat="1" ht="15" customHeight="1" x14ac:dyDescent="0.2">
      <c r="B117" s="76">
        <v>2019</v>
      </c>
      <c r="C117" s="252"/>
      <c r="D117" s="77">
        <v>321</v>
      </c>
      <c r="E117" s="77">
        <v>3938</v>
      </c>
      <c r="F117" s="77" t="s">
        <v>2</v>
      </c>
      <c r="G117" s="77"/>
      <c r="H117" s="77" t="s">
        <v>2</v>
      </c>
      <c r="I117" s="77"/>
      <c r="J117" s="77" t="s">
        <v>2</v>
      </c>
      <c r="K117" s="77"/>
      <c r="L117" s="77" t="s">
        <v>2</v>
      </c>
      <c r="M117" s="77"/>
      <c r="N117" s="14" t="s">
        <v>39</v>
      </c>
      <c r="O117" s="77"/>
      <c r="P117" s="14" t="s">
        <v>39</v>
      </c>
      <c r="Q117" s="77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</row>
    <row r="118" spans="2:31" s="11" customFormat="1" ht="15" customHeight="1" x14ac:dyDescent="0.2">
      <c r="B118" s="76">
        <v>2018</v>
      </c>
      <c r="C118" s="74"/>
      <c r="D118" s="77">
        <v>300</v>
      </c>
      <c r="E118" s="77">
        <v>3530</v>
      </c>
      <c r="F118" s="77">
        <v>19</v>
      </c>
      <c r="G118" s="77" t="s">
        <v>274</v>
      </c>
      <c r="H118" s="77">
        <v>71</v>
      </c>
      <c r="I118" s="77" t="s">
        <v>274</v>
      </c>
      <c r="J118" s="77">
        <v>68</v>
      </c>
      <c r="K118" s="77" t="s">
        <v>274</v>
      </c>
      <c r="L118" s="77">
        <v>2964</v>
      </c>
      <c r="M118" s="77" t="s">
        <v>274</v>
      </c>
      <c r="N118" s="14">
        <v>6.33</v>
      </c>
      <c r="O118" s="77" t="s">
        <v>274</v>
      </c>
      <c r="P118" s="14">
        <v>2.0099999999999998</v>
      </c>
      <c r="Q118" s="77" t="s">
        <v>274</v>
      </c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</row>
    <row r="119" spans="2:31" s="11" customFormat="1" ht="15" customHeight="1" x14ac:dyDescent="0.2">
      <c r="B119" s="76">
        <v>2017</v>
      </c>
      <c r="C119" s="252"/>
      <c r="D119" s="77">
        <v>260</v>
      </c>
      <c r="E119" s="77">
        <v>2824</v>
      </c>
      <c r="F119" s="77">
        <v>12</v>
      </c>
      <c r="G119" s="77"/>
      <c r="H119" s="77">
        <v>33</v>
      </c>
      <c r="I119" s="77"/>
      <c r="J119" s="77">
        <v>32</v>
      </c>
      <c r="K119" s="77"/>
      <c r="L119" s="77">
        <v>1322</v>
      </c>
      <c r="M119" s="77"/>
      <c r="N119" s="14">
        <v>4.62</v>
      </c>
      <c r="O119" s="77"/>
      <c r="P119" s="14">
        <v>1.17</v>
      </c>
      <c r="Q119" s="77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</row>
    <row r="120" spans="2:31" s="11" customFormat="1" ht="15" customHeight="1" x14ac:dyDescent="0.2">
      <c r="B120" s="76">
        <v>2016</v>
      </c>
      <c r="C120" s="252"/>
      <c r="D120" s="77">
        <v>248</v>
      </c>
      <c r="E120" s="77">
        <v>2673</v>
      </c>
      <c r="F120" s="77">
        <v>12</v>
      </c>
      <c r="G120" s="77"/>
      <c r="H120" s="77">
        <v>22</v>
      </c>
      <c r="I120" s="77"/>
      <c r="J120" s="77">
        <v>20</v>
      </c>
      <c r="K120" s="77"/>
      <c r="L120" s="77">
        <v>1687</v>
      </c>
      <c r="M120" s="77"/>
      <c r="N120" s="14">
        <v>4.84</v>
      </c>
      <c r="O120" s="77"/>
      <c r="P120" s="14">
        <v>0.82</v>
      </c>
      <c r="Q120" s="77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</row>
    <row r="121" spans="2:31" s="11" customFormat="1" ht="15" customHeight="1" x14ac:dyDescent="0.2">
      <c r="B121" s="76">
        <v>2015</v>
      </c>
      <c r="C121" s="76" t="s">
        <v>50</v>
      </c>
      <c r="D121" s="77">
        <v>238</v>
      </c>
      <c r="E121" s="77">
        <v>2557</v>
      </c>
      <c r="F121" s="77">
        <v>21</v>
      </c>
      <c r="G121" s="77"/>
      <c r="H121" s="77">
        <v>42</v>
      </c>
      <c r="I121" s="77"/>
      <c r="J121" s="77">
        <v>40</v>
      </c>
      <c r="K121" s="77"/>
      <c r="L121" s="77">
        <v>1396</v>
      </c>
      <c r="M121" s="77"/>
      <c r="N121" s="14">
        <v>8.82</v>
      </c>
      <c r="O121" s="77"/>
      <c r="P121" s="14">
        <v>1.64</v>
      </c>
      <c r="Q121" s="77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</row>
    <row r="122" spans="2:31" s="11" customFormat="1" ht="15" customHeight="1" x14ac:dyDescent="0.2">
      <c r="B122" s="76">
        <v>2014</v>
      </c>
      <c r="C122" s="76" t="s">
        <v>50</v>
      </c>
      <c r="D122" s="77">
        <v>235</v>
      </c>
      <c r="E122" s="77">
        <v>2447</v>
      </c>
      <c r="F122" s="77">
        <v>20</v>
      </c>
      <c r="G122" s="77"/>
      <c r="H122" s="77">
        <v>40</v>
      </c>
      <c r="I122" s="77"/>
      <c r="J122" s="77">
        <v>38</v>
      </c>
      <c r="K122" s="77"/>
      <c r="L122" s="77">
        <v>2112</v>
      </c>
      <c r="M122" s="77"/>
      <c r="N122" s="14">
        <v>8.51</v>
      </c>
      <c r="O122" s="77"/>
      <c r="P122" s="14">
        <v>1.63</v>
      </c>
      <c r="Q122" s="77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</row>
    <row r="123" spans="2:31" s="11" customFormat="1" ht="15" customHeight="1" x14ac:dyDescent="0.2">
      <c r="B123" s="264" t="s">
        <v>30</v>
      </c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77"/>
      <c r="N123" s="14"/>
      <c r="O123" s="77"/>
      <c r="P123" s="14"/>
      <c r="Q123" s="77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</row>
    <row r="124" spans="2:31" s="11" customFormat="1" ht="15" customHeight="1" x14ac:dyDescent="0.2">
      <c r="B124" s="76">
        <v>2019</v>
      </c>
      <c r="C124" s="252"/>
      <c r="D124" s="77">
        <v>78</v>
      </c>
      <c r="E124" s="77">
        <v>897</v>
      </c>
      <c r="F124" s="77" t="s">
        <v>2</v>
      </c>
      <c r="G124" s="77"/>
      <c r="H124" s="77" t="s">
        <v>2</v>
      </c>
      <c r="I124" s="77"/>
      <c r="J124" s="77" t="s">
        <v>2</v>
      </c>
      <c r="K124" s="77"/>
      <c r="L124" s="77" t="s">
        <v>2</v>
      </c>
      <c r="M124" s="77"/>
      <c r="N124" s="14" t="s">
        <v>39</v>
      </c>
      <c r="O124" s="77"/>
      <c r="P124" s="14" t="s">
        <v>39</v>
      </c>
      <c r="Q124" s="77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</row>
    <row r="125" spans="2:31" s="11" customFormat="1" ht="15" customHeight="1" x14ac:dyDescent="0.2">
      <c r="B125" s="76">
        <v>2018</v>
      </c>
      <c r="C125" s="74"/>
      <c r="D125" s="77">
        <v>72</v>
      </c>
      <c r="E125" s="77">
        <v>932</v>
      </c>
      <c r="F125" s="77">
        <v>4</v>
      </c>
      <c r="G125" s="77" t="s">
        <v>274</v>
      </c>
      <c r="H125" s="77">
        <v>72</v>
      </c>
      <c r="I125" s="77" t="s">
        <v>274</v>
      </c>
      <c r="J125" s="77">
        <v>72</v>
      </c>
      <c r="K125" s="77" t="s">
        <v>274</v>
      </c>
      <c r="L125" s="77">
        <v>634</v>
      </c>
      <c r="M125" s="77" t="s">
        <v>274</v>
      </c>
      <c r="N125" s="14">
        <v>5.56</v>
      </c>
      <c r="O125" s="77" t="s">
        <v>274</v>
      </c>
      <c r="P125" s="14">
        <v>7.73</v>
      </c>
      <c r="Q125" s="77" t="s">
        <v>274</v>
      </c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</row>
    <row r="126" spans="2:31" s="11" customFormat="1" ht="15" customHeight="1" x14ac:dyDescent="0.2">
      <c r="B126" s="76">
        <v>2017</v>
      </c>
      <c r="C126" s="252"/>
      <c r="D126" s="77">
        <v>69</v>
      </c>
      <c r="E126" s="77">
        <v>934</v>
      </c>
      <c r="F126" s="77">
        <v>4</v>
      </c>
      <c r="G126" s="77"/>
      <c r="H126" s="77">
        <v>5</v>
      </c>
      <c r="I126" s="77"/>
      <c r="J126" s="77">
        <v>5</v>
      </c>
      <c r="K126" s="77"/>
      <c r="L126" s="77">
        <v>33</v>
      </c>
      <c r="M126" s="77"/>
      <c r="N126" s="14">
        <v>5.8</v>
      </c>
      <c r="O126" s="77"/>
      <c r="P126" s="14">
        <v>0.54</v>
      </c>
      <c r="Q126" s="77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</row>
    <row r="127" spans="2:31" s="11" customFormat="1" ht="15" customHeight="1" x14ac:dyDescent="0.2">
      <c r="B127" s="76">
        <v>2016</v>
      </c>
      <c r="C127" s="252"/>
      <c r="D127" s="77">
        <v>68</v>
      </c>
      <c r="E127" s="77">
        <v>969</v>
      </c>
      <c r="F127" s="77">
        <v>3</v>
      </c>
      <c r="G127" s="77"/>
      <c r="H127" s="77">
        <v>20</v>
      </c>
      <c r="I127" s="77"/>
      <c r="J127" s="77">
        <v>17</v>
      </c>
      <c r="K127" s="77"/>
      <c r="L127" s="77">
        <v>220</v>
      </c>
      <c r="M127" s="77"/>
      <c r="N127" s="14">
        <v>4.41</v>
      </c>
      <c r="O127" s="77"/>
      <c r="P127" s="14">
        <v>2.06</v>
      </c>
      <c r="Q127" s="77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</row>
    <row r="128" spans="2:31" s="11" customFormat="1" ht="15" customHeight="1" x14ac:dyDescent="0.2">
      <c r="B128" s="76">
        <v>2015</v>
      </c>
      <c r="C128" s="76" t="s">
        <v>50</v>
      </c>
      <c r="D128" s="77">
        <v>70</v>
      </c>
      <c r="E128" s="77">
        <v>1000</v>
      </c>
      <c r="F128" s="77">
        <v>4</v>
      </c>
      <c r="G128" s="77"/>
      <c r="H128" s="77">
        <v>15</v>
      </c>
      <c r="I128" s="77"/>
      <c r="J128" s="77">
        <v>15</v>
      </c>
      <c r="K128" s="77"/>
      <c r="L128" s="77">
        <v>14</v>
      </c>
      <c r="M128" s="77"/>
      <c r="N128" s="14">
        <v>5.71</v>
      </c>
      <c r="O128" s="77"/>
      <c r="P128" s="14">
        <v>1.5</v>
      </c>
      <c r="Q128" s="77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</row>
    <row r="129" spans="2:31" s="11" customFormat="1" ht="15" customHeight="1" x14ac:dyDescent="0.2">
      <c r="B129" s="76">
        <v>2014</v>
      </c>
      <c r="C129" s="76" t="s">
        <v>50</v>
      </c>
      <c r="D129" s="77">
        <v>78</v>
      </c>
      <c r="E129" s="77">
        <v>1051</v>
      </c>
      <c r="F129" s="77">
        <v>10</v>
      </c>
      <c r="G129" s="77"/>
      <c r="H129" s="77">
        <v>26</v>
      </c>
      <c r="I129" s="77"/>
      <c r="J129" s="77">
        <v>26</v>
      </c>
      <c r="K129" s="77"/>
      <c r="L129" s="77">
        <v>297</v>
      </c>
      <c r="M129" s="77"/>
      <c r="N129" s="14">
        <v>12.82</v>
      </c>
      <c r="O129" s="77"/>
      <c r="P129" s="14">
        <v>2.4700000000000002</v>
      </c>
      <c r="Q129" s="77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</row>
    <row r="130" spans="2:31" s="11" customFormat="1" ht="15" customHeight="1" x14ac:dyDescent="0.2">
      <c r="B130" s="264" t="s">
        <v>31</v>
      </c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77"/>
      <c r="N130" s="14"/>
      <c r="O130" s="77"/>
      <c r="P130" s="14"/>
      <c r="Q130" s="77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</row>
    <row r="131" spans="2:31" s="11" customFormat="1" ht="15" customHeight="1" x14ac:dyDescent="0.2">
      <c r="B131" s="76">
        <v>2019</v>
      </c>
      <c r="C131" s="252"/>
      <c r="D131" s="77">
        <v>353</v>
      </c>
      <c r="E131" s="77">
        <v>1511</v>
      </c>
      <c r="F131" s="77" t="s">
        <v>2</v>
      </c>
      <c r="G131" s="77"/>
      <c r="H131" s="77" t="s">
        <v>2</v>
      </c>
      <c r="I131" s="77"/>
      <c r="J131" s="77" t="s">
        <v>2</v>
      </c>
      <c r="K131" s="77"/>
      <c r="L131" s="77" t="s">
        <v>2</v>
      </c>
      <c r="M131" s="77"/>
      <c r="N131" s="14" t="s">
        <v>39</v>
      </c>
      <c r="O131" s="77"/>
      <c r="P131" s="14" t="s">
        <v>39</v>
      </c>
      <c r="Q131" s="77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</row>
    <row r="132" spans="2:31" s="11" customFormat="1" ht="15" customHeight="1" x14ac:dyDescent="0.2">
      <c r="B132" s="76">
        <v>2018</v>
      </c>
      <c r="C132" s="74"/>
      <c r="D132" s="77">
        <v>320</v>
      </c>
      <c r="E132" s="77">
        <v>1224</v>
      </c>
      <c r="F132" s="77">
        <v>19</v>
      </c>
      <c r="G132" s="77" t="s">
        <v>274</v>
      </c>
      <c r="H132" s="77">
        <v>43</v>
      </c>
      <c r="I132" s="77" t="s">
        <v>274</v>
      </c>
      <c r="J132" s="77">
        <v>37</v>
      </c>
      <c r="K132" s="77" t="s">
        <v>274</v>
      </c>
      <c r="L132" s="77">
        <v>2064</v>
      </c>
      <c r="M132" s="77" t="s">
        <v>274</v>
      </c>
      <c r="N132" s="14">
        <v>5.94</v>
      </c>
      <c r="O132" s="77" t="s">
        <v>274</v>
      </c>
      <c r="P132" s="14">
        <v>3.51</v>
      </c>
      <c r="Q132" s="77" t="s">
        <v>274</v>
      </c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</row>
    <row r="133" spans="2:31" s="11" customFormat="1" ht="15" customHeight="1" x14ac:dyDescent="0.2">
      <c r="B133" s="76">
        <v>2017</v>
      </c>
      <c r="C133" s="252"/>
      <c r="D133" s="77">
        <v>305</v>
      </c>
      <c r="E133" s="77">
        <v>1103</v>
      </c>
      <c r="F133" s="77">
        <v>16</v>
      </c>
      <c r="G133" s="77"/>
      <c r="H133" s="77">
        <v>28</v>
      </c>
      <c r="I133" s="77"/>
      <c r="J133" s="77">
        <v>28</v>
      </c>
      <c r="K133" s="77"/>
      <c r="L133" s="77">
        <v>1254</v>
      </c>
      <c r="M133" s="77"/>
      <c r="N133" s="14">
        <v>5.25</v>
      </c>
      <c r="O133" s="77"/>
      <c r="P133" s="14">
        <v>2.54</v>
      </c>
      <c r="Q133" s="77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</row>
    <row r="134" spans="2:31" s="11" customFormat="1" ht="15" customHeight="1" x14ac:dyDescent="0.2">
      <c r="B134" s="76">
        <v>2016</v>
      </c>
      <c r="C134" s="252"/>
      <c r="D134" s="77">
        <v>293</v>
      </c>
      <c r="E134" s="77">
        <v>1026</v>
      </c>
      <c r="F134" s="77">
        <v>14</v>
      </c>
      <c r="G134" s="77"/>
      <c r="H134" s="77">
        <v>17</v>
      </c>
      <c r="I134" s="77"/>
      <c r="J134" s="77">
        <v>16</v>
      </c>
      <c r="K134" s="77"/>
      <c r="L134" s="77">
        <v>1029</v>
      </c>
      <c r="M134" s="77"/>
      <c r="N134" s="14">
        <v>4.78</v>
      </c>
      <c r="O134" s="77"/>
      <c r="P134" s="14">
        <v>1.66</v>
      </c>
      <c r="Q134" s="77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</row>
    <row r="135" spans="2:31" s="11" customFormat="1" ht="15" customHeight="1" x14ac:dyDescent="0.2">
      <c r="B135" s="76">
        <v>2015</v>
      </c>
      <c r="C135" s="76" t="s">
        <v>50</v>
      </c>
      <c r="D135" s="77">
        <v>288</v>
      </c>
      <c r="E135" s="77">
        <v>946</v>
      </c>
      <c r="F135" s="77">
        <v>21</v>
      </c>
      <c r="G135" s="77"/>
      <c r="H135" s="77">
        <v>25</v>
      </c>
      <c r="I135" s="77"/>
      <c r="J135" s="77">
        <v>24</v>
      </c>
      <c r="K135" s="77"/>
      <c r="L135" s="77">
        <v>817</v>
      </c>
      <c r="M135" s="77"/>
      <c r="N135" s="14">
        <v>7.29</v>
      </c>
      <c r="O135" s="77"/>
      <c r="P135" s="14">
        <v>2.64</v>
      </c>
      <c r="Q135" s="77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</row>
    <row r="136" spans="2:31" s="11" customFormat="1" ht="15" customHeight="1" x14ac:dyDescent="0.2">
      <c r="B136" s="76">
        <v>2014</v>
      </c>
      <c r="C136" s="76" t="s">
        <v>50</v>
      </c>
      <c r="D136" s="77">
        <v>273</v>
      </c>
      <c r="E136" s="77">
        <v>883</v>
      </c>
      <c r="F136" s="77">
        <v>16</v>
      </c>
      <c r="G136" s="77"/>
      <c r="H136" s="77" t="s">
        <v>37</v>
      </c>
      <c r="I136" s="77"/>
      <c r="J136" s="77" t="s">
        <v>37</v>
      </c>
      <c r="K136" s="77"/>
      <c r="L136" s="77" t="s">
        <v>37</v>
      </c>
      <c r="M136" s="77"/>
      <c r="N136" s="14">
        <v>5.86</v>
      </c>
      <c r="O136" s="77"/>
      <c r="P136" s="14" t="s">
        <v>37</v>
      </c>
      <c r="Q136" s="77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</row>
    <row r="137" spans="2:31" s="11" customFormat="1" ht="15" customHeight="1" x14ac:dyDescent="0.2">
      <c r="B137" s="264" t="s">
        <v>32</v>
      </c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77"/>
      <c r="N137" s="14"/>
      <c r="O137" s="77"/>
      <c r="P137" s="14"/>
      <c r="Q137" s="77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</row>
    <row r="138" spans="2:31" s="11" customFormat="1" ht="15" customHeight="1" x14ac:dyDescent="0.2">
      <c r="B138" s="76">
        <v>2019</v>
      </c>
      <c r="C138" s="252"/>
      <c r="D138" s="77">
        <v>210</v>
      </c>
      <c r="E138" s="77">
        <v>1109</v>
      </c>
      <c r="F138" s="77" t="s">
        <v>2</v>
      </c>
      <c r="G138" s="77"/>
      <c r="H138" s="77" t="s">
        <v>2</v>
      </c>
      <c r="I138" s="77"/>
      <c r="J138" s="77" t="s">
        <v>2</v>
      </c>
      <c r="K138" s="77"/>
      <c r="L138" s="77" t="s">
        <v>2</v>
      </c>
      <c r="M138" s="77"/>
      <c r="N138" s="14" t="s">
        <v>39</v>
      </c>
      <c r="O138" s="77"/>
      <c r="P138" s="14" t="s">
        <v>39</v>
      </c>
      <c r="Q138" s="77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</row>
    <row r="139" spans="2:31" s="11" customFormat="1" ht="15" customHeight="1" x14ac:dyDescent="0.2">
      <c r="B139" s="76">
        <v>2018</v>
      </c>
      <c r="C139" s="74"/>
      <c r="D139" s="77">
        <v>188</v>
      </c>
      <c r="E139" s="77">
        <v>1052</v>
      </c>
      <c r="F139" s="77">
        <v>21</v>
      </c>
      <c r="G139" s="77" t="s">
        <v>274</v>
      </c>
      <c r="H139" s="77">
        <v>26</v>
      </c>
      <c r="I139" s="77" t="s">
        <v>274</v>
      </c>
      <c r="J139" s="77">
        <v>25</v>
      </c>
      <c r="K139" s="77" t="s">
        <v>274</v>
      </c>
      <c r="L139" s="77">
        <v>687</v>
      </c>
      <c r="M139" s="77" t="s">
        <v>274</v>
      </c>
      <c r="N139" s="14">
        <v>11.17</v>
      </c>
      <c r="O139" s="77" t="s">
        <v>274</v>
      </c>
      <c r="P139" s="14">
        <v>2.4700000000000002</v>
      </c>
      <c r="Q139" s="77" t="s">
        <v>274</v>
      </c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</row>
    <row r="140" spans="2:31" s="11" customFormat="1" ht="15" customHeight="1" x14ac:dyDescent="0.2">
      <c r="B140" s="76">
        <v>2017</v>
      </c>
      <c r="C140" s="252"/>
      <c r="D140" s="77">
        <v>177</v>
      </c>
      <c r="E140" s="77">
        <v>1044</v>
      </c>
      <c r="F140" s="77">
        <v>11</v>
      </c>
      <c r="G140" s="77"/>
      <c r="H140" s="77">
        <v>19</v>
      </c>
      <c r="I140" s="77"/>
      <c r="J140" s="77">
        <v>19</v>
      </c>
      <c r="K140" s="77"/>
      <c r="L140" s="77">
        <v>171</v>
      </c>
      <c r="M140" s="77"/>
      <c r="N140" s="14">
        <v>6.21</v>
      </c>
      <c r="O140" s="77"/>
      <c r="P140" s="14">
        <v>1.82</v>
      </c>
      <c r="Q140" s="77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</row>
    <row r="141" spans="2:31" s="11" customFormat="1" ht="15" customHeight="1" x14ac:dyDescent="0.2">
      <c r="B141" s="76">
        <v>2016</v>
      </c>
      <c r="C141" s="252"/>
      <c r="D141" s="77">
        <v>160</v>
      </c>
      <c r="E141" s="77">
        <v>931</v>
      </c>
      <c r="F141" s="77">
        <v>19</v>
      </c>
      <c r="G141" s="77"/>
      <c r="H141" s="77">
        <v>34</v>
      </c>
      <c r="I141" s="77"/>
      <c r="J141" s="77">
        <v>29</v>
      </c>
      <c r="K141" s="77"/>
      <c r="L141" s="77">
        <v>543</v>
      </c>
      <c r="M141" s="77"/>
      <c r="N141" s="14">
        <v>11.88</v>
      </c>
      <c r="O141" s="77"/>
      <c r="P141" s="14">
        <v>3.65</v>
      </c>
      <c r="Q141" s="77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</row>
    <row r="142" spans="2:31" s="11" customFormat="1" ht="15" customHeight="1" x14ac:dyDescent="0.2">
      <c r="B142" s="76">
        <v>2015</v>
      </c>
      <c r="C142" s="76" t="s">
        <v>50</v>
      </c>
      <c r="D142" s="77">
        <v>146</v>
      </c>
      <c r="E142" s="77">
        <v>865</v>
      </c>
      <c r="F142" s="77">
        <v>14</v>
      </c>
      <c r="G142" s="77"/>
      <c r="H142" s="77">
        <v>29</v>
      </c>
      <c r="I142" s="77"/>
      <c r="J142" s="77">
        <v>29</v>
      </c>
      <c r="K142" s="77"/>
      <c r="L142" s="77">
        <v>8733</v>
      </c>
      <c r="M142" s="77"/>
      <c r="N142" s="14">
        <v>9.59</v>
      </c>
      <c r="O142" s="77"/>
      <c r="P142" s="14">
        <v>3.35</v>
      </c>
      <c r="Q142" s="77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</row>
    <row r="143" spans="2:31" s="11" customFormat="1" ht="15" customHeight="1" x14ac:dyDescent="0.2">
      <c r="B143" s="76">
        <v>2014</v>
      </c>
      <c r="C143" s="76" t="s">
        <v>50</v>
      </c>
      <c r="D143" s="77">
        <v>138</v>
      </c>
      <c r="E143" s="77">
        <v>785</v>
      </c>
      <c r="F143" s="77">
        <v>21</v>
      </c>
      <c r="G143" s="77"/>
      <c r="H143" s="77">
        <v>26</v>
      </c>
      <c r="I143" s="77"/>
      <c r="J143" s="77">
        <v>25</v>
      </c>
      <c r="K143" s="77"/>
      <c r="L143" s="77">
        <v>608</v>
      </c>
      <c r="M143" s="77"/>
      <c r="N143" s="14">
        <v>15.22</v>
      </c>
      <c r="O143" s="77"/>
      <c r="P143" s="14">
        <v>3.31</v>
      </c>
      <c r="Q143" s="77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</row>
    <row r="144" spans="2:31" s="11" customFormat="1" ht="15" customHeight="1" x14ac:dyDescent="0.2">
      <c r="B144" s="264" t="s">
        <v>33</v>
      </c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77"/>
      <c r="N144" s="14"/>
      <c r="O144" s="77"/>
      <c r="P144" s="14"/>
      <c r="Q144" s="77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</row>
    <row r="145" spans="2:31" s="11" customFormat="1" ht="15" customHeight="1" x14ac:dyDescent="0.2">
      <c r="B145" s="76">
        <v>2019</v>
      </c>
      <c r="C145" s="252"/>
      <c r="D145" s="77">
        <v>303</v>
      </c>
      <c r="E145" s="77">
        <v>1250</v>
      </c>
      <c r="F145" s="77" t="s">
        <v>2</v>
      </c>
      <c r="G145" s="77"/>
      <c r="H145" s="77" t="s">
        <v>2</v>
      </c>
      <c r="I145" s="77"/>
      <c r="J145" s="77" t="s">
        <v>2</v>
      </c>
      <c r="K145" s="77"/>
      <c r="L145" s="77" t="s">
        <v>2</v>
      </c>
      <c r="M145" s="77"/>
      <c r="N145" s="14" t="s">
        <v>39</v>
      </c>
      <c r="O145" s="77"/>
      <c r="P145" s="14" t="s">
        <v>39</v>
      </c>
      <c r="Q145" s="77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</row>
    <row r="146" spans="2:31" s="11" customFormat="1" ht="15" customHeight="1" x14ac:dyDescent="0.2">
      <c r="B146" s="76">
        <v>2018</v>
      </c>
      <c r="C146" s="74"/>
      <c r="D146" s="77">
        <v>312</v>
      </c>
      <c r="E146" s="77">
        <v>1239</v>
      </c>
      <c r="F146" s="77">
        <v>40</v>
      </c>
      <c r="G146" s="77" t="s">
        <v>274</v>
      </c>
      <c r="H146" s="77">
        <v>70</v>
      </c>
      <c r="I146" s="77" t="s">
        <v>274</v>
      </c>
      <c r="J146" s="77">
        <v>63</v>
      </c>
      <c r="K146" s="77" t="s">
        <v>274</v>
      </c>
      <c r="L146" s="77">
        <v>669</v>
      </c>
      <c r="M146" s="77" t="s">
        <v>274</v>
      </c>
      <c r="N146" s="14">
        <v>12.82</v>
      </c>
      <c r="O146" s="77" t="s">
        <v>274</v>
      </c>
      <c r="P146" s="14">
        <v>5.65</v>
      </c>
      <c r="Q146" s="77" t="s">
        <v>274</v>
      </c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</row>
    <row r="147" spans="2:31" s="11" customFormat="1" ht="15" customHeight="1" x14ac:dyDescent="0.2">
      <c r="B147" s="76">
        <v>2017</v>
      </c>
      <c r="C147" s="252"/>
      <c r="D147" s="77">
        <v>308</v>
      </c>
      <c r="E147" s="77">
        <v>1243</v>
      </c>
      <c r="F147" s="77">
        <v>32</v>
      </c>
      <c r="G147" s="77"/>
      <c r="H147" s="77">
        <v>58</v>
      </c>
      <c r="I147" s="77"/>
      <c r="J147" s="77">
        <v>57</v>
      </c>
      <c r="K147" s="77"/>
      <c r="L147" s="77">
        <v>527</v>
      </c>
      <c r="M147" s="77"/>
      <c r="N147" s="14">
        <v>10.39</v>
      </c>
      <c r="O147" s="77"/>
      <c r="P147" s="14">
        <v>4.67</v>
      </c>
      <c r="Q147" s="77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</row>
    <row r="148" spans="2:31" s="11" customFormat="1" ht="15" customHeight="1" x14ac:dyDescent="0.2">
      <c r="B148" s="76">
        <v>2016</v>
      </c>
      <c r="C148" s="252"/>
      <c r="D148" s="77">
        <v>309</v>
      </c>
      <c r="E148" s="77">
        <v>1130</v>
      </c>
      <c r="F148" s="77">
        <v>35</v>
      </c>
      <c r="G148" s="77"/>
      <c r="H148" s="77">
        <v>55</v>
      </c>
      <c r="I148" s="77"/>
      <c r="J148" s="77">
        <v>53</v>
      </c>
      <c r="K148" s="77"/>
      <c r="L148" s="77">
        <v>430</v>
      </c>
      <c r="M148" s="77"/>
      <c r="N148" s="14">
        <v>11.33</v>
      </c>
      <c r="O148" s="77"/>
      <c r="P148" s="14">
        <v>4.87</v>
      </c>
      <c r="Q148" s="77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</row>
    <row r="149" spans="2:31" s="11" customFormat="1" ht="15" customHeight="1" x14ac:dyDescent="0.2">
      <c r="B149" s="76">
        <v>2015</v>
      </c>
      <c r="C149" s="76" t="s">
        <v>50</v>
      </c>
      <c r="D149" s="77">
        <v>312</v>
      </c>
      <c r="E149" s="77">
        <v>1124</v>
      </c>
      <c r="F149" s="77">
        <v>40</v>
      </c>
      <c r="G149" s="77"/>
      <c r="H149" s="77">
        <v>88</v>
      </c>
      <c r="I149" s="77"/>
      <c r="J149" s="77">
        <v>85</v>
      </c>
      <c r="K149" s="14"/>
      <c r="L149" s="77">
        <v>945</v>
      </c>
      <c r="M149" s="14"/>
      <c r="N149" s="14">
        <v>12.82</v>
      </c>
      <c r="P149" s="14">
        <v>7.83</v>
      </c>
      <c r="Q149" s="94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</row>
    <row r="150" spans="2:31" s="11" customFormat="1" ht="15" customHeight="1" x14ac:dyDescent="0.2">
      <c r="B150" s="76">
        <v>2014</v>
      </c>
      <c r="C150" s="76" t="s">
        <v>50</v>
      </c>
      <c r="D150" s="77">
        <v>305</v>
      </c>
      <c r="E150" s="77">
        <v>1095</v>
      </c>
      <c r="F150" s="77">
        <v>40</v>
      </c>
      <c r="G150" s="77"/>
      <c r="H150" s="77">
        <v>63</v>
      </c>
      <c r="I150" s="77"/>
      <c r="J150" s="77">
        <v>59</v>
      </c>
      <c r="K150" s="77"/>
      <c r="L150" s="77">
        <v>758</v>
      </c>
      <c r="M150" s="77"/>
      <c r="N150" s="14">
        <v>13.11</v>
      </c>
      <c r="O150" s="77"/>
      <c r="P150" s="14">
        <v>5.75</v>
      </c>
      <c r="Q150" s="77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</row>
    <row r="151" spans="2:31" ht="9.75" customHeight="1" x14ac:dyDescent="0.2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</row>
    <row r="152" spans="2:31" ht="3" customHeight="1" x14ac:dyDescent="0.2"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</row>
    <row r="153" spans="2:31" ht="9" customHeight="1" x14ac:dyDescent="0.2">
      <c r="E153" s="77"/>
    </row>
    <row r="154" spans="2:31" ht="12.75" customHeight="1" x14ac:dyDescent="0.2">
      <c r="B154" s="288" t="s">
        <v>289</v>
      </c>
      <c r="C154" s="288"/>
      <c r="D154" s="288"/>
      <c r="E154" s="288"/>
      <c r="F154" s="288"/>
      <c r="G154" s="288"/>
      <c r="H154" s="288"/>
      <c r="I154" s="288"/>
      <c r="J154" s="288"/>
      <c r="K154" s="288"/>
      <c r="L154" s="288"/>
      <c r="M154" s="288"/>
      <c r="N154" s="288"/>
      <c r="O154" s="288"/>
      <c r="P154" s="288"/>
      <c r="Q154" s="288"/>
    </row>
    <row r="156" spans="2:31" ht="12" x14ac:dyDescent="0.2">
      <c r="B156" s="133" t="s">
        <v>0</v>
      </c>
      <c r="C156" s="26"/>
    </row>
  </sheetData>
  <mergeCells count="19"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  <mergeCell ref="F7:G7"/>
    <mergeCell ref="F6:G6"/>
    <mergeCell ref="H6:I6"/>
  </mergeCells>
  <conditionalFormatting sqref="E153">
    <cfRule type="expression" dxfId="0" priority="113" stopIfTrue="1">
      <formula>$H$15=$Q$5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119" customFormat="1" ht="33" customHeight="1" x14ac:dyDescent="0.2">
      <c r="B1" s="289" t="s">
        <v>312</v>
      </c>
      <c r="C1" s="289"/>
      <c r="D1" s="289"/>
      <c r="E1" s="289"/>
      <c r="F1" s="289"/>
      <c r="G1" s="289"/>
      <c r="H1" s="289"/>
      <c r="I1" s="289"/>
    </row>
    <row r="2" spans="2:9" ht="11.25" customHeight="1" x14ac:dyDescent="0.2">
      <c r="B2" s="19"/>
      <c r="C2" s="19"/>
      <c r="D2" s="19"/>
      <c r="E2" s="19"/>
      <c r="F2" s="19"/>
      <c r="G2" s="19"/>
    </row>
    <row r="3" spans="2:9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9" s="6" customFormat="1" ht="18" customHeight="1" x14ac:dyDescent="0.2">
      <c r="B4" s="284" t="s">
        <v>4</v>
      </c>
      <c r="C4" s="285"/>
      <c r="D4" s="290" t="s">
        <v>45</v>
      </c>
      <c r="E4" s="290"/>
      <c r="F4" s="290"/>
      <c r="G4" s="290"/>
      <c r="H4" s="290"/>
      <c r="I4" s="290"/>
    </row>
    <row r="5" spans="2:9" s="6" customFormat="1" ht="18" customHeight="1" x14ac:dyDescent="0.2">
      <c r="B5" s="284"/>
      <c r="C5" s="285"/>
      <c r="D5" s="285" t="s">
        <v>6</v>
      </c>
      <c r="E5" s="290" t="s">
        <v>40</v>
      </c>
      <c r="F5" s="290"/>
      <c r="G5" s="290"/>
      <c r="H5" s="290"/>
      <c r="I5" s="290"/>
    </row>
    <row r="6" spans="2:9" s="6" customFormat="1" ht="24" customHeight="1" x14ac:dyDescent="0.2">
      <c r="B6" s="284"/>
      <c r="C6" s="285"/>
      <c r="D6" s="285"/>
      <c r="E6" s="174" t="s">
        <v>41</v>
      </c>
      <c r="F6" s="174" t="s">
        <v>42</v>
      </c>
      <c r="G6" s="174" t="s">
        <v>43</v>
      </c>
      <c r="H6" s="174" t="s">
        <v>44</v>
      </c>
      <c r="I6" s="174" t="s">
        <v>265</v>
      </c>
    </row>
    <row r="7" spans="2:9" ht="18" customHeight="1" x14ac:dyDescent="0.2">
      <c r="B7" s="284"/>
      <c r="C7" s="285"/>
      <c r="D7" s="174" t="s">
        <v>15</v>
      </c>
      <c r="E7" s="174" t="s">
        <v>15</v>
      </c>
      <c r="F7" s="174" t="s">
        <v>15</v>
      </c>
      <c r="G7" s="174" t="s">
        <v>15</v>
      </c>
      <c r="H7" s="174" t="s">
        <v>15</v>
      </c>
      <c r="I7" s="174" t="s">
        <v>15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75"/>
    </row>
    <row r="10" spans="2:9" s="11" customFormat="1" ht="15" customHeight="1" x14ac:dyDescent="0.2">
      <c r="B10" s="76">
        <v>2019</v>
      </c>
      <c r="C10" s="74"/>
      <c r="D10" s="77">
        <v>4211</v>
      </c>
      <c r="E10" s="77"/>
      <c r="F10" s="77"/>
      <c r="G10" s="77"/>
      <c r="H10" s="77"/>
      <c r="I10" s="77"/>
    </row>
    <row r="11" spans="2:9" s="11" customFormat="1" ht="15" customHeight="1" x14ac:dyDescent="0.2">
      <c r="B11" s="76">
        <v>2018</v>
      </c>
      <c r="C11" s="74"/>
      <c r="D11" s="77">
        <v>4502</v>
      </c>
      <c r="E11" s="77">
        <v>3441</v>
      </c>
      <c r="F11" s="77"/>
      <c r="G11" s="77"/>
      <c r="H11" s="77"/>
      <c r="I11" s="77"/>
    </row>
    <row r="12" spans="2:9" s="11" customFormat="1" ht="15" customHeight="1" x14ac:dyDescent="0.2">
      <c r="B12" s="76">
        <v>2017</v>
      </c>
      <c r="C12" s="74"/>
      <c r="D12" s="77">
        <v>4272</v>
      </c>
      <c r="E12" s="77">
        <v>3221</v>
      </c>
      <c r="F12" s="77">
        <v>2458</v>
      </c>
      <c r="G12" s="77"/>
      <c r="H12" s="77"/>
      <c r="I12" s="77"/>
    </row>
    <row r="13" spans="2:9" s="11" customFormat="1" ht="15" customHeight="1" x14ac:dyDescent="0.2">
      <c r="B13" s="76">
        <v>2016</v>
      </c>
      <c r="C13" s="74"/>
      <c r="D13" s="77">
        <v>3911</v>
      </c>
      <c r="E13" s="77">
        <v>2922</v>
      </c>
      <c r="F13" s="77">
        <v>2264</v>
      </c>
      <c r="G13" s="77">
        <v>1920</v>
      </c>
      <c r="H13" s="77"/>
      <c r="I13" s="77"/>
    </row>
    <row r="14" spans="2:9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3893</v>
      </c>
      <c r="E14" s="77">
        <v>2852</v>
      </c>
      <c r="F14" s="77">
        <v>2218</v>
      </c>
      <c r="G14" s="77">
        <v>1859</v>
      </c>
      <c r="H14" s="77">
        <v>1602</v>
      </c>
      <c r="I14" s="77"/>
    </row>
    <row r="15" spans="2:9" s="11" customFormat="1" ht="15" customHeight="1" x14ac:dyDescent="0.2">
      <c r="B15" s="76">
        <v>2014</v>
      </c>
      <c r="C15" s="76" t="str">
        <f t="shared" si="0"/>
        <v/>
      </c>
      <c r="D15" s="77">
        <v>3623</v>
      </c>
      <c r="E15" s="77">
        <v>2645</v>
      </c>
      <c r="F15" s="77">
        <v>2011</v>
      </c>
      <c r="G15" s="77">
        <v>1675</v>
      </c>
      <c r="H15" s="77">
        <v>1443</v>
      </c>
      <c r="I15" s="77">
        <v>1230</v>
      </c>
    </row>
    <row r="16" spans="2:9" s="11" customFormat="1" ht="15" customHeight="1" x14ac:dyDescent="0.2">
      <c r="B16" s="74" t="s">
        <v>3</v>
      </c>
      <c r="C16" s="74"/>
      <c r="D16" s="74"/>
      <c r="E16" s="74"/>
      <c r="F16" s="74"/>
      <c r="G16" s="74"/>
      <c r="H16" s="74"/>
      <c r="I16" s="74"/>
    </row>
    <row r="17" spans="2:9" s="11" customFormat="1" ht="15" customHeight="1" x14ac:dyDescent="0.2">
      <c r="B17" s="203" t="s">
        <v>34</v>
      </c>
      <c r="C17" s="203"/>
      <c r="D17" s="203"/>
      <c r="E17" s="203"/>
      <c r="F17" s="203"/>
      <c r="G17" s="203"/>
      <c r="H17" s="203"/>
      <c r="I17" s="203"/>
    </row>
    <row r="18" spans="2:9" s="11" customFormat="1" ht="15" customHeight="1" x14ac:dyDescent="0.2">
      <c r="B18" s="76">
        <v>2019</v>
      </c>
      <c r="C18" s="252"/>
      <c r="D18" s="77">
        <v>3215</v>
      </c>
      <c r="E18" s="77"/>
      <c r="F18" s="77"/>
      <c r="G18" s="77"/>
      <c r="H18" s="77"/>
      <c r="I18" s="77"/>
    </row>
    <row r="19" spans="2:9" s="11" customFormat="1" ht="15" customHeight="1" x14ac:dyDescent="0.2">
      <c r="B19" s="76">
        <v>2018</v>
      </c>
      <c r="C19" s="74"/>
      <c r="D19" s="77">
        <v>3489</v>
      </c>
      <c r="E19" s="77">
        <v>2542</v>
      </c>
      <c r="F19" s="77"/>
      <c r="G19" s="77"/>
      <c r="H19" s="77"/>
      <c r="I19" s="77"/>
    </row>
    <row r="20" spans="2:9" s="11" customFormat="1" ht="15" customHeight="1" x14ac:dyDescent="0.2">
      <c r="B20" s="76">
        <v>2017</v>
      </c>
      <c r="C20" s="252"/>
      <c r="D20" s="77">
        <v>3394</v>
      </c>
      <c r="E20" s="77">
        <v>2420</v>
      </c>
      <c r="F20" s="77">
        <v>1752</v>
      </c>
      <c r="G20" s="77"/>
      <c r="H20" s="77"/>
      <c r="I20" s="77"/>
    </row>
    <row r="21" spans="2:9" s="11" customFormat="1" ht="15" customHeight="1" x14ac:dyDescent="0.2">
      <c r="B21" s="76">
        <v>2016</v>
      </c>
      <c r="C21" s="252"/>
      <c r="D21" s="77">
        <v>3218</v>
      </c>
      <c r="E21" s="77">
        <v>2299</v>
      </c>
      <c r="F21" s="77">
        <v>1703</v>
      </c>
      <c r="G21" s="77">
        <v>1402</v>
      </c>
      <c r="H21" s="77"/>
      <c r="I21" s="77"/>
    </row>
    <row r="22" spans="2:9" s="11" customFormat="1" ht="15" customHeight="1" x14ac:dyDescent="0.2">
      <c r="B22" s="76">
        <v>2015</v>
      </c>
      <c r="C22" s="76" t="s">
        <v>50</v>
      </c>
      <c r="D22" s="77">
        <v>3180</v>
      </c>
      <c r="E22" s="77">
        <v>2241</v>
      </c>
      <c r="F22" s="77">
        <v>1692</v>
      </c>
      <c r="G22" s="77">
        <v>1378</v>
      </c>
      <c r="H22" s="77">
        <v>1158</v>
      </c>
      <c r="I22" s="77"/>
    </row>
    <row r="23" spans="2:9" s="11" customFormat="1" ht="15" customHeight="1" x14ac:dyDescent="0.2">
      <c r="B23" s="76">
        <v>2014</v>
      </c>
      <c r="C23" s="76" t="s">
        <v>50</v>
      </c>
      <c r="D23" s="77">
        <v>2952</v>
      </c>
      <c r="E23" s="77">
        <v>2078</v>
      </c>
      <c r="F23" s="77">
        <v>1528</v>
      </c>
      <c r="G23" s="77">
        <v>1245</v>
      </c>
      <c r="H23" s="77">
        <v>1054</v>
      </c>
      <c r="I23" s="77">
        <v>868</v>
      </c>
    </row>
    <row r="24" spans="2:9" s="11" customFormat="1" ht="15" customHeight="1" x14ac:dyDescent="0.2">
      <c r="B24" s="203" t="s">
        <v>35</v>
      </c>
      <c r="C24" s="203" t="s">
        <v>50</v>
      </c>
      <c r="D24" s="203"/>
      <c r="E24" s="203"/>
      <c r="F24" s="203"/>
      <c r="G24" s="203"/>
      <c r="H24" s="203"/>
      <c r="I24" s="77"/>
    </row>
    <row r="25" spans="2:9" s="11" customFormat="1" ht="15" customHeight="1" x14ac:dyDescent="0.2">
      <c r="B25" s="76">
        <v>2019</v>
      </c>
      <c r="C25" s="252"/>
      <c r="D25" s="77">
        <v>996</v>
      </c>
      <c r="E25" s="77"/>
      <c r="F25" s="77"/>
      <c r="G25" s="77"/>
      <c r="H25" s="77"/>
      <c r="I25" s="77"/>
    </row>
    <row r="26" spans="2:9" s="11" customFormat="1" ht="15" customHeight="1" x14ac:dyDescent="0.2">
      <c r="B26" s="76">
        <v>2018</v>
      </c>
      <c r="C26" s="74"/>
      <c r="D26" s="77">
        <v>1013</v>
      </c>
      <c r="E26" s="77">
        <v>899</v>
      </c>
      <c r="F26" s="77"/>
      <c r="G26" s="77"/>
      <c r="H26" s="77"/>
      <c r="I26" s="77"/>
    </row>
    <row r="27" spans="2:9" s="11" customFormat="1" ht="15" customHeight="1" x14ac:dyDescent="0.2">
      <c r="B27" s="76">
        <v>2017</v>
      </c>
      <c r="C27" s="252"/>
      <c r="D27" s="77">
        <v>878</v>
      </c>
      <c r="E27" s="77">
        <v>801</v>
      </c>
      <c r="F27" s="77">
        <v>706</v>
      </c>
      <c r="G27" s="77"/>
      <c r="H27" s="77"/>
      <c r="I27" s="77"/>
    </row>
    <row r="28" spans="2:9" s="11" customFormat="1" ht="15" customHeight="1" x14ac:dyDescent="0.2">
      <c r="B28" s="76">
        <v>2016</v>
      </c>
      <c r="C28" s="252"/>
      <c r="D28" s="77">
        <v>693</v>
      </c>
      <c r="E28" s="77">
        <v>623</v>
      </c>
      <c r="F28" s="77">
        <v>561</v>
      </c>
      <c r="G28" s="77">
        <v>518</v>
      </c>
      <c r="H28" s="77"/>
      <c r="I28" s="77"/>
    </row>
    <row r="29" spans="2:9" s="11" customFormat="1" ht="15" customHeight="1" x14ac:dyDescent="0.2">
      <c r="B29" s="76">
        <v>2015</v>
      </c>
      <c r="C29" s="76" t="s">
        <v>50</v>
      </c>
      <c r="D29" s="77">
        <v>713</v>
      </c>
      <c r="E29" s="77">
        <v>611</v>
      </c>
      <c r="F29" s="77">
        <v>526</v>
      </c>
      <c r="G29" s="77">
        <v>481</v>
      </c>
      <c r="H29" s="77">
        <v>444</v>
      </c>
      <c r="I29" s="77"/>
    </row>
    <row r="30" spans="2:9" s="11" customFormat="1" ht="15" customHeight="1" x14ac:dyDescent="0.2">
      <c r="B30" s="76">
        <v>2014</v>
      </c>
      <c r="C30" s="76" t="s">
        <v>50</v>
      </c>
      <c r="D30" s="77">
        <v>671</v>
      </c>
      <c r="E30" s="77">
        <v>567</v>
      </c>
      <c r="F30" s="77">
        <v>483</v>
      </c>
      <c r="G30" s="77">
        <v>430</v>
      </c>
      <c r="H30" s="77">
        <v>389</v>
      </c>
      <c r="I30" s="77">
        <v>362</v>
      </c>
    </row>
    <row r="31" spans="2:9" s="11" customFormat="1" ht="15" customHeight="1" x14ac:dyDescent="0.2">
      <c r="B31" s="74" t="s">
        <v>36</v>
      </c>
      <c r="C31" s="74"/>
      <c r="D31" s="74"/>
      <c r="E31" s="74"/>
      <c r="F31" s="74"/>
      <c r="G31" s="74"/>
      <c r="H31" s="74"/>
      <c r="I31" s="77"/>
    </row>
    <row r="32" spans="2:9" s="11" customFormat="1" ht="15" customHeight="1" x14ac:dyDescent="0.2">
      <c r="B32" s="249" t="s">
        <v>17</v>
      </c>
      <c r="C32" s="249"/>
      <c r="D32" s="249"/>
      <c r="E32" s="249"/>
      <c r="F32" s="249"/>
      <c r="G32" s="249"/>
      <c r="H32" s="249"/>
      <c r="I32" s="77"/>
    </row>
    <row r="33" spans="2:9" s="11" customFormat="1" ht="15" customHeight="1" x14ac:dyDescent="0.2">
      <c r="B33" s="76">
        <v>2019</v>
      </c>
      <c r="C33" s="252"/>
      <c r="D33" s="77">
        <v>303</v>
      </c>
      <c r="E33" s="77"/>
      <c r="F33" s="77"/>
      <c r="G33" s="77"/>
      <c r="H33" s="77"/>
      <c r="I33" s="77"/>
    </row>
    <row r="34" spans="2:9" s="11" customFormat="1" ht="15" customHeight="1" x14ac:dyDescent="0.2">
      <c r="B34" s="76">
        <v>2018</v>
      </c>
      <c r="C34" s="74"/>
      <c r="D34" s="77">
        <v>458</v>
      </c>
      <c r="E34" s="77">
        <v>395</v>
      </c>
      <c r="F34" s="77"/>
      <c r="G34" s="77"/>
      <c r="H34" s="77"/>
      <c r="I34" s="77"/>
    </row>
    <row r="35" spans="2:9" s="11" customFormat="1" ht="15" customHeight="1" x14ac:dyDescent="0.2">
      <c r="B35" s="76">
        <v>2017</v>
      </c>
      <c r="C35" s="252"/>
      <c r="D35" s="77">
        <v>381</v>
      </c>
      <c r="E35" s="77">
        <v>309</v>
      </c>
      <c r="F35" s="77">
        <v>266</v>
      </c>
      <c r="G35" s="77"/>
      <c r="H35" s="77"/>
      <c r="I35" s="77"/>
    </row>
    <row r="36" spans="2:9" s="11" customFormat="1" ht="15" customHeight="1" x14ac:dyDescent="0.2">
      <c r="B36" s="76">
        <v>2016</v>
      </c>
      <c r="C36" s="252"/>
      <c r="D36" s="77">
        <v>421</v>
      </c>
      <c r="E36" s="77">
        <v>344</v>
      </c>
      <c r="F36" s="77">
        <v>304</v>
      </c>
      <c r="G36" s="77">
        <v>279</v>
      </c>
      <c r="H36" s="77"/>
      <c r="I36" s="77"/>
    </row>
    <row r="37" spans="2:9" s="11" customFormat="1" ht="15" customHeight="1" x14ac:dyDescent="0.2">
      <c r="B37" s="76">
        <v>2015</v>
      </c>
      <c r="C37" s="76" t="s">
        <v>50</v>
      </c>
      <c r="D37" s="77">
        <v>435</v>
      </c>
      <c r="E37" s="77">
        <v>356</v>
      </c>
      <c r="F37" s="77">
        <v>306</v>
      </c>
      <c r="G37" s="77">
        <v>268</v>
      </c>
      <c r="H37" s="77">
        <v>238</v>
      </c>
      <c r="I37" s="77"/>
    </row>
    <row r="38" spans="2:9" s="11" customFormat="1" ht="15" customHeight="1" x14ac:dyDescent="0.2">
      <c r="B38" s="76">
        <v>2014</v>
      </c>
      <c r="C38" s="76" t="s">
        <v>50</v>
      </c>
      <c r="D38" s="77">
        <v>677</v>
      </c>
      <c r="E38" s="77">
        <v>539</v>
      </c>
      <c r="F38" s="77">
        <v>471</v>
      </c>
      <c r="G38" s="77">
        <v>418</v>
      </c>
      <c r="H38" s="77">
        <v>379</v>
      </c>
      <c r="I38" s="77">
        <v>342</v>
      </c>
    </row>
    <row r="39" spans="2:9" s="11" customFormat="1" ht="15" customHeight="1" x14ac:dyDescent="0.2">
      <c r="B39" s="249" t="s">
        <v>18</v>
      </c>
      <c r="C39" s="249" t="s">
        <v>50</v>
      </c>
      <c r="D39" s="249"/>
      <c r="E39" s="249"/>
      <c r="F39" s="249"/>
      <c r="G39" s="249"/>
      <c r="H39" s="249"/>
      <c r="I39" s="77"/>
    </row>
    <row r="40" spans="2:9" s="11" customFormat="1" ht="15" customHeight="1" x14ac:dyDescent="0.2">
      <c r="B40" s="76">
        <v>2019</v>
      </c>
      <c r="C40" s="252"/>
      <c r="D40" s="77">
        <v>0</v>
      </c>
      <c r="E40" s="77"/>
      <c r="F40" s="77"/>
      <c r="G40" s="77"/>
      <c r="H40" s="77"/>
      <c r="I40" s="77"/>
    </row>
    <row r="41" spans="2:9" s="11" customFormat="1" ht="15" customHeight="1" x14ac:dyDescent="0.2">
      <c r="B41" s="76">
        <v>2018</v>
      </c>
      <c r="C41" s="74"/>
      <c r="D41" s="77">
        <v>0</v>
      </c>
      <c r="E41" s="77">
        <v>0</v>
      </c>
      <c r="F41" s="77"/>
      <c r="G41" s="77"/>
      <c r="H41" s="77"/>
      <c r="I41" s="77"/>
    </row>
    <row r="42" spans="2:9" s="11" customFormat="1" ht="15" customHeight="1" x14ac:dyDescent="0.2">
      <c r="B42" s="76">
        <v>2017</v>
      </c>
      <c r="C42" s="252"/>
      <c r="D42" s="77">
        <v>1</v>
      </c>
      <c r="E42" s="77">
        <v>1</v>
      </c>
      <c r="F42" s="77">
        <v>1</v>
      </c>
      <c r="G42" s="77"/>
      <c r="H42" s="77"/>
      <c r="I42" s="77"/>
    </row>
    <row r="43" spans="2:9" s="11" customFormat="1" ht="15" customHeight="1" x14ac:dyDescent="0.2">
      <c r="B43" s="76">
        <v>2016</v>
      </c>
      <c r="C43" s="252"/>
      <c r="D43" s="77">
        <v>0</v>
      </c>
      <c r="E43" s="77">
        <v>0</v>
      </c>
      <c r="F43" s="77">
        <v>0</v>
      </c>
      <c r="G43" s="77">
        <v>0</v>
      </c>
      <c r="H43" s="77"/>
      <c r="I43" s="77"/>
    </row>
    <row r="44" spans="2:9" s="11" customFormat="1" ht="15" customHeight="1" x14ac:dyDescent="0.2">
      <c r="B44" s="76">
        <v>2015</v>
      </c>
      <c r="C44" s="76" t="s">
        <v>50</v>
      </c>
      <c r="D44" s="77">
        <v>1</v>
      </c>
      <c r="E44" s="77">
        <v>1</v>
      </c>
      <c r="F44" s="77">
        <v>0</v>
      </c>
      <c r="G44" s="77">
        <v>0</v>
      </c>
      <c r="H44" s="77">
        <v>0</v>
      </c>
      <c r="I44" s="77"/>
    </row>
    <row r="45" spans="2:9" s="11" customFormat="1" ht="15" customHeight="1" x14ac:dyDescent="0.2">
      <c r="B45" s="76">
        <v>2014</v>
      </c>
      <c r="C45" s="76" t="s">
        <v>50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</row>
    <row r="46" spans="2:9" s="11" customFormat="1" ht="15" customHeight="1" x14ac:dyDescent="0.2">
      <c r="B46" s="249" t="s">
        <v>19</v>
      </c>
      <c r="C46" s="249" t="s">
        <v>50</v>
      </c>
      <c r="D46" s="249"/>
      <c r="E46" s="249"/>
      <c r="F46" s="249"/>
      <c r="G46" s="249"/>
      <c r="H46" s="249"/>
      <c r="I46" s="77"/>
    </row>
    <row r="47" spans="2:9" s="11" customFormat="1" ht="15" customHeight="1" x14ac:dyDescent="0.2">
      <c r="B47" s="76">
        <v>2019</v>
      </c>
      <c r="C47" s="252"/>
      <c r="D47" s="77">
        <v>70</v>
      </c>
      <c r="E47" s="77"/>
      <c r="F47" s="77"/>
      <c r="G47" s="77"/>
      <c r="H47" s="77"/>
      <c r="I47" s="77"/>
    </row>
    <row r="48" spans="2:9" s="11" customFormat="1" ht="15" customHeight="1" x14ac:dyDescent="0.2">
      <c r="B48" s="76">
        <v>2018</v>
      </c>
      <c r="C48" s="74"/>
      <c r="D48" s="77">
        <v>93</v>
      </c>
      <c r="E48" s="77">
        <v>73</v>
      </c>
      <c r="F48" s="77"/>
      <c r="G48" s="77"/>
      <c r="H48" s="77"/>
      <c r="I48" s="77"/>
    </row>
    <row r="49" spans="2:9" s="11" customFormat="1" ht="15" customHeight="1" x14ac:dyDescent="0.2">
      <c r="B49" s="76">
        <v>2017</v>
      </c>
      <c r="C49" s="252"/>
      <c r="D49" s="77">
        <v>77</v>
      </c>
      <c r="E49" s="77">
        <v>62</v>
      </c>
      <c r="F49" s="77">
        <v>50</v>
      </c>
      <c r="G49" s="77"/>
      <c r="H49" s="77"/>
      <c r="I49" s="77"/>
    </row>
    <row r="50" spans="2:9" s="11" customFormat="1" ht="15" customHeight="1" x14ac:dyDescent="0.2">
      <c r="B50" s="76">
        <v>2016</v>
      </c>
      <c r="C50" s="252"/>
      <c r="D50" s="77">
        <v>62</v>
      </c>
      <c r="E50" s="77">
        <v>47</v>
      </c>
      <c r="F50" s="77">
        <v>36</v>
      </c>
      <c r="G50" s="77">
        <v>32</v>
      </c>
      <c r="H50" s="77"/>
      <c r="I50" s="77"/>
    </row>
    <row r="51" spans="2:9" s="11" customFormat="1" ht="15" customHeight="1" x14ac:dyDescent="0.2">
      <c r="B51" s="76">
        <v>2015</v>
      </c>
      <c r="C51" s="76" t="s">
        <v>50</v>
      </c>
      <c r="D51" s="77">
        <v>66</v>
      </c>
      <c r="E51" s="77">
        <v>54</v>
      </c>
      <c r="F51" s="77">
        <v>39</v>
      </c>
      <c r="G51" s="77">
        <v>35</v>
      </c>
      <c r="H51" s="77">
        <v>29</v>
      </c>
      <c r="I51" s="77"/>
    </row>
    <row r="52" spans="2:9" s="11" customFormat="1" ht="15" customHeight="1" x14ac:dyDescent="0.2">
      <c r="B52" s="76">
        <v>2014</v>
      </c>
      <c r="C52" s="76" t="s">
        <v>50</v>
      </c>
      <c r="D52" s="77">
        <v>65</v>
      </c>
      <c r="E52" s="77">
        <v>46</v>
      </c>
      <c r="F52" s="77">
        <v>37</v>
      </c>
      <c r="G52" s="77">
        <v>32</v>
      </c>
      <c r="H52" s="77">
        <v>31</v>
      </c>
      <c r="I52" s="77">
        <v>29</v>
      </c>
    </row>
    <row r="53" spans="2:9" s="11" customFormat="1" ht="15" customHeight="1" x14ac:dyDescent="0.2">
      <c r="B53" s="249" t="s">
        <v>20</v>
      </c>
      <c r="C53" s="249" t="s">
        <v>50</v>
      </c>
      <c r="D53" s="249"/>
      <c r="E53" s="249"/>
      <c r="F53" s="249"/>
      <c r="G53" s="249"/>
      <c r="H53" s="249"/>
      <c r="I53" s="77"/>
    </row>
    <row r="54" spans="2:9" s="11" customFormat="1" ht="15" customHeight="1" x14ac:dyDescent="0.2">
      <c r="B54" s="76">
        <v>2019</v>
      </c>
      <c r="C54" s="252"/>
      <c r="D54" s="77">
        <v>1</v>
      </c>
      <c r="E54" s="77"/>
      <c r="F54" s="77"/>
      <c r="G54" s="77"/>
      <c r="H54" s="77"/>
      <c r="I54" s="77"/>
    </row>
    <row r="55" spans="2:9" s="11" customFormat="1" ht="15" customHeight="1" x14ac:dyDescent="0.2">
      <c r="B55" s="76">
        <v>2018</v>
      </c>
      <c r="C55" s="74"/>
      <c r="D55" s="77">
        <v>11</v>
      </c>
      <c r="E55" s="77">
        <v>10</v>
      </c>
      <c r="F55" s="77"/>
      <c r="G55" s="77"/>
      <c r="H55" s="77"/>
      <c r="I55" s="77"/>
    </row>
    <row r="56" spans="2:9" s="11" customFormat="1" ht="15" customHeight="1" x14ac:dyDescent="0.2">
      <c r="B56" s="76">
        <v>2017</v>
      </c>
      <c r="C56" s="252"/>
      <c r="D56" s="77">
        <v>0</v>
      </c>
      <c r="E56" s="77">
        <v>0</v>
      </c>
      <c r="F56" s="77">
        <v>0</v>
      </c>
      <c r="G56" s="77"/>
      <c r="H56" s="77"/>
      <c r="I56" s="77"/>
    </row>
    <row r="57" spans="2:9" s="11" customFormat="1" ht="15" customHeight="1" x14ac:dyDescent="0.2">
      <c r="B57" s="76">
        <v>2016</v>
      </c>
      <c r="C57" s="252"/>
      <c r="D57" s="77">
        <v>42</v>
      </c>
      <c r="E57" s="77">
        <v>41</v>
      </c>
      <c r="F57" s="77">
        <v>41</v>
      </c>
      <c r="G57" s="77">
        <v>41</v>
      </c>
      <c r="H57" s="77"/>
      <c r="I57" s="77"/>
    </row>
    <row r="58" spans="2:9" s="11" customFormat="1" ht="15" customHeight="1" x14ac:dyDescent="0.2">
      <c r="B58" s="76">
        <v>2015</v>
      </c>
      <c r="C58" s="76" t="s">
        <v>50</v>
      </c>
      <c r="D58" s="77">
        <v>4</v>
      </c>
      <c r="E58" s="77">
        <v>3</v>
      </c>
      <c r="F58" s="77">
        <v>3</v>
      </c>
      <c r="G58" s="77">
        <v>3</v>
      </c>
      <c r="H58" s="77">
        <v>3</v>
      </c>
      <c r="I58" s="77"/>
    </row>
    <row r="59" spans="2:9" s="11" customFormat="1" ht="15" customHeight="1" x14ac:dyDescent="0.2">
      <c r="B59" s="76">
        <v>2014</v>
      </c>
      <c r="C59" s="76" t="s">
        <v>50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</row>
    <row r="60" spans="2:9" s="11" customFormat="1" ht="15" customHeight="1" x14ac:dyDescent="0.2">
      <c r="B60" s="249" t="s">
        <v>21</v>
      </c>
      <c r="C60" s="249" t="s">
        <v>50</v>
      </c>
      <c r="D60" s="249"/>
      <c r="E60" s="249"/>
      <c r="F60" s="249"/>
      <c r="G60" s="249"/>
      <c r="H60" s="249"/>
      <c r="I60" s="77"/>
    </row>
    <row r="61" spans="2:9" s="11" customFormat="1" ht="15" customHeight="1" x14ac:dyDescent="0.2">
      <c r="B61" s="76">
        <v>2019</v>
      </c>
      <c r="C61" s="232"/>
      <c r="D61" s="77">
        <v>2</v>
      </c>
      <c r="E61" s="77"/>
      <c r="F61" s="77"/>
      <c r="G61" s="77"/>
      <c r="H61" s="77"/>
      <c r="I61" s="77"/>
    </row>
    <row r="62" spans="2:9" s="11" customFormat="1" ht="15" customHeight="1" x14ac:dyDescent="0.2">
      <c r="B62" s="76">
        <v>2018</v>
      </c>
      <c r="C62" s="74"/>
      <c r="D62" s="77">
        <v>0</v>
      </c>
      <c r="E62" s="77">
        <v>0</v>
      </c>
      <c r="F62" s="77"/>
      <c r="G62" s="77"/>
      <c r="H62" s="77"/>
      <c r="I62" s="77"/>
    </row>
    <row r="63" spans="2:9" s="11" customFormat="1" ht="15" customHeight="1" x14ac:dyDescent="0.2">
      <c r="B63" s="76">
        <v>2017</v>
      </c>
      <c r="C63" s="232"/>
      <c r="D63" s="77">
        <v>0</v>
      </c>
      <c r="E63" s="77">
        <v>0</v>
      </c>
      <c r="F63" s="77">
        <v>0</v>
      </c>
      <c r="G63" s="77"/>
      <c r="H63" s="77"/>
      <c r="I63" s="77"/>
    </row>
    <row r="64" spans="2:9" s="11" customFormat="1" ht="15" customHeight="1" x14ac:dyDescent="0.2">
      <c r="B64" s="76">
        <v>2016</v>
      </c>
      <c r="C64" s="232"/>
      <c r="D64" s="77">
        <v>4</v>
      </c>
      <c r="E64" s="77">
        <v>4</v>
      </c>
      <c r="F64" s="77">
        <v>4</v>
      </c>
      <c r="G64" s="77">
        <v>4</v>
      </c>
      <c r="H64" s="77"/>
      <c r="I64" s="77"/>
    </row>
    <row r="65" spans="2:9" s="11" customFormat="1" ht="15" customHeight="1" x14ac:dyDescent="0.2">
      <c r="B65" s="76">
        <v>2015</v>
      </c>
      <c r="C65" s="76" t="s">
        <v>50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/>
    </row>
    <row r="66" spans="2:9" s="11" customFormat="1" ht="15" customHeight="1" x14ac:dyDescent="0.2">
      <c r="B66" s="76">
        <v>2014</v>
      </c>
      <c r="C66" s="76" t="s">
        <v>50</v>
      </c>
      <c r="D66" s="77">
        <v>3</v>
      </c>
      <c r="E66" s="77">
        <v>3</v>
      </c>
      <c r="F66" s="77">
        <v>2</v>
      </c>
      <c r="G66" s="77">
        <v>2</v>
      </c>
      <c r="H66" s="77">
        <v>1</v>
      </c>
      <c r="I66" s="77">
        <v>1</v>
      </c>
    </row>
    <row r="67" spans="2:9" s="11" customFormat="1" ht="15" customHeight="1" x14ac:dyDescent="0.2">
      <c r="B67" s="249" t="s">
        <v>22</v>
      </c>
      <c r="C67" s="249" t="s">
        <v>50</v>
      </c>
      <c r="D67" s="249"/>
      <c r="E67" s="249"/>
      <c r="F67" s="249"/>
      <c r="G67" s="249"/>
      <c r="H67" s="249"/>
      <c r="I67" s="77"/>
    </row>
    <row r="68" spans="2:9" s="11" customFormat="1" ht="15" customHeight="1" x14ac:dyDescent="0.2">
      <c r="B68" s="76">
        <v>2019</v>
      </c>
      <c r="C68" s="252"/>
      <c r="D68" s="77">
        <v>161</v>
      </c>
      <c r="E68" s="77"/>
      <c r="F68" s="77"/>
      <c r="G68" s="77"/>
      <c r="H68" s="77"/>
      <c r="I68" s="77"/>
    </row>
    <row r="69" spans="2:9" s="11" customFormat="1" ht="15" customHeight="1" x14ac:dyDescent="0.2">
      <c r="B69" s="76">
        <v>2018</v>
      </c>
      <c r="C69" s="74"/>
      <c r="D69" s="77">
        <v>156</v>
      </c>
      <c r="E69" s="77">
        <v>134</v>
      </c>
      <c r="F69" s="77"/>
      <c r="G69" s="77"/>
      <c r="H69" s="77"/>
      <c r="I69" s="77"/>
    </row>
    <row r="70" spans="2:9" s="11" customFormat="1" ht="15" customHeight="1" x14ac:dyDescent="0.2">
      <c r="B70" s="76">
        <v>2017</v>
      </c>
      <c r="C70" s="252"/>
      <c r="D70" s="77">
        <v>120</v>
      </c>
      <c r="E70" s="77">
        <v>92</v>
      </c>
      <c r="F70" s="77">
        <v>79</v>
      </c>
      <c r="G70" s="77"/>
      <c r="H70" s="77"/>
      <c r="I70" s="77"/>
    </row>
    <row r="71" spans="2:9" s="11" customFormat="1" ht="15" customHeight="1" x14ac:dyDescent="0.2">
      <c r="B71" s="76">
        <v>2016</v>
      </c>
      <c r="C71" s="252"/>
      <c r="D71" s="77">
        <v>87</v>
      </c>
      <c r="E71" s="77">
        <v>72</v>
      </c>
      <c r="F71" s="77">
        <v>59</v>
      </c>
      <c r="G71" s="77">
        <v>53</v>
      </c>
      <c r="H71" s="77"/>
      <c r="I71" s="77"/>
    </row>
    <row r="72" spans="2:9" s="11" customFormat="1" ht="15" customHeight="1" x14ac:dyDescent="0.2">
      <c r="B72" s="76">
        <v>2015</v>
      </c>
      <c r="C72" s="76" t="s">
        <v>50</v>
      </c>
      <c r="D72" s="77">
        <v>110</v>
      </c>
      <c r="E72" s="77">
        <v>81</v>
      </c>
      <c r="F72" s="77">
        <v>64</v>
      </c>
      <c r="G72" s="77">
        <v>56</v>
      </c>
      <c r="H72" s="77">
        <v>52</v>
      </c>
      <c r="I72" s="77"/>
    </row>
    <row r="73" spans="2:9" s="11" customFormat="1" ht="15" customHeight="1" x14ac:dyDescent="0.2">
      <c r="B73" s="76">
        <v>2014</v>
      </c>
      <c r="C73" s="76" t="s">
        <v>50</v>
      </c>
      <c r="D73" s="77">
        <v>99</v>
      </c>
      <c r="E73" s="77">
        <v>76</v>
      </c>
      <c r="F73" s="77">
        <v>60</v>
      </c>
      <c r="G73" s="77">
        <v>56</v>
      </c>
      <c r="H73" s="77">
        <v>49</v>
      </c>
      <c r="I73" s="77">
        <v>45</v>
      </c>
    </row>
    <row r="74" spans="2:9" s="11" customFormat="1" ht="15" customHeight="1" x14ac:dyDescent="0.2">
      <c r="B74" s="249" t="s">
        <v>23</v>
      </c>
      <c r="C74" s="249" t="s">
        <v>50</v>
      </c>
      <c r="D74" s="249"/>
      <c r="E74" s="249"/>
      <c r="F74" s="249"/>
      <c r="G74" s="249"/>
      <c r="H74" s="249"/>
      <c r="I74" s="77"/>
    </row>
    <row r="75" spans="2:9" s="11" customFormat="1" ht="15" customHeight="1" x14ac:dyDescent="0.2">
      <c r="B75" s="76">
        <v>2019</v>
      </c>
      <c r="C75" s="232"/>
      <c r="D75" s="77">
        <v>409</v>
      </c>
      <c r="E75" s="77"/>
      <c r="F75" s="77"/>
      <c r="G75" s="77"/>
      <c r="H75" s="77"/>
      <c r="I75" s="77"/>
    </row>
    <row r="76" spans="2:9" s="11" customFormat="1" ht="15" customHeight="1" x14ac:dyDescent="0.2">
      <c r="B76" s="76">
        <v>2018</v>
      </c>
      <c r="C76" s="74"/>
      <c r="D76" s="77">
        <v>446</v>
      </c>
      <c r="E76" s="77">
        <v>344</v>
      </c>
      <c r="F76" s="77"/>
      <c r="G76" s="77"/>
      <c r="H76" s="77"/>
      <c r="I76" s="77"/>
    </row>
    <row r="77" spans="2:9" s="11" customFormat="1" ht="15" customHeight="1" x14ac:dyDescent="0.2">
      <c r="B77" s="76">
        <v>2017</v>
      </c>
      <c r="C77" s="232"/>
      <c r="D77" s="77">
        <v>400</v>
      </c>
      <c r="E77" s="77">
        <v>301</v>
      </c>
      <c r="F77" s="77">
        <v>237</v>
      </c>
      <c r="G77" s="77"/>
      <c r="H77" s="77"/>
      <c r="I77" s="77"/>
    </row>
    <row r="78" spans="2:9" s="11" customFormat="1" ht="15" customHeight="1" x14ac:dyDescent="0.2">
      <c r="B78" s="76">
        <v>2016</v>
      </c>
      <c r="C78" s="232"/>
      <c r="D78" s="77">
        <v>382</v>
      </c>
      <c r="E78" s="77">
        <v>293</v>
      </c>
      <c r="F78" s="77">
        <v>232</v>
      </c>
      <c r="G78" s="77">
        <v>201</v>
      </c>
      <c r="H78" s="77"/>
      <c r="I78" s="77"/>
    </row>
    <row r="79" spans="2:9" s="11" customFormat="1" ht="15" customHeight="1" x14ac:dyDescent="0.2">
      <c r="B79" s="76">
        <v>2015</v>
      </c>
      <c r="C79" s="76" t="s">
        <v>50</v>
      </c>
      <c r="D79" s="77">
        <v>449</v>
      </c>
      <c r="E79" s="77">
        <v>329</v>
      </c>
      <c r="F79" s="77">
        <v>262</v>
      </c>
      <c r="G79" s="77">
        <v>231</v>
      </c>
      <c r="H79" s="77">
        <v>200</v>
      </c>
      <c r="I79" s="77"/>
    </row>
    <row r="80" spans="2:9" s="11" customFormat="1" ht="15" customHeight="1" x14ac:dyDescent="0.2">
      <c r="B80" s="76">
        <v>2014</v>
      </c>
      <c r="C80" s="76" t="s">
        <v>50</v>
      </c>
      <c r="D80" s="77">
        <v>366</v>
      </c>
      <c r="E80" s="77">
        <v>280</v>
      </c>
      <c r="F80" s="77">
        <v>220</v>
      </c>
      <c r="G80" s="77">
        <v>182</v>
      </c>
      <c r="H80" s="77">
        <v>157</v>
      </c>
      <c r="I80" s="77">
        <v>132</v>
      </c>
    </row>
    <row r="81" spans="2:9" s="11" customFormat="1" ht="15" customHeight="1" x14ac:dyDescent="0.2">
      <c r="B81" s="249" t="s">
        <v>24</v>
      </c>
      <c r="C81" s="249" t="s">
        <v>50</v>
      </c>
      <c r="D81" s="249"/>
      <c r="E81" s="249"/>
      <c r="F81" s="249"/>
      <c r="G81" s="249"/>
      <c r="H81" s="249"/>
      <c r="I81" s="77"/>
    </row>
    <row r="82" spans="2:9" s="11" customFormat="1" ht="15" customHeight="1" x14ac:dyDescent="0.2">
      <c r="B82" s="76">
        <v>2019</v>
      </c>
      <c r="C82" s="252"/>
      <c r="D82" s="77">
        <v>62</v>
      </c>
      <c r="E82" s="77"/>
      <c r="F82" s="77"/>
      <c r="G82" s="77"/>
      <c r="H82" s="77"/>
      <c r="I82" s="77"/>
    </row>
    <row r="83" spans="2:9" s="11" customFormat="1" ht="15" customHeight="1" x14ac:dyDescent="0.2">
      <c r="B83" s="76">
        <v>2018</v>
      </c>
      <c r="C83" s="74"/>
      <c r="D83" s="77">
        <v>57</v>
      </c>
      <c r="E83" s="77">
        <v>49</v>
      </c>
      <c r="F83" s="77"/>
      <c r="G83" s="77"/>
      <c r="H83" s="77"/>
      <c r="I83" s="77"/>
    </row>
    <row r="84" spans="2:9" s="11" customFormat="1" ht="15" customHeight="1" x14ac:dyDescent="0.2">
      <c r="B84" s="76">
        <v>2017</v>
      </c>
      <c r="C84" s="252"/>
      <c r="D84" s="77">
        <v>55</v>
      </c>
      <c r="E84" s="77">
        <v>47</v>
      </c>
      <c r="F84" s="77">
        <v>42</v>
      </c>
      <c r="G84" s="77"/>
      <c r="H84" s="77"/>
      <c r="I84" s="77"/>
    </row>
    <row r="85" spans="2:9" s="11" customFormat="1" ht="15" customHeight="1" x14ac:dyDescent="0.2">
      <c r="B85" s="76">
        <v>2016</v>
      </c>
      <c r="C85" s="252"/>
      <c r="D85" s="77">
        <v>49</v>
      </c>
      <c r="E85" s="77">
        <v>41</v>
      </c>
      <c r="F85" s="77">
        <v>38</v>
      </c>
      <c r="G85" s="77">
        <v>34</v>
      </c>
      <c r="H85" s="77"/>
      <c r="I85" s="77"/>
    </row>
    <row r="86" spans="2:9" s="11" customFormat="1" ht="15" customHeight="1" x14ac:dyDescent="0.2">
      <c r="B86" s="76">
        <v>2015</v>
      </c>
      <c r="C86" s="76" t="s">
        <v>50</v>
      </c>
      <c r="D86" s="77">
        <v>38</v>
      </c>
      <c r="E86" s="77">
        <v>32</v>
      </c>
      <c r="F86" s="77">
        <v>28</v>
      </c>
      <c r="G86" s="77">
        <v>27</v>
      </c>
      <c r="H86" s="77">
        <v>26</v>
      </c>
      <c r="I86" s="77"/>
    </row>
    <row r="87" spans="2:9" s="11" customFormat="1" ht="15" customHeight="1" x14ac:dyDescent="0.2">
      <c r="B87" s="76">
        <v>2014</v>
      </c>
      <c r="C87" s="76" t="s">
        <v>50</v>
      </c>
      <c r="D87" s="77">
        <v>37</v>
      </c>
      <c r="E87" s="77">
        <v>32</v>
      </c>
      <c r="F87" s="77">
        <v>31</v>
      </c>
      <c r="G87" s="77">
        <v>29</v>
      </c>
      <c r="H87" s="77">
        <v>27</v>
      </c>
      <c r="I87" s="77">
        <v>23</v>
      </c>
    </row>
    <row r="88" spans="2:9" s="11" customFormat="1" ht="15" customHeight="1" x14ac:dyDescent="0.2">
      <c r="B88" s="249" t="s">
        <v>25</v>
      </c>
      <c r="C88" s="249" t="s">
        <v>50</v>
      </c>
      <c r="D88" s="249"/>
      <c r="E88" s="249"/>
      <c r="F88" s="249"/>
      <c r="G88" s="249"/>
      <c r="H88" s="249"/>
      <c r="I88" s="77"/>
    </row>
    <row r="89" spans="2:9" s="11" customFormat="1" ht="15" customHeight="1" x14ac:dyDescent="0.2">
      <c r="B89" s="76">
        <v>2019</v>
      </c>
      <c r="C89" s="252"/>
      <c r="D89" s="77">
        <v>594</v>
      </c>
      <c r="E89" s="77"/>
      <c r="F89" s="77"/>
      <c r="G89" s="77"/>
      <c r="H89" s="77"/>
      <c r="I89" s="77"/>
    </row>
    <row r="90" spans="2:9" s="11" customFormat="1" ht="15" customHeight="1" x14ac:dyDescent="0.2">
      <c r="B90" s="76">
        <v>2018</v>
      </c>
      <c r="C90" s="74"/>
      <c r="D90" s="77">
        <v>772</v>
      </c>
      <c r="E90" s="77">
        <v>654</v>
      </c>
      <c r="F90" s="77"/>
      <c r="G90" s="77"/>
      <c r="H90" s="77"/>
      <c r="I90" s="77"/>
    </row>
    <row r="91" spans="2:9" s="11" customFormat="1" ht="15" customHeight="1" x14ac:dyDescent="0.2">
      <c r="B91" s="76">
        <v>2017</v>
      </c>
      <c r="C91" s="252"/>
      <c r="D91" s="77">
        <v>749</v>
      </c>
      <c r="E91" s="77">
        <v>635</v>
      </c>
      <c r="F91" s="77">
        <v>534</v>
      </c>
      <c r="G91" s="77"/>
      <c r="H91" s="77"/>
      <c r="I91" s="77"/>
    </row>
    <row r="92" spans="2:9" s="11" customFormat="1" ht="15" customHeight="1" x14ac:dyDescent="0.2">
      <c r="B92" s="76">
        <v>2016</v>
      </c>
      <c r="C92" s="252"/>
      <c r="D92" s="77">
        <v>550</v>
      </c>
      <c r="E92" s="77">
        <v>464</v>
      </c>
      <c r="F92" s="77">
        <v>395</v>
      </c>
      <c r="G92" s="77">
        <v>346</v>
      </c>
      <c r="H92" s="77"/>
      <c r="I92" s="77"/>
    </row>
    <row r="93" spans="2:9" s="11" customFormat="1" ht="15" customHeight="1" x14ac:dyDescent="0.2">
      <c r="B93" s="76">
        <v>2015</v>
      </c>
      <c r="C93" s="76" t="s">
        <v>50</v>
      </c>
      <c r="D93" s="77">
        <v>523</v>
      </c>
      <c r="E93" s="77">
        <v>435</v>
      </c>
      <c r="F93" s="77">
        <v>371</v>
      </c>
      <c r="G93" s="77">
        <v>315</v>
      </c>
      <c r="H93" s="77">
        <v>283</v>
      </c>
      <c r="I93" s="77"/>
    </row>
    <row r="94" spans="2:9" s="11" customFormat="1" ht="15" customHeight="1" x14ac:dyDescent="0.2">
      <c r="B94" s="76">
        <v>2014</v>
      </c>
      <c r="C94" s="76" t="s">
        <v>50</v>
      </c>
      <c r="D94" s="77">
        <v>391</v>
      </c>
      <c r="E94" s="77">
        <v>296</v>
      </c>
      <c r="F94" s="77">
        <v>228</v>
      </c>
      <c r="G94" s="77">
        <v>194</v>
      </c>
      <c r="H94" s="77">
        <v>171</v>
      </c>
      <c r="I94" s="77">
        <v>159</v>
      </c>
    </row>
    <row r="95" spans="2:9" s="11" customFormat="1" ht="15" customHeight="1" x14ac:dyDescent="0.2">
      <c r="B95" s="249" t="s">
        <v>26</v>
      </c>
      <c r="C95" s="249" t="s">
        <v>50</v>
      </c>
      <c r="D95" s="249"/>
      <c r="E95" s="249"/>
      <c r="F95" s="249"/>
      <c r="G95" s="249"/>
      <c r="H95" s="249"/>
      <c r="I95" s="77"/>
    </row>
    <row r="96" spans="2:9" s="11" customFormat="1" ht="15" customHeight="1" x14ac:dyDescent="0.2">
      <c r="B96" s="76">
        <v>2019</v>
      </c>
      <c r="C96" s="252"/>
      <c r="D96" s="77">
        <v>72</v>
      </c>
      <c r="E96" s="77"/>
      <c r="F96" s="77"/>
      <c r="G96" s="77"/>
      <c r="H96" s="77"/>
      <c r="I96" s="77"/>
    </row>
    <row r="97" spans="2:9" s="11" customFormat="1" ht="15" customHeight="1" x14ac:dyDescent="0.2">
      <c r="B97" s="76">
        <v>2018</v>
      </c>
      <c r="C97" s="74"/>
      <c r="D97" s="77">
        <v>49</v>
      </c>
      <c r="E97" s="77">
        <v>43</v>
      </c>
      <c r="F97" s="77"/>
      <c r="G97" s="77"/>
      <c r="H97" s="77"/>
      <c r="I97" s="77"/>
    </row>
    <row r="98" spans="2:9" s="11" customFormat="1" ht="15" customHeight="1" x14ac:dyDescent="0.2">
      <c r="B98" s="76">
        <v>2017</v>
      </c>
      <c r="C98" s="252"/>
      <c r="D98" s="77">
        <v>71</v>
      </c>
      <c r="E98" s="77">
        <v>61</v>
      </c>
      <c r="F98" s="77">
        <v>47</v>
      </c>
      <c r="G98" s="77"/>
      <c r="H98" s="77"/>
      <c r="I98" s="77"/>
    </row>
    <row r="99" spans="2:9" s="11" customFormat="1" ht="15" customHeight="1" x14ac:dyDescent="0.2">
      <c r="B99" s="76">
        <v>2016</v>
      </c>
      <c r="C99" s="252"/>
      <c r="D99" s="77">
        <v>49</v>
      </c>
      <c r="E99" s="77">
        <v>45</v>
      </c>
      <c r="F99" s="77">
        <v>36</v>
      </c>
      <c r="G99" s="77">
        <v>32</v>
      </c>
      <c r="H99" s="77"/>
      <c r="I99" s="77"/>
    </row>
    <row r="100" spans="2:9" s="11" customFormat="1" ht="15" customHeight="1" x14ac:dyDescent="0.2">
      <c r="B100" s="76">
        <v>2015</v>
      </c>
      <c r="C100" s="76" t="s">
        <v>50</v>
      </c>
      <c r="D100" s="77">
        <v>40</v>
      </c>
      <c r="E100" s="77">
        <v>33</v>
      </c>
      <c r="F100" s="77">
        <v>28</v>
      </c>
      <c r="G100" s="77">
        <v>25</v>
      </c>
      <c r="H100" s="77">
        <v>22</v>
      </c>
      <c r="I100" s="77"/>
    </row>
    <row r="101" spans="2:9" s="11" customFormat="1" ht="15" customHeight="1" x14ac:dyDescent="0.2">
      <c r="B101" s="76">
        <v>2014</v>
      </c>
      <c r="C101" s="76" t="s">
        <v>50</v>
      </c>
      <c r="D101" s="77">
        <v>43</v>
      </c>
      <c r="E101" s="77">
        <v>33</v>
      </c>
      <c r="F101" s="77">
        <v>23</v>
      </c>
      <c r="G101" s="77">
        <v>22</v>
      </c>
      <c r="H101" s="77">
        <v>20</v>
      </c>
      <c r="I101" s="77">
        <v>18</v>
      </c>
    </row>
    <row r="102" spans="2:9" s="11" customFormat="1" ht="15" customHeight="1" x14ac:dyDescent="0.2">
      <c r="B102" s="249" t="s">
        <v>27</v>
      </c>
      <c r="C102" s="249" t="s">
        <v>50</v>
      </c>
      <c r="D102" s="249"/>
      <c r="E102" s="249"/>
      <c r="F102" s="249"/>
      <c r="G102" s="249"/>
      <c r="H102" s="249"/>
      <c r="I102" s="77"/>
    </row>
    <row r="103" spans="2:9" s="11" customFormat="1" ht="15" customHeight="1" x14ac:dyDescent="0.2">
      <c r="B103" s="76">
        <v>2019</v>
      </c>
      <c r="C103" s="252"/>
      <c r="D103" s="77">
        <v>120</v>
      </c>
      <c r="E103" s="77"/>
      <c r="F103" s="77"/>
      <c r="G103" s="77"/>
      <c r="H103" s="77"/>
      <c r="I103" s="77"/>
    </row>
    <row r="104" spans="2:9" s="11" customFormat="1" ht="15" customHeight="1" x14ac:dyDescent="0.2">
      <c r="B104" s="76">
        <v>2018</v>
      </c>
      <c r="C104" s="74"/>
      <c r="D104" s="77">
        <v>149</v>
      </c>
      <c r="E104" s="77">
        <v>123</v>
      </c>
      <c r="F104" s="77"/>
      <c r="G104" s="77"/>
      <c r="H104" s="77"/>
      <c r="I104" s="77"/>
    </row>
    <row r="105" spans="2:9" s="11" customFormat="1" ht="15" customHeight="1" x14ac:dyDescent="0.2">
      <c r="B105" s="76">
        <v>2017</v>
      </c>
      <c r="C105" s="252"/>
      <c r="D105" s="77">
        <v>121</v>
      </c>
      <c r="E105" s="77">
        <v>110</v>
      </c>
      <c r="F105" s="77">
        <v>100</v>
      </c>
      <c r="G105" s="77"/>
      <c r="H105" s="77"/>
      <c r="I105" s="77"/>
    </row>
    <row r="106" spans="2:9" s="11" customFormat="1" ht="15" customHeight="1" x14ac:dyDescent="0.2">
      <c r="B106" s="76">
        <v>2016</v>
      </c>
      <c r="C106" s="252"/>
      <c r="D106" s="77">
        <v>94</v>
      </c>
      <c r="E106" s="77">
        <v>81</v>
      </c>
      <c r="F106" s="77">
        <v>76</v>
      </c>
      <c r="G106" s="77">
        <v>72</v>
      </c>
      <c r="H106" s="77"/>
      <c r="I106" s="77"/>
    </row>
    <row r="107" spans="2:9" s="11" customFormat="1" ht="15" customHeight="1" x14ac:dyDescent="0.2">
      <c r="B107" s="76">
        <v>2015</v>
      </c>
      <c r="C107" s="76" t="s">
        <v>50</v>
      </c>
      <c r="D107" s="77">
        <v>80</v>
      </c>
      <c r="E107" s="77">
        <v>69</v>
      </c>
      <c r="F107" s="77">
        <v>58</v>
      </c>
      <c r="G107" s="77">
        <v>55</v>
      </c>
      <c r="H107" s="77">
        <v>49</v>
      </c>
      <c r="I107" s="77"/>
    </row>
    <row r="108" spans="2:9" s="11" customFormat="1" ht="15" customHeight="1" x14ac:dyDescent="0.2">
      <c r="B108" s="76">
        <v>2014</v>
      </c>
      <c r="C108" s="76" t="s">
        <v>50</v>
      </c>
      <c r="D108" s="77">
        <v>40</v>
      </c>
      <c r="E108" s="77">
        <v>33</v>
      </c>
      <c r="F108" s="77">
        <v>29</v>
      </c>
      <c r="G108" s="77">
        <v>25</v>
      </c>
      <c r="H108" s="77">
        <v>24</v>
      </c>
      <c r="I108" s="77">
        <v>23</v>
      </c>
    </row>
    <row r="109" spans="2:9" s="11" customFormat="1" ht="15" customHeight="1" x14ac:dyDescent="0.2">
      <c r="B109" s="249" t="s">
        <v>28</v>
      </c>
      <c r="C109" s="249" t="s">
        <v>50</v>
      </c>
      <c r="D109" s="249"/>
      <c r="E109" s="249"/>
      <c r="F109" s="249"/>
      <c r="G109" s="249"/>
      <c r="H109" s="249"/>
      <c r="I109" s="77"/>
    </row>
    <row r="110" spans="2:9" s="11" customFormat="1" ht="15" customHeight="1" x14ac:dyDescent="0.2">
      <c r="B110" s="76">
        <v>2019</v>
      </c>
      <c r="C110" s="252"/>
      <c r="D110" s="77">
        <v>332</v>
      </c>
      <c r="E110" s="77"/>
      <c r="F110" s="77"/>
      <c r="G110" s="77"/>
      <c r="H110" s="77"/>
      <c r="I110" s="77"/>
    </row>
    <row r="111" spans="2:9" s="11" customFormat="1" ht="15" customHeight="1" x14ac:dyDescent="0.2">
      <c r="B111" s="76">
        <v>2018</v>
      </c>
      <c r="C111" s="74"/>
      <c r="D111" s="77">
        <v>379</v>
      </c>
      <c r="E111" s="77">
        <v>295</v>
      </c>
      <c r="F111" s="77"/>
      <c r="G111" s="77"/>
      <c r="H111" s="77"/>
      <c r="I111" s="77"/>
    </row>
    <row r="112" spans="2:9" s="11" customFormat="1" ht="15" customHeight="1" x14ac:dyDescent="0.2">
      <c r="B112" s="76">
        <v>2017</v>
      </c>
      <c r="C112" s="252"/>
      <c r="D112" s="77">
        <v>322</v>
      </c>
      <c r="E112" s="77">
        <v>237</v>
      </c>
      <c r="F112" s="77">
        <v>184</v>
      </c>
      <c r="G112" s="77"/>
      <c r="H112" s="77"/>
      <c r="I112" s="77"/>
    </row>
    <row r="113" spans="2:9" s="11" customFormat="1" ht="15" customHeight="1" x14ac:dyDescent="0.2">
      <c r="B113" s="76">
        <v>2016</v>
      </c>
      <c r="C113" s="252"/>
      <c r="D113" s="77">
        <v>283</v>
      </c>
      <c r="E113" s="77">
        <v>213</v>
      </c>
      <c r="F113" s="77">
        <v>173</v>
      </c>
      <c r="G113" s="77">
        <v>144</v>
      </c>
      <c r="H113" s="77"/>
      <c r="I113" s="77"/>
    </row>
    <row r="114" spans="2:9" s="11" customFormat="1" ht="15" customHeight="1" x14ac:dyDescent="0.2">
      <c r="B114" s="76">
        <v>2015</v>
      </c>
      <c r="C114" s="76" t="s">
        <v>50</v>
      </c>
      <c r="D114" s="77">
        <v>267</v>
      </c>
      <c r="E114" s="77">
        <v>186</v>
      </c>
      <c r="F114" s="77">
        <v>153</v>
      </c>
      <c r="G114" s="77">
        <v>125</v>
      </c>
      <c r="H114" s="77">
        <v>108</v>
      </c>
      <c r="I114" s="77"/>
    </row>
    <row r="115" spans="2:9" s="11" customFormat="1" ht="15" customHeight="1" x14ac:dyDescent="0.2">
      <c r="B115" s="76">
        <v>2014</v>
      </c>
      <c r="C115" s="76" t="s">
        <v>50</v>
      </c>
      <c r="D115" s="77">
        <v>247</v>
      </c>
      <c r="E115" s="77">
        <v>167</v>
      </c>
      <c r="F115" s="77">
        <v>130</v>
      </c>
      <c r="G115" s="77">
        <v>110</v>
      </c>
      <c r="H115" s="77">
        <v>95</v>
      </c>
      <c r="I115" s="77">
        <v>85</v>
      </c>
    </row>
    <row r="116" spans="2:9" s="11" customFormat="1" ht="15" customHeight="1" x14ac:dyDescent="0.2">
      <c r="B116" s="249" t="s">
        <v>29</v>
      </c>
      <c r="C116" s="249" t="s">
        <v>50</v>
      </c>
      <c r="D116" s="249"/>
      <c r="E116" s="249"/>
      <c r="F116" s="249"/>
      <c r="G116" s="249"/>
      <c r="H116" s="249"/>
      <c r="I116" s="77"/>
    </row>
    <row r="117" spans="2:9" s="11" customFormat="1" ht="15" customHeight="1" x14ac:dyDescent="0.2">
      <c r="B117" s="76">
        <v>2019</v>
      </c>
      <c r="C117" s="252"/>
      <c r="D117" s="77">
        <v>1282</v>
      </c>
      <c r="E117" s="77"/>
      <c r="F117" s="77"/>
      <c r="G117" s="77"/>
      <c r="H117" s="77"/>
      <c r="I117" s="77"/>
    </row>
    <row r="118" spans="2:9" s="11" customFormat="1" ht="15" customHeight="1" x14ac:dyDescent="0.2">
      <c r="B118" s="76">
        <v>2018</v>
      </c>
      <c r="C118" s="74"/>
      <c r="D118" s="77">
        <v>1207</v>
      </c>
      <c r="E118" s="77">
        <v>760</v>
      </c>
      <c r="F118" s="77"/>
      <c r="G118" s="77"/>
      <c r="H118" s="77"/>
      <c r="I118" s="77"/>
    </row>
    <row r="119" spans="2:9" s="11" customFormat="1" ht="15" customHeight="1" x14ac:dyDescent="0.2">
      <c r="B119" s="76">
        <v>2017</v>
      </c>
      <c r="C119" s="252"/>
      <c r="D119" s="77">
        <v>1274</v>
      </c>
      <c r="E119" s="77">
        <v>831</v>
      </c>
      <c r="F119" s="77">
        <v>480</v>
      </c>
      <c r="G119" s="77"/>
      <c r="H119" s="77"/>
      <c r="I119" s="77"/>
    </row>
    <row r="120" spans="2:9" s="11" customFormat="1" ht="15" customHeight="1" x14ac:dyDescent="0.2">
      <c r="B120" s="76">
        <v>2016</v>
      </c>
      <c r="C120" s="252"/>
      <c r="D120" s="77">
        <v>1247</v>
      </c>
      <c r="E120" s="77">
        <v>796</v>
      </c>
      <c r="F120" s="77">
        <v>483</v>
      </c>
      <c r="G120" s="77">
        <v>354</v>
      </c>
      <c r="H120" s="77"/>
      <c r="I120" s="77"/>
    </row>
    <row r="121" spans="2:9" s="11" customFormat="1" ht="15" customHeight="1" x14ac:dyDescent="0.2">
      <c r="B121" s="76">
        <v>2015</v>
      </c>
      <c r="C121" s="76" t="s">
        <v>50</v>
      </c>
      <c r="D121" s="77">
        <v>1162</v>
      </c>
      <c r="E121" s="77">
        <v>764</v>
      </c>
      <c r="F121" s="77">
        <v>513</v>
      </c>
      <c r="G121" s="77">
        <v>390</v>
      </c>
      <c r="H121" s="77">
        <v>307</v>
      </c>
      <c r="I121" s="77"/>
    </row>
    <row r="122" spans="2:9" s="11" customFormat="1" ht="15" customHeight="1" x14ac:dyDescent="0.2">
      <c r="B122" s="76">
        <v>2014</v>
      </c>
      <c r="C122" s="76" t="s">
        <v>50</v>
      </c>
      <c r="D122" s="77">
        <v>1003</v>
      </c>
      <c r="E122" s="77">
        <v>667</v>
      </c>
      <c r="F122" s="77">
        <v>418</v>
      </c>
      <c r="G122" s="77">
        <v>310</v>
      </c>
      <c r="H122" s="77">
        <v>241</v>
      </c>
      <c r="I122" s="77">
        <v>158</v>
      </c>
    </row>
    <row r="123" spans="2:9" s="11" customFormat="1" ht="15" customHeight="1" x14ac:dyDescent="0.2">
      <c r="B123" s="249" t="s">
        <v>30</v>
      </c>
      <c r="C123" s="249" t="s">
        <v>50</v>
      </c>
      <c r="D123" s="249"/>
      <c r="E123" s="249"/>
      <c r="F123" s="249"/>
      <c r="G123" s="249"/>
      <c r="H123" s="249"/>
      <c r="I123" s="77"/>
    </row>
    <row r="124" spans="2:9" s="11" customFormat="1" ht="15" customHeight="1" x14ac:dyDescent="0.2">
      <c r="B124" s="76">
        <v>2019</v>
      </c>
      <c r="C124" s="252"/>
      <c r="D124" s="77">
        <v>142</v>
      </c>
      <c r="E124" s="77"/>
      <c r="F124" s="77"/>
      <c r="G124" s="77"/>
      <c r="H124" s="77"/>
      <c r="I124" s="77"/>
    </row>
    <row r="125" spans="2:9" s="11" customFormat="1" ht="15" customHeight="1" x14ac:dyDescent="0.2">
      <c r="B125" s="76">
        <v>2018</v>
      </c>
      <c r="C125" s="74"/>
      <c r="D125" s="77">
        <v>155</v>
      </c>
      <c r="E125" s="77">
        <v>109</v>
      </c>
      <c r="F125" s="77"/>
      <c r="G125" s="77"/>
      <c r="H125" s="77"/>
      <c r="I125" s="77"/>
    </row>
    <row r="126" spans="2:9" s="11" customFormat="1" ht="15" customHeight="1" x14ac:dyDescent="0.2">
      <c r="B126" s="76">
        <v>2017</v>
      </c>
      <c r="C126" s="252"/>
      <c r="D126" s="77">
        <v>145</v>
      </c>
      <c r="E126" s="77">
        <v>96</v>
      </c>
      <c r="F126" s="77">
        <v>72</v>
      </c>
      <c r="G126" s="77"/>
      <c r="H126" s="77"/>
      <c r="I126" s="77"/>
    </row>
    <row r="127" spans="2:9" s="11" customFormat="1" ht="15" customHeight="1" x14ac:dyDescent="0.2">
      <c r="B127" s="76">
        <v>2016</v>
      </c>
      <c r="C127" s="252"/>
      <c r="D127" s="77">
        <v>137</v>
      </c>
      <c r="E127" s="77">
        <v>91</v>
      </c>
      <c r="F127" s="77">
        <v>63</v>
      </c>
      <c r="G127" s="77">
        <v>46</v>
      </c>
      <c r="H127" s="77"/>
      <c r="I127" s="77"/>
    </row>
    <row r="128" spans="2:9" s="11" customFormat="1" ht="15" customHeight="1" x14ac:dyDescent="0.2">
      <c r="B128" s="76">
        <v>2015</v>
      </c>
      <c r="C128" s="76" t="s">
        <v>50</v>
      </c>
      <c r="D128" s="77">
        <v>168</v>
      </c>
      <c r="E128" s="77">
        <v>95</v>
      </c>
      <c r="F128" s="77">
        <v>69</v>
      </c>
      <c r="G128" s="77">
        <v>56</v>
      </c>
      <c r="H128" s="77">
        <v>48</v>
      </c>
      <c r="I128" s="77"/>
    </row>
    <row r="129" spans="2:9" s="11" customFormat="1" ht="15" customHeight="1" x14ac:dyDescent="0.2">
      <c r="B129" s="76">
        <v>2014</v>
      </c>
      <c r="C129" s="76" t="s">
        <v>50</v>
      </c>
      <c r="D129" s="77">
        <v>161</v>
      </c>
      <c r="E129" s="77">
        <v>91</v>
      </c>
      <c r="F129" s="77">
        <v>58</v>
      </c>
      <c r="G129" s="77">
        <v>51</v>
      </c>
      <c r="H129" s="77">
        <v>37</v>
      </c>
      <c r="I129" s="77">
        <v>30</v>
      </c>
    </row>
    <row r="130" spans="2:9" s="11" customFormat="1" ht="15" customHeight="1" x14ac:dyDescent="0.2">
      <c r="B130" s="249" t="s">
        <v>31</v>
      </c>
      <c r="C130" s="249" t="s">
        <v>50</v>
      </c>
      <c r="D130" s="249"/>
      <c r="E130" s="249"/>
      <c r="F130" s="249"/>
      <c r="G130" s="249"/>
      <c r="H130" s="249"/>
      <c r="I130" s="77"/>
    </row>
    <row r="131" spans="2:9" s="11" customFormat="1" ht="15" customHeight="1" x14ac:dyDescent="0.2">
      <c r="B131" s="76">
        <v>2019</v>
      </c>
      <c r="C131" s="252"/>
      <c r="D131" s="77">
        <v>357</v>
      </c>
      <c r="E131" s="77"/>
      <c r="F131" s="77"/>
      <c r="G131" s="77"/>
      <c r="H131" s="77"/>
      <c r="I131" s="77"/>
    </row>
    <row r="132" spans="2:9" s="11" customFormat="1" ht="15" customHeight="1" x14ac:dyDescent="0.2">
      <c r="B132" s="76">
        <v>2018</v>
      </c>
      <c r="C132" s="74"/>
      <c r="D132" s="77">
        <v>281</v>
      </c>
      <c r="E132" s="77">
        <v>234</v>
      </c>
      <c r="F132" s="77"/>
      <c r="G132" s="77"/>
      <c r="H132" s="77"/>
      <c r="I132" s="77"/>
    </row>
    <row r="133" spans="2:9" s="11" customFormat="1" ht="15" customHeight="1" x14ac:dyDescent="0.2">
      <c r="B133" s="76">
        <v>2017</v>
      </c>
      <c r="C133" s="252"/>
      <c r="D133" s="77">
        <v>243</v>
      </c>
      <c r="E133" s="77">
        <v>201</v>
      </c>
      <c r="F133" s="77">
        <v>165</v>
      </c>
      <c r="G133" s="77"/>
      <c r="H133" s="77"/>
      <c r="I133" s="77"/>
    </row>
    <row r="134" spans="2:9" s="11" customFormat="1" ht="15" customHeight="1" x14ac:dyDescent="0.2">
      <c r="B134" s="76">
        <v>2016</v>
      </c>
      <c r="C134" s="252"/>
      <c r="D134" s="77">
        <v>222</v>
      </c>
      <c r="E134" s="77">
        <v>177</v>
      </c>
      <c r="F134" s="77">
        <v>143</v>
      </c>
      <c r="G134" s="77">
        <v>126</v>
      </c>
      <c r="H134" s="77"/>
      <c r="I134" s="77"/>
    </row>
    <row r="135" spans="2:9" s="11" customFormat="1" ht="15" customHeight="1" x14ac:dyDescent="0.2">
      <c r="B135" s="76">
        <v>2015</v>
      </c>
      <c r="C135" s="76" t="s">
        <v>50</v>
      </c>
      <c r="D135" s="77">
        <v>231</v>
      </c>
      <c r="E135" s="77">
        <v>194</v>
      </c>
      <c r="F135" s="77">
        <v>143</v>
      </c>
      <c r="G135" s="77">
        <v>120</v>
      </c>
      <c r="H135" s="77">
        <v>107</v>
      </c>
      <c r="I135" s="77"/>
    </row>
    <row r="136" spans="2:9" s="11" customFormat="1" ht="15" customHeight="1" x14ac:dyDescent="0.2">
      <c r="B136" s="76">
        <v>2014</v>
      </c>
      <c r="C136" s="76" t="s">
        <v>50</v>
      </c>
      <c r="D136" s="77">
        <v>217</v>
      </c>
      <c r="E136" s="77">
        <v>176</v>
      </c>
      <c r="F136" s="77">
        <v>144</v>
      </c>
      <c r="G136" s="77">
        <v>120</v>
      </c>
      <c r="H136" s="77">
        <v>107</v>
      </c>
      <c r="I136" s="77">
        <v>90</v>
      </c>
    </row>
    <row r="137" spans="2:9" s="11" customFormat="1" ht="15" customHeight="1" x14ac:dyDescent="0.2">
      <c r="B137" s="249" t="s">
        <v>32</v>
      </c>
      <c r="C137" s="249" t="s">
        <v>50</v>
      </c>
      <c r="D137" s="249"/>
      <c r="E137" s="249"/>
      <c r="F137" s="249"/>
      <c r="G137" s="249"/>
      <c r="H137" s="249"/>
      <c r="I137" s="77"/>
    </row>
    <row r="138" spans="2:9" s="11" customFormat="1" ht="15" customHeight="1" x14ac:dyDescent="0.2">
      <c r="B138" s="76">
        <v>2019</v>
      </c>
      <c r="C138" s="252"/>
      <c r="D138" s="77">
        <v>163</v>
      </c>
      <c r="E138" s="77"/>
      <c r="F138" s="77"/>
      <c r="G138" s="77"/>
      <c r="H138" s="77"/>
      <c r="I138" s="77"/>
    </row>
    <row r="139" spans="2:9" s="11" customFormat="1" ht="15" customHeight="1" x14ac:dyDescent="0.2">
      <c r="B139" s="76">
        <v>2018</v>
      </c>
      <c r="C139" s="74"/>
      <c r="D139" s="77">
        <v>134</v>
      </c>
      <c r="E139" s="77">
        <v>93</v>
      </c>
      <c r="F139" s="77"/>
      <c r="G139" s="77"/>
      <c r="H139" s="77"/>
      <c r="I139" s="77"/>
    </row>
    <row r="140" spans="2:9" s="11" customFormat="1" ht="15" customHeight="1" x14ac:dyDescent="0.2">
      <c r="B140" s="76">
        <v>2017</v>
      </c>
      <c r="C140" s="252"/>
      <c r="D140" s="77">
        <v>153</v>
      </c>
      <c r="E140" s="77">
        <v>109</v>
      </c>
      <c r="F140" s="77">
        <v>88</v>
      </c>
      <c r="G140" s="77"/>
      <c r="H140" s="77"/>
      <c r="I140" s="77"/>
    </row>
    <row r="141" spans="2:9" s="11" customFormat="1" ht="15" customHeight="1" x14ac:dyDescent="0.2">
      <c r="B141" s="76">
        <v>2016</v>
      </c>
      <c r="C141" s="252"/>
      <c r="D141" s="77">
        <v>152</v>
      </c>
      <c r="E141" s="77">
        <v>114</v>
      </c>
      <c r="F141" s="77">
        <v>92</v>
      </c>
      <c r="G141" s="77">
        <v>82</v>
      </c>
      <c r="H141" s="77"/>
      <c r="I141" s="77"/>
    </row>
    <row r="142" spans="2:9" s="11" customFormat="1" ht="15" customHeight="1" x14ac:dyDescent="0.2">
      <c r="B142" s="76">
        <v>2015</v>
      </c>
      <c r="C142" s="76" t="s">
        <v>50</v>
      </c>
      <c r="D142" s="77">
        <v>167</v>
      </c>
      <c r="E142" s="77">
        <v>106</v>
      </c>
      <c r="F142" s="77">
        <v>82</v>
      </c>
      <c r="G142" s="77">
        <v>70</v>
      </c>
      <c r="H142" s="77">
        <v>57</v>
      </c>
      <c r="I142" s="77"/>
    </row>
    <row r="143" spans="2:9" s="11" customFormat="1" ht="15" customHeight="1" x14ac:dyDescent="0.2">
      <c r="B143" s="76">
        <v>2014</v>
      </c>
      <c r="C143" s="76" t="s">
        <v>50</v>
      </c>
      <c r="D143" s="77">
        <v>145</v>
      </c>
      <c r="E143" s="77">
        <v>101</v>
      </c>
      <c r="F143" s="77">
        <v>74</v>
      </c>
      <c r="G143" s="77">
        <v>55</v>
      </c>
      <c r="H143" s="77">
        <v>47</v>
      </c>
      <c r="I143" s="77">
        <v>42</v>
      </c>
    </row>
    <row r="144" spans="2:9" s="11" customFormat="1" ht="15" customHeight="1" x14ac:dyDescent="0.2">
      <c r="B144" s="249" t="s">
        <v>33</v>
      </c>
      <c r="C144" s="249" t="s">
        <v>50</v>
      </c>
      <c r="D144" s="249"/>
      <c r="E144" s="249"/>
      <c r="F144" s="249"/>
      <c r="G144" s="249"/>
      <c r="H144" s="249"/>
      <c r="I144" s="77"/>
    </row>
    <row r="145" spans="2:9" s="11" customFormat="1" ht="15" customHeight="1" x14ac:dyDescent="0.2">
      <c r="B145" s="76">
        <v>2019</v>
      </c>
      <c r="C145" s="252"/>
      <c r="D145" s="77">
        <v>141</v>
      </c>
      <c r="E145" s="77"/>
      <c r="F145" s="77"/>
      <c r="G145" s="77"/>
      <c r="H145" s="77"/>
      <c r="I145" s="77"/>
    </row>
    <row r="146" spans="2:9" s="11" customFormat="1" ht="15" customHeight="1" x14ac:dyDescent="0.2">
      <c r="B146" s="76">
        <v>2018</v>
      </c>
      <c r="C146" s="74"/>
      <c r="D146" s="77">
        <v>155</v>
      </c>
      <c r="E146" s="77">
        <v>125</v>
      </c>
      <c r="F146" s="77"/>
      <c r="G146" s="77"/>
      <c r="H146" s="77"/>
      <c r="I146" s="77"/>
    </row>
    <row r="147" spans="2:9" s="11" customFormat="1" ht="15" customHeight="1" x14ac:dyDescent="0.2">
      <c r="B147" s="76">
        <v>2017</v>
      </c>
      <c r="C147" s="252"/>
      <c r="D147" s="77">
        <v>160</v>
      </c>
      <c r="E147" s="77">
        <v>129</v>
      </c>
      <c r="F147" s="77">
        <v>113</v>
      </c>
      <c r="G147" s="77"/>
      <c r="H147" s="77"/>
      <c r="I147" s="77"/>
    </row>
    <row r="148" spans="2:9" s="11" customFormat="1" ht="15" customHeight="1" x14ac:dyDescent="0.2">
      <c r="B148" s="76">
        <v>2016</v>
      </c>
      <c r="C148" s="252"/>
      <c r="D148" s="77">
        <v>130</v>
      </c>
      <c r="E148" s="77">
        <v>99</v>
      </c>
      <c r="F148" s="77">
        <v>89</v>
      </c>
      <c r="G148" s="77">
        <v>74</v>
      </c>
      <c r="H148" s="77"/>
      <c r="I148" s="77"/>
    </row>
    <row r="149" spans="2:9" s="11" customFormat="1" ht="15" customHeight="1" x14ac:dyDescent="0.2">
      <c r="B149" s="76">
        <v>2015</v>
      </c>
      <c r="C149" s="76" t="s">
        <v>50</v>
      </c>
      <c r="D149" s="77">
        <v>152</v>
      </c>
      <c r="E149" s="77">
        <v>114</v>
      </c>
      <c r="F149" s="77">
        <v>99</v>
      </c>
      <c r="G149" s="77">
        <v>83</v>
      </c>
      <c r="H149" s="77">
        <v>73</v>
      </c>
      <c r="I149" s="77"/>
    </row>
    <row r="150" spans="2:9" s="11" customFormat="1" ht="15" customHeight="1" x14ac:dyDescent="0.2">
      <c r="B150" s="76">
        <v>2014</v>
      </c>
      <c r="C150" s="76" t="s">
        <v>50</v>
      </c>
      <c r="D150" s="77">
        <v>129</v>
      </c>
      <c r="E150" s="77">
        <v>105</v>
      </c>
      <c r="F150" s="77">
        <v>86</v>
      </c>
      <c r="G150" s="77">
        <v>69</v>
      </c>
      <c r="H150" s="77">
        <v>57</v>
      </c>
      <c r="I150" s="77">
        <v>53</v>
      </c>
    </row>
    <row r="151" spans="2:9" ht="9.75" customHeight="1" x14ac:dyDescent="0.2">
      <c r="B151" s="49"/>
      <c r="C151" s="49"/>
      <c r="D151" s="49"/>
      <c r="E151" s="49"/>
      <c r="F151" s="49"/>
      <c r="G151" s="49"/>
      <c r="H151" s="49"/>
      <c r="I151" s="49"/>
    </row>
    <row r="152" spans="2:9" ht="3" customHeight="1" x14ac:dyDescent="0.2">
      <c r="B152" s="136"/>
      <c r="C152" s="136"/>
      <c r="D152" s="136"/>
      <c r="E152" s="136"/>
      <c r="F152" s="136"/>
      <c r="G152" s="136"/>
      <c r="H152" s="136"/>
      <c r="I152" s="136"/>
    </row>
    <row r="153" spans="2:9" ht="9" customHeight="1" x14ac:dyDescent="0.2">
      <c r="E153" s="77"/>
    </row>
    <row r="154" spans="2:9" ht="12.75" customHeight="1" x14ac:dyDescent="0.2">
      <c r="B154" s="288" t="s">
        <v>289</v>
      </c>
      <c r="C154" s="288"/>
      <c r="D154" s="288"/>
      <c r="E154" s="288"/>
      <c r="F154" s="288"/>
      <c r="G154" s="288"/>
      <c r="H154" s="288"/>
      <c r="I154" s="288"/>
    </row>
    <row r="156" spans="2:9" ht="12" x14ac:dyDescent="0.2">
      <c r="B156" s="133" t="s">
        <v>0</v>
      </c>
      <c r="C156" s="26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5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pageSetUpPr fitToPage="1"/>
  </sheetPr>
  <dimension ref="A1:I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119" customFormat="1" ht="35.25" customHeight="1" x14ac:dyDescent="0.2">
      <c r="B1" s="289" t="s">
        <v>314</v>
      </c>
      <c r="C1" s="289"/>
      <c r="D1" s="289"/>
      <c r="E1" s="289"/>
      <c r="F1" s="289"/>
      <c r="G1" s="289"/>
      <c r="H1" s="289"/>
      <c r="I1" s="289"/>
    </row>
    <row r="2" spans="2:9" ht="11.25" customHeight="1" x14ac:dyDescent="0.2">
      <c r="B2" s="19"/>
      <c r="C2" s="19"/>
      <c r="D2" s="19"/>
      <c r="E2" s="19"/>
      <c r="F2" s="19"/>
      <c r="G2" s="19"/>
    </row>
    <row r="3" spans="2:9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9" s="6" customFormat="1" ht="18" customHeight="1" x14ac:dyDescent="0.2">
      <c r="B4" s="284" t="s">
        <v>4</v>
      </c>
      <c r="C4" s="285"/>
      <c r="D4" s="290" t="s">
        <v>217</v>
      </c>
      <c r="E4" s="290"/>
      <c r="F4" s="290"/>
      <c r="G4" s="290"/>
      <c r="H4" s="290"/>
      <c r="I4" s="290"/>
    </row>
    <row r="5" spans="2:9" s="6" customFormat="1" ht="18" customHeight="1" x14ac:dyDescent="0.2">
      <c r="B5" s="284"/>
      <c r="C5" s="285"/>
      <c r="D5" s="285" t="s">
        <v>6</v>
      </c>
      <c r="E5" s="290" t="s">
        <v>40</v>
      </c>
      <c r="F5" s="290"/>
      <c r="G5" s="290"/>
      <c r="H5" s="290"/>
      <c r="I5" s="290"/>
    </row>
    <row r="6" spans="2:9" s="6" customFormat="1" ht="24" customHeight="1" x14ac:dyDescent="0.2">
      <c r="B6" s="284"/>
      <c r="C6" s="285"/>
      <c r="D6" s="285"/>
      <c r="E6" s="174" t="s">
        <v>41</v>
      </c>
      <c r="F6" s="174" t="s">
        <v>42</v>
      </c>
      <c r="G6" s="174" t="s">
        <v>43</v>
      </c>
      <c r="H6" s="174" t="s">
        <v>44</v>
      </c>
      <c r="I6" s="174" t="s">
        <v>265</v>
      </c>
    </row>
    <row r="7" spans="2:9" ht="18" customHeight="1" x14ac:dyDescent="0.2">
      <c r="B7" s="284"/>
      <c r="C7" s="285"/>
      <c r="D7" s="174" t="s">
        <v>15</v>
      </c>
      <c r="E7" s="174" t="s">
        <v>15</v>
      </c>
      <c r="F7" s="174" t="s">
        <v>15</v>
      </c>
      <c r="G7" s="174" t="s">
        <v>15</v>
      </c>
      <c r="H7" s="174" t="s">
        <v>15</v>
      </c>
      <c r="I7" s="174" t="s">
        <v>15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75"/>
    </row>
    <row r="10" spans="2:9" s="11" customFormat="1" ht="15" customHeight="1" x14ac:dyDescent="0.2">
      <c r="B10" s="76">
        <v>2019</v>
      </c>
      <c r="C10" s="74"/>
      <c r="D10" s="77">
        <v>903</v>
      </c>
      <c r="E10" s="77"/>
      <c r="F10" s="77"/>
      <c r="G10" s="77"/>
      <c r="H10" s="77"/>
      <c r="I10" s="77"/>
    </row>
    <row r="11" spans="2:9" s="11" customFormat="1" ht="15" customHeight="1" x14ac:dyDescent="0.2">
      <c r="B11" s="76">
        <v>2018</v>
      </c>
      <c r="C11" s="74"/>
      <c r="D11" s="77">
        <v>942</v>
      </c>
      <c r="E11" s="77">
        <v>797</v>
      </c>
      <c r="F11" s="77"/>
      <c r="G11" s="77"/>
      <c r="H11" s="77"/>
      <c r="I11" s="77"/>
    </row>
    <row r="12" spans="2:9" s="11" customFormat="1" ht="15" customHeight="1" x14ac:dyDescent="0.2">
      <c r="B12" s="76">
        <v>2017</v>
      </c>
      <c r="C12" s="74"/>
      <c r="D12" s="77">
        <v>873</v>
      </c>
      <c r="E12" s="77">
        <v>765</v>
      </c>
      <c r="F12" s="77">
        <v>650</v>
      </c>
      <c r="G12" s="77"/>
      <c r="H12" s="77"/>
      <c r="I12" s="77"/>
    </row>
    <row r="13" spans="2:9" s="11" customFormat="1" ht="15" customHeight="1" x14ac:dyDescent="0.2">
      <c r="B13" s="76">
        <v>2016</v>
      </c>
      <c r="C13" s="74"/>
      <c r="D13" s="77">
        <v>702</v>
      </c>
      <c r="E13" s="77">
        <v>599</v>
      </c>
      <c r="F13" s="77">
        <v>506</v>
      </c>
      <c r="G13" s="77">
        <v>440</v>
      </c>
      <c r="H13" s="77"/>
      <c r="I13" s="77"/>
    </row>
    <row r="14" spans="2:9" s="11" customFormat="1" ht="15" customHeight="1" x14ac:dyDescent="0.2">
      <c r="B14" s="76">
        <v>2015</v>
      </c>
      <c r="C14" s="76" t="str">
        <f t="shared" ref="C14:C15" si="0">IF(B14=2008,$C$2,"")</f>
        <v/>
      </c>
      <c r="D14" s="77">
        <v>781</v>
      </c>
      <c r="E14" s="77">
        <v>663</v>
      </c>
      <c r="F14" s="77">
        <v>556</v>
      </c>
      <c r="G14" s="77">
        <v>491</v>
      </c>
      <c r="H14" s="77">
        <v>438</v>
      </c>
      <c r="I14" s="77"/>
    </row>
    <row r="15" spans="2:9" s="11" customFormat="1" ht="15" customHeight="1" x14ac:dyDescent="0.2">
      <c r="B15" s="76">
        <v>2014</v>
      </c>
      <c r="C15" s="76" t="str">
        <f t="shared" si="0"/>
        <v/>
      </c>
      <c r="D15" s="77">
        <v>745</v>
      </c>
      <c r="E15" s="77">
        <v>622</v>
      </c>
      <c r="F15" s="77">
        <v>509</v>
      </c>
      <c r="G15" s="77">
        <v>458</v>
      </c>
      <c r="H15" s="77">
        <v>402</v>
      </c>
      <c r="I15" s="77">
        <v>368</v>
      </c>
    </row>
    <row r="16" spans="2:9" s="11" customFormat="1" ht="15" customHeight="1" x14ac:dyDescent="0.2">
      <c r="B16" s="312" t="s">
        <v>3</v>
      </c>
      <c r="C16" s="312"/>
      <c r="D16" s="312"/>
      <c r="E16" s="312"/>
      <c r="F16" s="312"/>
      <c r="G16" s="312"/>
      <c r="H16" s="312"/>
      <c r="I16" s="74"/>
    </row>
    <row r="17" spans="2:9" s="11" customFormat="1" ht="15" customHeight="1" x14ac:dyDescent="0.2">
      <c r="B17" s="313" t="s">
        <v>34</v>
      </c>
      <c r="C17" s="313"/>
      <c r="D17" s="313"/>
      <c r="E17" s="313"/>
      <c r="F17" s="313"/>
      <c r="G17" s="313"/>
      <c r="H17" s="313"/>
      <c r="I17" s="203"/>
    </row>
    <row r="18" spans="2:9" s="11" customFormat="1" ht="15" customHeight="1" x14ac:dyDescent="0.2">
      <c r="B18" s="76">
        <v>2019</v>
      </c>
      <c r="C18" s="230"/>
      <c r="D18" s="77">
        <v>131</v>
      </c>
      <c r="E18" s="77"/>
      <c r="F18" s="77"/>
      <c r="G18" s="77"/>
      <c r="H18" s="77"/>
      <c r="I18" s="77"/>
    </row>
    <row r="19" spans="2:9" s="11" customFormat="1" ht="15" customHeight="1" x14ac:dyDescent="0.2">
      <c r="B19" s="76">
        <v>2018</v>
      </c>
      <c r="C19" s="74"/>
      <c r="D19" s="77">
        <v>166</v>
      </c>
      <c r="E19" s="77">
        <v>115</v>
      </c>
      <c r="F19" s="77"/>
      <c r="G19" s="77"/>
      <c r="H19" s="77"/>
      <c r="I19" s="77"/>
    </row>
    <row r="20" spans="2:9" s="11" customFormat="1" ht="15" customHeight="1" x14ac:dyDescent="0.2">
      <c r="B20" s="76">
        <v>2017</v>
      </c>
      <c r="C20" s="230"/>
      <c r="D20" s="77">
        <v>184</v>
      </c>
      <c r="E20" s="77">
        <v>135</v>
      </c>
      <c r="F20" s="77">
        <v>101</v>
      </c>
      <c r="G20" s="77"/>
      <c r="H20" s="77"/>
      <c r="I20" s="77"/>
    </row>
    <row r="21" spans="2:9" s="11" customFormat="1" ht="15" customHeight="1" x14ac:dyDescent="0.2">
      <c r="B21" s="76">
        <v>2016</v>
      </c>
      <c r="C21" s="230"/>
      <c r="D21" s="77">
        <v>166</v>
      </c>
      <c r="E21" s="77">
        <v>128</v>
      </c>
      <c r="F21" s="77">
        <v>96</v>
      </c>
      <c r="G21" s="77">
        <v>77</v>
      </c>
      <c r="H21" s="77"/>
      <c r="I21" s="77"/>
    </row>
    <row r="22" spans="2:9" s="11" customFormat="1" ht="15" customHeight="1" x14ac:dyDescent="0.2">
      <c r="B22" s="76">
        <v>2015</v>
      </c>
      <c r="C22" s="76" t="s">
        <v>50</v>
      </c>
      <c r="D22" s="77">
        <v>164</v>
      </c>
      <c r="E22" s="77">
        <v>126</v>
      </c>
      <c r="F22" s="77">
        <v>99</v>
      </c>
      <c r="G22" s="77">
        <v>82</v>
      </c>
      <c r="H22" s="77">
        <v>66</v>
      </c>
      <c r="I22" s="77"/>
    </row>
    <row r="23" spans="2:9" s="11" customFormat="1" ht="15" customHeight="1" x14ac:dyDescent="0.2">
      <c r="B23" s="76">
        <v>2014</v>
      </c>
      <c r="C23" s="76" t="s">
        <v>50</v>
      </c>
      <c r="D23" s="77">
        <v>176</v>
      </c>
      <c r="E23" s="77">
        <v>126</v>
      </c>
      <c r="F23" s="77">
        <v>93</v>
      </c>
      <c r="G23" s="77">
        <v>80</v>
      </c>
      <c r="H23" s="77">
        <v>67</v>
      </c>
      <c r="I23" s="77">
        <v>56</v>
      </c>
    </row>
    <row r="24" spans="2:9" s="11" customFormat="1" ht="15" customHeight="1" x14ac:dyDescent="0.2">
      <c r="B24" s="313" t="s">
        <v>35</v>
      </c>
      <c r="C24" s="313" t="s">
        <v>50</v>
      </c>
      <c r="D24" s="313"/>
      <c r="E24" s="313"/>
      <c r="F24" s="313"/>
      <c r="G24" s="313"/>
      <c r="H24" s="313"/>
      <c r="I24" s="77"/>
    </row>
    <row r="25" spans="2:9" s="11" customFormat="1" ht="15" customHeight="1" x14ac:dyDescent="0.2">
      <c r="B25" s="76">
        <v>2019</v>
      </c>
      <c r="C25" s="230"/>
      <c r="D25" s="77">
        <v>772</v>
      </c>
      <c r="E25" s="77"/>
      <c r="F25" s="77"/>
      <c r="G25" s="77"/>
      <c r="H25" s="77"/>
      <c r="I25" s="77"/>
    </row>
    <row r="26" spans="2:9" s="11" customFormat="1" ht="15" customHeight="1" x14ac:dyDescent="0.2">
      <c r="B26" s="76">
        <v>2018</v>
      </c>
      <c r="C26" s="74"/>
      <c r="D26" s="77">
        <v>776</v>
      </c>
      <c r="E26" s="77">
        <v>682</v>
      </c>
      <c r="F26" s="77"/>
      <c r="G26" s="77"/>
      <c r="H26" s="77"/>
      <c r="I26" s="77"/>
    </row>
    <row r="27" spans="2:9" s="11" customFormat="1" ht="15" customHeight="1" x14ac:dyDescent="0.2">
      <c r="B27" s="76">
        <v>2017</v>
      </c>
      <c r="C27" s="230"/>
      <c r="D27" s="77">
        <v>689</v>
      </c>
      <c r="E27" s="77">
        <v>630</v>
      </c>
      <c r="F27" s="77">
        <v>549</v>
      </c>
      <c r="G27" s="77"/>
      <c r="H27" s="77"/>
      <c r="I27" s="77"/>
    </row>
    <row r="28" spans="2:9" s="11" customFormat="1" ht="15" customHeight="1" x14ac:dyDescent="0.2">
      <c r="B28" s="76">
        <v>2016</v>
      </c>
      <c r="C28" s="230"/>
      <c r="D28" s="77">
        <v>536</v>
      </c>
      <c r="E28" s="77">
        <v>471</v>
      </c>
      <c r="F28" s="77">
        <v>410</v>
      </c>
      <c r="G28" s="77">
        <v>363</v>
      </c>
      <c r="H28" s="77"/>
      <c r="I28" s="77"/>
    </row>
    <row r="29" spans="2:9" s="11" customFormat="1" ht="15" customHeight="1" x14ac:dyDescent="0.2">
      <c r="B29" s="76">
        <v>2015</v>
      </c>
      <c r="C29" s="76" t="s">
        <v>50</v>
      </c>
      <c r="D29" s="77">
        <v>617</v>
      </c>
      <c r="E29" s="77">
        <v>537</v>
      </c>
      <c r="F29" s="77">
        <v>457</v>
      </c>
      <c r="G29" s="77">
        <v>409</v>
      </c>
      <c r="H29" s="77">
        <v>372</v>
      </c>
      <c r="I29" s="77"/>
    </row>
    <row r="30" spans="2:9" s="11" customFormat="1" ht="15" customHeight="1" x14ac:dyDescent="0.2">
      <c r="B30" s="76">
        <v>2014</v>
      </c>
      <c r="C30" s="76" t="s">
        <v>50</v>
      </c>
      <c r="D30" s="77">
        <v>569</v>
      </c>
      <c r="E30" s="77">
        <v>496</v>
      </c>
      <c r="F30" s="77">
        <v>416</v>
      </c>
      <c r="G30" s="77">
        <v>378</v>
      </c>
      <c r="H30" s="77">
        <v>335</v>
      </c>
      <c r="I30" s="77">
        <v>312</v>
      </c>
    </row>
    <row r="31" spans="2:9" s="11" customFormat="1" ht="15" customHeight="1" x14ac:dyDescent="0.2">
      <c r="B31" s="312" t="s">
        <v>36</v>
      </c>
      <c r="C31" s="312"/>
      <c r="D31" s="312"/>
      <c r="E31" s="312"/>
      <c r="F31" s="312"/>
      <c r="G31" s="312"/>
      <c r="H31" s="312"/>
      <c r="I31" s="77"/>
    </row>
    <row r="32" spans="2:9" s="11" customFormat="1" ht="15" customHeight="1" x14ac:dyDescent="0.2">
      <c r="B32" s="311" t="s">
        <v>17</v>
      </c>
      <c r="C32" s="311"/>
      <c r="D32" s="311"/>
      <c r="E32" s="311"/>
      <c r="F32" s="311"/>
      <c r="G32" s="311"/>
      <c r="H32" s="311"/>
      <c r="I32" s="77"/>
    </row>
    <row r="33" spans="2:9" s="11" customFormat="1" ht="15" customHeight="1" x14ac:dyDescent="0.2">
      <c r="B33" s="76">
        <v>2019</v>
      </c>
      <c r="C33" s="230"/>
      <c r="D33" s="77">
        <v>16</v>
      </c>
      <c r="E33" s="77"/>
      <c r="F33" s="77"/>
      <c r="G33" s="77"/>
      <c r="H33" s="77"/>
      <c r="I33" s="77"/>
    </row>
    <row r="34" spans="2:9" s="11" customFormat="1" ht="15" customHeight="1" x14ac:dyDescent="0.2">
      <c r="B34" s="76">
        <v>2018</v>
      </c>
      <c r="C34" s="74"/>
      <c r="D34" s="77">
        <v>26</v>
      </c>
      <c r="E34" s="77">
        <v>20</v>
      </c>
      <c r="F34" s="77"/>
      <c r="G34" s="77"/>
      <c r="H34" s="77"/>
      <c r="I34" s="77"/>
    </row>
    <row r="35" spans="2:9" s="11" customFormat="1" ht="15" customHeight="1" x14ac:dyDescent="0.2">
      <c r="B35" s="76">
        <v>2017</v>
      </c>
      <c r="C35" s="230"/>
      <c r="D35" s="77">
        <v>21</v>
      </c>
      <c r="E35" s="77">
        <v>20</v>
      </c>
      <c r="F35" s="77">
        <v>19</v>
      </c>
      <c r="G35" s="77"/>
      <c r="H35" s="77"/>
      <c r="I35" s="77"/>
    </row>
    <row r="36" spans="2:9" s="11" customFormat="1" ht="15" customHeight="1" x14ac:dyDescent="0.2">
      <c r="B36" s="76">
        <v>2016</v>
      </c>
      <c r="C36" s="230"/>
      <c r="D36" s="77">
        <v>20</v>
      </c>
      <c r="E36" s="77">
        <v>18</v>
      </c>
      <c r="F36" s="77">
        <v>12</v>
      </c>
      <c r="G36" s="77">
        <v>10</v>
      </c>
      <c r="H36" s="77"/>
      <c r="I36" s="77"/>
    </row>
    <row r="37" spans="2:9" s="11" customFormat="1" ht="15" customHeight="1" x14ac:dyDescent="0.2">
      <c r="B37" s="76">
        <v>2015</v>
      </c>
      <c r="C37" s="76" t="s">
        <v>50</v>
      </c>
      <c r="D37" s="77">
        <v>28</v>
      </c>
      <c r="E37" s="77">
        <v>22</v>
      </c>
      <c r="F37" s="77">
        <v>17</v>
      </c>
      <c r="G37" s="77">
        <v>15</v>
      </c>
      <c r="H37" s="77">
        <v>14</v>
      </c>
      <c r="I37" s="77"/>
    </row>
    <row r="38" spans="2:9" s="11" customFormat="1" ht="15" customHeight="1" x14ac:dyDescent="0.2">
      <c r="B38" s="76">
        <v>2014</v>
      </c>
      <c r="C38" s="76" t="s">
        <v>50</v>
      </c>
      <c r="D38" s="77">
        <v>25</v>
      </c>
      <c r="E38" s="77">
        <v>18</v>
      </c>
      <c r="F38" s="77">
        <v>15</v>
      </c>
      <c r="G38" s="77">
        <v>14</v>
      </c>
      <c r="H38" s="77">
        <v>12</v>
      </c>
      <c r="I38" s="77">
        <v>10</v>
      </c>
    </row>
    <row r="39" spans="2:9" s="11" customFormat="1" ht="15" customHeight="1" x14ac:dyDescent="0.2">
      <c r="B39" s="311" t="s">
        <v>18</v>
      </c>
      <c r="C39" s="311" t="s">
        <v>50</v>
      </c>
      <c r="D39" s="311"/>
      <c r="E39" s="311"/>
      <c r="F39" s="311"/>
      <c r="G39" s="311"/>
      <c r="H39" s="311"/>
      <c r="I39" s="77"/>
    </row>
    <row r="40" spans="2:9" s="11" customFormat="1" ht="15" customHeight="1" x14ac:dyDescent="0.2">
      <c r="B40" s="76">
        <v>2019</v>
      </c>
      <c r="C40" s="230"/>
      <c r="D40" s="77">
        <v>0</v>
      </c>
      <c r="E40" s="77"/>
      <c r="F40" s="77"/>
      <c r="G40" s="77"/>
      <c r="H40" s="77"/>
      <c r="I40" s="77"/>
    </row>
    <row r="41" spans="2:9" s="11" customFormat="1" ht="15" customHeight="1" x14ac:dyDescent="0.2">
      <c r="B41" s="76">
        <v>2018</v>
      </c>
      <c r="C41" s="74"/>
      <c r="D41" s="77">
        <v>0</v>
      </c>
      <c r="E41" s="77">
        <v>0</v>
      </c>
      <c r="F41" s="77"/>
      <c r="G41" s="77"/>
      <c r="H41" s="77"/>
      <c r="I41" s="77"/>
    </row>
    <row r="42" spans="2:9" s="11" customFormat="1" ht="15" customHeight="1" x14ac:dyDescent="0.2">
      <c r="B42" s="76">
        <v>2017</v>
      </c>
      <c r="C42" s="230"/>
      <c r="D42" s="77">
        <v>1</v>
      </c>
      <c r="E42" s="77">
        <v>1</v>
      </c>
      <c r="F42" s="77">
        <v>1</v>
      </c>
      <c r="G42" s="77"/>
      <c r="H42" s="77"/>
      <c r="I42" s="77"/>
    </row>
    <row r="43" spans="2:9" s="11" customFormat="1" ht="15" customHeight="1" x14ac:dyDescent="0.2">
      <c r="B43" s="76">
        <v>2016</v>
      </c>
      <c r="C43" s="230"/>
      <c r="D43" s="77">
        <v>0</v>
      </c>
      <c r="E43" s="77">
        <v>0</v>
      </c>
      <c r="F43" s="77">
        <v>0</v>
      </c>
      <c r="G43" s="77">
        <v>0</v>
      </c>
      <c r="H43" s="77"/>
      <c r="I43" s="77"/>
    </row>
    <row r="44" spans="2:9" s="11" customFormat="1" ht="15" customHeight="1" x14ac:dyDescent="0.2">
      <c r="B44" s="76">
        <v>2015</v>
      </c>
      <c r="C44" s="76" t="s">
        <v>50</v>
      </c>
      <c r="D44" s="77">
        <v>1</v>
      </c>
      <c r="E44" s="77">
        <v>1</v>
      </c>
      <c r="F44" s="77">
        <v>1</v>
      </c>
      <c r="G44" s="77">
        <v>1</v>
      </c>
      <c r="H44" s="77">
        <v>1</v>
      </c>
      <c r="I44" s="77"/>
    </row>
    <row r="45" spans="2:9" s="11" customFormat="1" ht="15" customHeight="1" x14ac:dyDescent="0.2">
      <c r="B45" s="76">
        <v>2014</v>
      </c>
      <c r="C45" s="76" t="s">
        <v>50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</row>
    <row r="46" spans="2:9" s="11" customFormat="1" ht="15" customHeight="1" x14ac:dyDescent="0.2">
      <c r="B46" s="311" t="s">
        <v>19</v>
      </c>
      <c r="C46" s="311" t="s">
        <v>50</v>
      </c>
      <c r="D46" s="311"/>
      <c r="E46" s="311"/>
      <c r="F46" s="311"/>
      <c r="G46" s="311"/>
      <c r="H46" s="311"/>
      <c r="I46" s="77"/>
    </row>
    <row r="47" spans="2:9" s="11" customFormat="1" ht="15" customHeight="1" x14ac:dyDescent="0.2">
      <c r="B47" s="76">
        <v>2019</v>
      </c>
      <c r="C47" s="230"/>
      <c r="D47" s="77">
        <v>34</v>
      </c>
      <c r="E47" s="77"/>
      <c r="F47" s="77"/>
      <c r="G47" s="77"/>
      <c r="H47" s="77"/>
      <c r="I47" s="77"/>
    </row>
    <row r="48" spans="2:9" s="11" customFormat="1" ht="15" customHeight="1" x14ac:dyDescent="0.2">
      <c r="B48" s="76">
        <v>2018</v>
      </c>
      <c r="C48" s="74"/>
      <c r="D48" s="77">
        <v>32</v>
      </c>
      <c r="E48" s="77">
        <v>27</v>
      </c>
      <c r="F48" s="77"/>
      <c r="G48" s="77"/>
      <c r="H48" s="77"/>
      <c r="I48" s="77"/>
    </row>
    <row r="49" spans="2:9" s="11" customFormat="1" ht="15" customHeight="1" x14ac:dyDescent="0.2">
      <c r="B49" s="76">
        <v>2017</v>
      </c>
      <c r="C49" s="230"/>
      <c r="D49" s="77">
        <v>42</v>
      </c>
      <c r="E49" s="77">
        <v>40</v>
      </c>
      <c r="F49" s="77">
        <v>36</v>
      </c>
      <c r="G49" s="77"/>
      <c r="H49" s="77"/>
      <c r="I49" s="77"/>
    </row>
    <row r="50" spans="2:9" s="11" customFormat="1" ht="15" customHeight="1" x14ac:dyDescent="0.2">
      <c r="B50" s="76">
        <v>2016</v>
      </c>
      <c r="C50" s="230"/>
      <c r="D50" s="77">
        <v>28</v>
      </c>
      <c r="E50" s="77">
        <v>23</v>
      </c>
      <c r="F50" s="77">
        <v>20</v>
      </c>
      <c r="G50" s="77">
        <v>18</v>
      </c>
      <c r="H50" s="77"/>
      <c r="I50" s="77"/>
    </row>
    <row r="51" spans="2:9" s="11" customFormat="1" ht="15" customHeight="1" x14ac:dyDescent="0.2">
      <c r="B51" s="76">
        <v>2015</v>
      </c>
      <c r="C51" s="76" t="s">
        <v>50</v>
      </c>
      <c r="D51" s="77">
        <v>35</v>
      </c>
      <c r="E51" s="77">
        <v>30</v>
      </c>
      <c r="F51" s="77">
        <v>25</v>
      </c>
      <c r="G51" s="77">
        <v>23</v>
      </c>
      <c r="H51" s="77">
        <v>23</v>
      </c>
      <c r="I51" s="77"/>
    </row>
    <row r="52" spans="2:9" s="11" customFormat="1" ht="15" customHeight="1" x14ac:dyDescent="0.2">
      <c r="B52" s="76">
        <v>2014</v>
      </c>
      <c r="C52" s="76" t="s">
        <v>50</v>
      </c>
      <c r="D52" s="77">
        <v>29</v>
      </c>
      <c r="E52" s="77">
        <v>24</v>
      </c>
      <c r="F52" s="77">
        <v>22</v>
      </c>
      <c r="G52" s="77">
        <v>20</v>
      </c>
      <c r="H52" s="77">
        <v>19</v>
      </c>
      <c r="I52" s="77">
        <v>17</v>
      </c>
    </row>
    <row r="53" spans="2:9" s="11" customFormat="1" ht="15" customHeight="1" x14ac:dyDescent="0.2">
      <c r="B53" s="311" t="s">
        <v>20</v>
      </c>
      <c r="C53" s="311" t="s">
        <v>50</v>
      </c>
      <c r="D53" s="311"/>
      <c r="E53" s="311"/>
      <c r="F53" s="311"/>
      <c r="G53" s="311"/>
      <c r="H53" s="311"/>
      <c r="I53" s="77"/>
    </row>
    <row r="54" spans="2:9" s="11" customFormat="1" ht="15" customHeight="1" x14ac:dyDescent="0.2">
      <c r="B54" s="76">
        <v>2019</v>
      </c>
      <c r="C54" s="230"/>
      <c r="D54" s="77">
        <v>1</v>
      </c>
      <c r="E54" s="77"/>
      <c r="F54" s="77"/>
      <c r="G54" s="77"/>
      <c r="H54" s="77"/>
      <c r="I54" s="77"/>
    </row>
    <row r="55" spans="2:9" s="11" customFormat="1" ht="15" customHeight="1" x14ac:dyDescent="0.2">
      <c r="B55" s="76">
        <v>2018</v>
      </c>
      <c r="C55" s="74"/>
      <c r="D55" s="77">
        <v>0</v>
      </c>
      <c r="E55" s="77">
        <v>0</v>
      </c>
      <c r="F55" s="77"/>
      <c r="G55" s="77"/>
      <c r="H55" s="77"/>
      <c r="I55" s="77"/>
    </row>
    <row r="56" spans="2:9" s="11" customFormat="1" ht="15" customHeight="1" x14ac:dyDescent="0.2">
      <c r="B56" s="76">
        <v>2017</v>
      </c>
      <c r="C56" s="230"/>
      <c r="D56" s="77">
        <v>0</v>
      </c>
      <c r="E56" s="77">
        <v>0</v>
      </c>
      <c r="F56" s="77">
        <v>0</v>
      </c>
      <c r="G56" s="77"/>
      <c r="H56" s="77"/>
      <c r="I56" s="77"/>
    </row>
    <row r="57" spans="2:9" s="11" customFormat="1" ht="15" customHeight="1" x14ac:dyDescent="0.2">
      <c r="B57" s="76">
        <v>2016</v>
      </c>
      <c r="C57" s="230"/>
      <c r="D57" s="77">
        <v>0</v>
      </c>
      <c r="E57" s="77">
        <v>0</v>
      </c>
      <c r="F57" s="77">
        <v>0</v>
      </c>
      <c r="G57" s="77">
        <v>0</v>
      </c>
      <c r="H57" s="77"/>
      <c r="I57" s="77"/>
    </row>
    <row r="58" spans="2:9" s="11" customFormat="1" ht="15" customHeight="1" x14ac:dyDescent="0.2">
      <c r="B58" s="76">
        <v>2015</v>
      </c>
      <c r="C58" s="76" t="s">
        <v>50</v>
      </c>
      <c r="D58" s="77">
        <v>1</v>
      </c>
      <c r="E58" s="77">
        <v>1</v>
      </c>
      <c r="F58" s="77">
        <v>1</v>
      </c>
      <c r="G58" s="77">
        <v>1</v>
      </c>
      <c r="H58" s="77">
        <v>1</v>
      </c>
      <c r="I58" s="77"/>
    </row>
    <row r="59" spans="2:9" s="11" customFormat="1" ht="15" customHeight="1" x14ac:dyDescent="0.2">
      <c r="B59" s="76">
        <v>2014</v>
      </c>
      <c r="C59" s="76" t="s">
        <v>50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</row>
    <row r="60" spans="2:9" s="11" customFormat="1" ht="15" customHeight="1" x14ac:dyDescent="0.2">
      <c r="B60" s="311" t="s">
        <v>21</v>
      </c>
      <c r="C60" s="311" t="s">
        <v>50</v>
      </c>
      <c r="D60" s="311"/>
      <c r="E60" s="311"/>
      <c r="F60" s="311"/>
      <c r="G60" s="311"/>
      <c r="H60" s="311"/>
      <c r="I60" s="77"/>
    </row>
    <row r="61" spans="2:9" s="11" customFormat="1" ht="15" customHeight="1" x14ac:dyDescent="0.2">
      <c r="B61" s="76">
        <v>2019</v>
      </c>
      <c r="C61" s="232"/>
      <c r="D61" s="77">
        <v>3</v>
      </c>
      <c r="E61" s="77"/>
      <c r="F61" s="77"/>
      <c r="G61" s="77"/>
      <c r="H61" s="77"/>
      <c r="I61" s="77"/>
    </row>
    <row r="62" spans="2:9" s="11" customFormat="1" ht="15" customHeight="1" x14ac:dyDescent="0.2">
      <c r="B62" s="76">
        <v>2018</v>
      </c>
      <c r="C62" s="74"/>
      <c r="D62" s="77">
        <v>0</v>
      </c>
      <c r="E62" s="77">
        <v>0</v>
      </c>
      <c r="F62" s="77"/>
      <c r="G62" s="77"/>
      <c r="H62" s="77"/>
      <c r="I62" s="77"/>
    </row>
    <row r="63" spans="2:9" s="11" customFormat="1" ht="15" customHeight="1" x14ac:dyDescent="0.2">
      <c r="B63" s="76">
        <v>2017</v>
      </c>
      <c r="C63" s="232"/>
      <c r="D63" s="77">
        <v>0</v>
      </c>
      <c r="E63" s="77">
        <v>0</v>
      </c>
      <c r="F63" s="77">
        <v>0</v>
      </c>
      <c r="G63" s="77"/>
      <c r="H63" s="77"/>
      <c r="I63" s="77"/>
    </row>
    <row r="64" spans="2:9" s="11" customFormat="1" ht="15" customHeight="1" x14ac:dyDescent="0.2">
      <c r="B64" s="76">
        <v>2016</v>
      </c>
      <c r="C64" s="232"/>
      <c r="D64" s="77">
        <v>2</v>
      </c>
      <c r="E64" s="77">
        <v>2</v>
      </c>
      <c r="F64" s="77">
        <v>2</v>
      </c>
      <c r="G64" s="77">
        <v>2</v>
      </c>
      <c r="H64" s="77"/>
      <c r="I64" s="77"/>
    </row>
    <row r="65" spans="2:9" s="11" customFormat="1" ht="15" customHeight="1" x14ac:dyDescent="0.2">
      <c r="B65" s="76">
        <v>2015</v>
      </c>
      <c r="C65" s="76" t="s">
        <v>50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/>
    </row>
    <row r="66" spans="2:9" s="11" customFormat="1" ht="15" customHeight="1" x14ac:dyDescent="0.2">
      <c r="B66" s="76">
        <v>2014</v>
      </c>
      <c r="C66" s="76" t="s">
        <v>50</v>
      </c>
      <c r="D66" s="77">
        <v>4</v>
      </c>
      <c r="E66" s="77">
        <v>4</v>
      </c>
      <c r="F66" s="77">
        <v>2</v>
      </c>
      <c r="G66" s="77">
        <v>2</v>
      </c>
      <c r="H66" s="77">
        <v>1</v>
      </c>
      <c r="I66" s="77">
        <v>1</v>
      </c>
    </row>
    <row r="67" spans="2:9" s="11" customFormat="1" ht="15" customHeight="1" x14ac:dyDescent="0.2">
      <c r="B67" s="311" t="s">
        <v>22</v>
      </c>
      <c r="C67" s="311" t="s">
        <v>50</v>
      </c>
      <c r="D67" s="311"/>
      <c r="E67" s="311"/>
      <c r="F67" s="311"/>
      <c r="G67" s="311"/>
      <c r="H67" s="311"/>
      <c r="I67" s="77"/>
    </row>
    <row r="68" spans="2:9" s="11" customFormat="1" ht="15" customHeight="1" x14ac:dyDescent="0.2">
      <c r="B68" s="76">
        <v>2019</v>
      </c>
      <c r="C68" s="230"/>
      <c r="D68" s="77">
        <v>93</v>
      </c>
      <c r="E68" s="77"/>
      <c r="F68" s="77"/>
      <c r="G68" s="77"/>
      <c r="H68" s="77"/>
      <c r="I68" s="77"/>
    </row>
    <row r="69" spans="2:9" s="11" customFormat="1" ht="15" customHeight="1" x14ac:dyDescent="0.2">
      <c r="B69" s="76">
        <v>2018</v>
      </c>
      <c r="C69" s="74"/>
      <c r="D69" s="77">
        <v>85</v>
      </c>
      <c r="E69" s="77">
        <v>71</v>
      </c>
      <c r="F69" s="77"/>
      <c r="G69" s="77"/>
      <c r="H69" s="77"/>
      <c r="I69" s="77"/>
    </row>
    <row r="70" spans="2:9" s="11" customFormat="1" ht="15" customHeight="1" x14ac:dyDescent="0.2">
      <c r="B70" s="76">
        <v>2017</v>
      </c>
      <c r="C70" s="230"/>
      <c r="D70" s="77">
        <v>70</v>
      </c>
      <c r="E70" s="77">
        <v>59</v>
      </c>
      <c r="F70" s="77">
        <v>54</v>
      </c>
      <c r="G70" s="77"/>
      <c r="H70" s="77"/>
      <c r="I70" s="77"/>
    </row>
    <row r="71" spans="2:9" s="11" customFormat="1" ht="15" customHeight="1" x14ac:dyDescent="0.2">
      <c r="B71" s="76">
        <v>2016</v>
      </c>
      <c r="C71" s="230"/>
      <c r="D71" s="77">
        <v>54</v>
      </c>
      <c r="E71" s="77">
        <v>42</v>
      </c>
      <c r="F71" s="77">
        <v>36</v>
      </c>
      <c r="G71" s="77">
        <v>34</v>
      </c>
      <c r="H71" s="77"/>
      <c r="I71" s="77"/>
    </row>
    <row r="72" spans="2:9" s="11" customFormat="1" ht="15" customHeight="1" x14ac:dyDescent="0.2">
      <c r="B72" s="76">
        <v>2015</v>
      </c>
      <c r="C72" s="76" t="s">
        <v>50</v>
      </c>
      <c r="D72" s="77">
        <v>56</v>
      </c>
      <c r="E72" s="77">
        <v>49</v>
      </c>
      <c r="F72" s="77">
        <v>41</v>
      </c>
      <c r="G72" s="77">
        <v>35</v>
      </c>
      <c r="H72" s="77">
        <v>33</v>
      </c>
      <c r="I72" s="77"/>
    </row>
    <row r="73" spans="2:9" s="11" customFormat="1" ht="15" customHeight="1" x14ac:dyDescent="0.2">
      <c r="B73" s="76">
        <v>2014</v>
      </c>
      <c r="C73" s="76" t="s">
        <v>50</v>
      </c>
      <c r="D73" s="77">
        <v>58</v>
      </c>
      <c r="E73" s="77">
        <v>46</v>
      </c>
      <c r="F73" s="77">
        <v>38</v>
      </c>
      <c r="G73" s="77">
        <v>37</v>
      </c>
      <c r="H73" s="77">
        <v>32</v>
      </c>
      <c r="I73" s="77">
        <v>29</v>
      </c>
    </row>
    <row r="74" spans="2:9" s="11" customFormat="1" ht="15" customHeight="1" x14ac:dyDescent="0.2">
      <c r="B74" s="311" t="s">
        <v>23</v>
      </c>
      <c r="C74" s="311" t="s">
        <v>50</v>
      </c>
      <c r="D74" s="311"/>
      <c r="E74" s="311"/>
      <c r="F74" s="311"/>
      <c r="G74" s="311"/>
      <c r="H74" s="311"/>
      <c r="I74" s="77"/>
    </row>
    <row r="75" spans="2:9" s="11" customFormat="1" ht="15" customHeight="1" x14ac:dyDescent="0.2">
      <c r="B75" s="76">
        <v>2019</v>
      </c>
      <c r="C75" s="232"/>
      <c r="D75" s="77">
        <v>2446</v>
      </c>
      <c r="E75" s="77"/>
      <c r="F75" s="77"/>
      <c r="G75" s="77"/>
      <c r="H75" s="77"/>
      <c r="I75" s="77"/>
    </row>
    <row r="76" spans="2:9" s="11" customFormat="1" ht="15" customHeight="1" x14ac:dyDescent="0.2">
      <c r="B76" s="76">
        <v>2018</v>
      </c>
      <c r="C76" s="74"/>
      <c r="D76" s="77">
        <v>2275</v>
      </c>
      <c r="E76" s="77">
        <v>1931</v>
      </c>
      <c r="F76" s="77"/>
      <c r="G76" s="77"/>
      <c r="H76" s="77"/>
      <c r="I76" s="77"/>
    </row>
    <row r="77" spans="2:9" s="11" customFormat="1" ht="15" customHeight="1" x14ac:dyDescent="0.2">
      <c r="B77" s="76">
        <v>2017</v>
      </c>
      <c r="C77" s="232"/>
      <c r="D77" s="77">
        <v>2330</v>
      </c>
      <c r="E77" s="77">
        <v>1950</v>
      </c>
      <c r="F77" s="77">
        <v>1598</v>
      </c>
      <c r="G77" s="77"/>
      <c r="H77" s="77"/>
      <c r="I77" s="77"/>
    </row>
    <row r="78" spans="2:9" s="11" customFormat="1" ht="15" customHeight="1" x14ac:dyDescent="0.2">
      <c r="B78" s="76">
        <v>2016</v>
      </c>
      <c r="C78" s="232"/>
      <c r="D78" s="77">
        <v>2458</v>
      </c>
      <c r="E78" s="77">
        <v>2074</v>
      </c>
      <c r="F78" s="77">
        <v>1701</v>
      </c>
      <c r="G78" s="77">
        <v>1430</v>
      </c>
      <c r="H78" s="77"/>
      <c r="I78" s="77"/>
    </row>
    <row r="79" spans="2:9" s="11" customFormat="1" ht="15" customHeight="1" x14ac:dyDescent="0.2">
      <c r="B79" s="76">
        <v>2015</v>
      </c>
      <c r="C79" s="76" t="s">
        <v>50</v>
      </c>
      <c r="D79" s="77">
        <v>2657</v>
      </c>
      <c r="E79" s="77">
        <v>2332</v>
      </c>
      <c r="F79" s="77">
        <v>1938</v>
      </c>
      <c r="G79" s="77">
        <v>1642</v>
      </c>
      <c r="H79" s="77">
        <v>1419</v>
      </c>
      <c r="I79" s="77"/>
    </row>
    <row r="80" spans="2:9" s="11" customFormat="1" ht="15" customHeight="1" x14ac:dyDescent="0.2">
      <c r="B80" s="76">
        <v>2014</v>
      </c>
      <c r="C80" s="76" t="s">
        <v>50</v>
      </c>
      <c r="D80" s="77">
        <v>2644</v>
      </c>
      <c r="E80" s="77">
        <v>2308</v>
      </c>
      <c r="F80" s="77">
        <v>1898</v>
      </c>
      <c r="G80" s="77">
        <v>1614</v>
      </c>
      <c r="H80" s="77">
        <v>1394</v>
      </c>
      <c r="I80" s="77">
        <v>1250</v>
      </c>
    </row>
    <row r="81" spans="2:9" s="11" customFormat="1" ht="15" customHeight="1" x14ac:dyDescent="0.2">
      <c r="B81" s="311" t="s">
        <v>24</v>
      </c>
      <c r="C81" s="311" t="s">
        <v>50</v>
      </c>
      <c r="D81" s="311"/>
      <c r="E81" s="311"/>
      <c r="F81" s="311"/>
      <c r="G81" s="311"/>
      <c r="H81" s="311"/>
      <c r="I81" s="77"/>
    </row>
    <row r="82" spans="2:9" s="11" customFormat="1" ht="15" customHeight="1" x14ac:dyDescent="0.2">
      <c r="B82" s="76">
        <v>2019</v>
      </c>
      <c r="C82" s="230"/>
      <c r="D82" s="77">
        <v>28</v>
      </c>
      <c r="E82" s="77"/>
      <c r="F82" s="77"/>
      <c r="G82" s="77"/>
      <c r="H82" s="77"/>
      <c r="I82" s="77"/>
    </row>
    <row r="83" spans="2:9" s="11" customFormat="1" ht="15" customHeight="1" x14ac:dyDescent="0.2">
      <c r="B83" s="76">
        <v>2018</v>
      </c>
      <c r="C83" s="74"/>
      <c r="D83" s="77">
        <v>33</v>
      </c>
      <c r="E83" s="77">
        <v>24</v>
      </c>
      <c r="F83" s="77"/>
      <c r="G83" s="77"/>
      <c r="H83" s="77"/>
      <c r="I83" s="77"/>
    </row>
    <row r="84" spans="2:9" s="11" customFormat="1" ht="15" customHeight="1" x14ac:dyDescent="0.2">
      <c r="B84" s="76">
        <v>2017</v>
      </c>
      <c r="C84" s="230"/>
      <c r="D84" s="77">
        <v>34</v>
      </c>
      <c r="E84" s="77">
        <v>26</v>
      </c>
      <c r="F84" s="77">
        <v>24</v>
      </c>
      <c r="G84" s="77"/>
      <c r="H84" s="77"/>
      <c r="I84" s="77"/>
    </row>
    <row r="85" spans="2:9" s="11" customFormat="1" ht="15" customHeight="1" x14ac:dyDescent="0.2">
      <c r="B85" s="76">
        <v>2016</v>
      </c>
      <c r="C85" s="230"/>
      <c r="D85" s="77">
        <v>36</v>
      </c>
      <c r="E85" s="77">
        <v>29</v>
      </c>
      <c r="F85" s="77">
        <v>23</v>
      </c>
      <c r="G85" s="77">
        <v>20</v>
      </c>
      <c r="H85" s="77"/>
      <c r="I85" s="77"/>
    </row>
    <row r="86" spans="2:9" s="11" customFormat="1" ht="15" customHeight="1" x14ac:dyDescent="0.2">
      <c r="B86" s="76">
        <v>2015</v>
      </c>
      <c r="C86" s="76" t="s">
        <v>50</v>
      </c>
      <c r="D86" s="77">
        <v>25</v>
      </c>
      <c r="E86" s="77">
        <v>23</v>
      </c>
      <c r="F86" s="77">
        <v>19</v>
      </c>
      <c r="G86" s="77">
        <v>19</v>
      </c>
      <c r="H86" s="77">
        <v>17</v>
      </c>
      <c r="I86" s="77"/>
    </row>
    <row r="87" spans="2:9" s="11" customFormat="1" ht="15" customHeight="1" x14ac:dyDescent="0.2">
      <c r="B87" s="76">
        <v>2014</v>
      </c>
      <c r="C87" s="76" t="s">
        <v>50</v>
      </c>
      <c r="D87" s="77">
        <v>20</v>
      </c>
      <c r="E87" s="77">
        <v>16</v>
      </c>
      <c r="F87" s="77">
        <v>13</v>
      </c>
      <c r="G87" s="77">
        <v>12</v>
      </c>
      <c r="H87" s="77">
        <v>11</v>
      </c>
      <c r="I87" s="77">
        <v>10</v>
      </c>
    </row>
    <row r="88" spans="2:9" s="11" customFormat="1" ht="15" customHeight="1" x14ac:dyDescent="0.2">
      <c r="B88" s="311" t="s">
        <v>25</v>
      </c>
      <c r="C88" s="311"/>
      <c r="D88" s="311"/>
      <c r="E88" s="311"/>
      <c r="F88" s="311"/>
      <c r="G88" s="311"/>
      <c r="H88" s="311"/>
      <c r="I88" s="77"/>
    </row>
    <row r="89" spans="2:9" s="11" customFormat="1" ht="15" customHeight="1" x14ac:dyDescent="0.2">
      <c r="B89" s="76">
        <v>2019</v>
      </c>
      <c r="C89" s="230"/>
      <c r="D89" s="77">
        <v>207</v>
      </c>
      <c r="E89" s="77"/>
      <c r="F89" s="77"/>
      <c r="G89" s="77"/>
      <c r="H89" s="77"/>
      <c r="I89" s="77"/>
    </row>
    <row r="90" spans="2:9" s="11" customFormat="1" ht="15" customHeight="1" x14ac:dyDescent="0.2">
      <c r="B90" s="76">
        <v>2018</v>
      </c>
      <c r="C90" s="74"/>
      <c r="D90" s="77">
        <v>240</v>
      </c>
      <c r="E90" s="77">
        <v>207</v>
      </c>
      <c r="F90" s="77"/>
      <c r="G90" s="77"/>
      <c r="H90" s="77"/>
      <c r="I90" s="77"/>
    </row>
    <row r="91" spans="2:9" s="11" customFormat="1" ht="15" customHeight="1" x14ac:dyDescent="0.2">
      <c r="B91" s="76">
        <v>2017</v>
      </c>
      <c r="C91" s="230"/>
      <c r="D91" s="77">
        <v>217</v>
      </c>
      <c r="E91" s="77">
        <v>192</v>
      </c>
      <c r="F91" s="77">
        <v>153</v>
      </c>
      <c r="G91" s="77"/>
      <c r="H91" s="77"/>
      <c r="I91" s="77"/>
    </row>
    <row r="92" spans="2:9" s="11" customFormat="1" ht="15" customHeight="1" x14ac:dyDescent="0.2">
      <c r="B92" s="76">
        <v>2016</v>
      </c>
      <c r="C92" s="230"/>
      <c r="D92" s="77">
        <v>152</v>
      </c>
      <c r="E92" s="77">
        <v>126</v>
      </c>
      <c r="F92" s="77">
        <v>105</v>
      </c>
      <c r="G92" s="77">
        <v>89</v>
      </c>
      <c r="H92" s="77"/>
      <c r="I92" s="77"/>
    </row>
    <row r="93" spans="2:9" s="11" customFormat="1" ht="15" customHeight="1" x14ac:dyDescent="0.2">
      <c r="B93" s="76">
        <v>2015</v>
      </c>
      <c r="C93" s="76" t="s">
        <v>50</v>
      </c>
      <c r="D93" s="77">
        <v>202</v>
      </c>
      <c r="E93" s="77">
        <v>167</v>
      </c>
      <c r="F93" s="77">
        <v>140</v>
      </c>
      <c r="G93" s="77">
        <v>123</v>
      </c>
      <c r="H93" s="77">
        <v>104</v>
      </c>
      <c r="I93" s="77"/>
    </row>
    <row r="94" spans="2:9" s="11" customFormat="1" ht="15" customHeight="1" x14ac:dyDescent="0.2">
      <c r="B94" s="76">
        <v>2014</v>
      </c>
      <c r="C94" s="76" t="s">
        <v>50</v>
      </c>
      <c r="D94" s="77">
        <v>209</v>
      </c>
      <c r="E94" s="77">
        <v>163</v>
      </c>
      <c r="F94" s="77">
        <v>128</v>
      </c>
      <c r="G94" s="77">
        <v>114</v>
      </c>
      <c r="H94" s="77">
        <v>99</v>
      </c>
      <c r="I94" s="77">
        <v>89</v>
      </c>
    </row>
    <row r="95" spans="2:9" s="11" customFormat="1" ht="15" customHeight="1" x14ac:dyDescent="0.2">
      <c r="B95" s="311" t="s">
        <v>26</v>
      </c>
      <c r="C95" s="311" t="s">
        <v>50</v>
      </c>
      <c r="D95" s="311"/>
      <c r="E95" s="311"/>
      <c r="F95" s="311"/>
      <c r="G95" s="311"/>
      <c r="H95" s="311"/>
      <c r="I95" s="77"/>
    </row>
    <row r="96" spans="2:9" s="11" customFormat="1" ht="15" customHeight="1" x14ac:dyDescent="0.2">
      <c r="B96" s="76">
        <v>2019</v>
      </c>
      <c r="C96" s="230"/>
      <c r="D96" s="77">
        <v>34</v>
      </c>
      <c r="E96" s="77"/>
      <c r="F96" s="77"/>
      <c r="G96" s="77"/>
      <c r="H96" s="77"/>
      <c r="I96" s="77"/>
    </row>
    <row r="97" spans="1:9" s="11" customFormat="1" ht="15" customHeight="1" x14ac:dyDescent="0.2">
      <c r="B97" s="76">
        <v>2018</v>
      </c>
      <c r="C97" s="74"/>
      <c r="D97" s="77">
        <v>33</v>
      </c>
      <c r="E97" s="77">
        <v>28</v>
      </c>
      <c r="F97" s="77"/>
      <c r="G97" s="77"/>
      <c r="H97" s="77"/>
      <c r="I97" s="77"/>
    </row>
    <row r="98" spans="1:9" s="11" customFormat="1" ht="15" customHeight="1" x14ac:dyDescent="0.2">
      <c r="B98" s="76">
        <v>2017</v>
      </c>
      <c r="C98" s="230"/>
      <c r="D98" s="77">
        <v>35</v>
      </c>
      <c r="E98" s="77">
        <v>32</v>
      </c>
      <c r="F98" s="77">
        <v>26</v>
      </c>
      <c r="G98" s="77"/>
      <c r="H98" s="77"/>
      <c r="I98" s="77"/>
    </row>
    <row r="99" spans="1:9" s="11" customFormat="1" ht="15" customHeight="1" x14ac:dyDescent="0.2">
      <c r="B99" s="76">
        <v>2016</v>
      </c>
      <c r="C99" s="230"/>
      <c r="D99" s="77">
        <v>17</v>
      </c>
      <c r="E99" s="77">
        <v>15</v>
      </c>
      <c r="F99" s="77">
        <v>14</v>
      </c>
      <c r="G99" s="77">
        <v>11</v>
      </c>
      <c r="H99" s="77"/>
      <c r="I99" s="77"/>
    </row>
    <row r="100" spans="1:9" s="11" customFormat="1" ht="15" customHeight="1" x14ac:dyDescent="0.2">
      <c r="B100" s="76">
        <v>2015</v>
      </c>
      <c r="C100" s="76" t="s">
        <v>50</v>
      </c>
      <c r="D100" s="77">
        <v>23</v>
      </c>
      <c r="E100" s="77">
        <v>19</v>
      </c>
      <c r="F100" s="77">
        <v>18</v>
      </c>
      <c r="G100" s="77">
        <v>14</v>
      </c>
      <c r="H100" s="77">
        <v>12</v>
      </c>
      <c r="I100" s="77"/>
    </row>
    <row r="101" spans="1:9" s="11" customFormat="1" ht="15" customHeight="1" x14ac:dyDescent="0.2">
      <c r="A101" s="11" t="s">
        <v>264</v>
      </c>
      <c r="B101" s="76">
        <v>2014</v>
      </c>
      <c r="C101" s="76" t="s">
        <v>50</v>
      </c>
      <c r="D101" s="77">
        <v>20</v>
      </c>
      <c r="E101" s="77">
        <v>18</v>
      </c>
      <c r="F101" s="77">
        <v>13</v>
      </c>
      <c r="G101" s="77">
        <v>13</v>
      </c>
      <c r="H101" s="77">
        <v>12</v>
      </c>
      <c r="I101" s="77">
        <v>10</v>
      </c>
    </row>
    <row r="102" spans="1:9" s="11" customFormat="1" ht="15" customHeight="1" x14ac:dyDescent="0.2">
      <c r="B102" s="311" t="s">
        <v>27</v>
      </c>
      <c r="C102" s="311" t="s">
        <v>50</v>
      </c>
      <c r="D102" s="311"/>
      <c r="E102" s="311"/>
      <c r="F102" s="311"/>
      <c r="G102" s="311"/>
      <c r="H102" s="311"/>
      <c r="I102" s="77"/>
    </row>
    <row r="103" spans="1:9" s="11" customFormat="1" ht="15" customHeight="1" x14ac:dyDescent="0.2">
      <c r="B103" s="76">
        <v>2019</v>
      </c>
      <c r="C103" s="230"/>
      <c r="D103" s="77">
        <v>64</v>
      </c>
      <c r="E103" s="77"/>
      <c r="F103" s="77"/>
      <c r="G103" s="77"/>
      <c r="H103" s="77"/>
      <c r="I103" s="77"/>
    </row>
    <row r="104" spans="1:9" s="11" customFormat="1" ht="15" customHeight="1" x14ac:dyDescent="0.2">
      <c r="B104" s="76">
        <v>2018</v>
      </c>
      <c r="C104" s="74"/>
      <c r="D104" s="77">
        <v>63</v>
      </c>
      <c r="E104" s="77">
        <v>58</v>
      </c>
      <c r="F104" s="77"/>
      <c r="G104" s="77"/>
      <c r="H104" s="77"/>
      <c r="I104" s="77"/>
    </row>
    <row r="105" spans="1:9" s="11" customFormat="1" ht="15" customHeight="1" x14ac:dyDescent="0.2">
      <c r="B105" s="76">
        <v>2017</v>
      </c>
      <c r="C105" s="230"/>
      <c r="D105" s="77">
        <v>57</v>
      </c>
      <c r="E105" s="77">
        <v>51</v>
      </c>
      <c r="F105" s="77">
        <v>46</v>
      </c>
      <c r="G105" s="77"/>
      <c r="H105" s="77"/>
      <c r="I105" s="77"/>
    </row>
    <row r="106" spans="1:9" s="11" customFormat="1" ht="15" customHeight="1" x14ac:dyDescent="0.2">
      <c r="B106" s="76">
        <v>2016</v>
      </c>
      <c r="C106" s="230"/>
      <c r="D106" s="77">
        <v>42</v>
      </c>
      <c r="E106" s="77">
        <v>36</v>
      </c>
      <c r="F106" s="77">
        <v>32</v>
      </c>
      <c r="G106" s="77">
        <v>31</v>
      </c>
      <c r="H106" s="77"/>
      <c r="I106" s="77"/>
    </row>
    <row r="107" spans="1:9" s="11" customFormat="1" ht="15" customHeight="1" x14ac:dyDescent="0.2">
      <c r="B107" s="76">
        <v>2015</v>
      </c>
      <c r="C107" s="76" t="s">
        <v>50</v>
      </c>
      <c r="D107" s="77">
        <v>33</v>
      </c>
      <c r="E107" s="77">
        <v>29</v>
      </c>
      <c r="F107" s="77">
        <v>24</v>
      </c>
      <c r="G107" s="77">
        <v>23</v>
      </c>
      <c r="H107" s="77">
        <v>21</v>
      </c>
      <c r="I107" s="77"/>
    </row>
    <row r="108" spans="1:9" s="11" customFormat="1" ht="15" customHeight="1" x14ac:dyDescent="0.2">
      <c r="B108" s="76">
        <v>2014</v>
      </c>
      <c r="C108" s="76" t="s">
        <v>50</v>
      </c>
      <c r="D108" s="77">
        <v>18</v>
      </c>
      <c r="E108" s="77">
        <v>17</v>
      </c>
      <c r="F108" s="77">
        <v>12</v>
      </c>
      <c r="G108" s="77">
        <v>10</v>
      </c>
      <c r="H108" s="77">
        <v>7</v>
      </c>
      <c r="I108" s="77">
        <v>6</v>
      </c>
    </row>
    <row r="109" spans="1:9" s="11" customFormat="1" ht="15" customHeight="1" x14ac:dyDescent="0.2">
      <c r="B109" s="311" t="s">
        <v>28</v>
      </c>
      <c r="C109" s="311" t="s">
        <v>50</v>
      </c>
      <c r="D109" s="311"/>
      <c r="E109" s="311"/>
      <c r="F109" s="311"/>
      <c r="G109" s="311"/>
      <c r="H109" s="311"/>
      <c r="I109" s="77"/>
    </row>
    <row r="110" spans="1:9" s="11" customFormat="1" ht="15" customHeight="1" x14ac:dyDescent="0.2">
      <c r="B110" s="76">
        <v>2019</v>
      </c>
      <c r="C110" s="230"/>
      <c r="D110" s="77">
        <v>91</v>
      </c>
      <c r="E110" s="77"/>
      <c r="F110" s="77"/>
      <c r="G110" s="77"/>
      <c r="H110" s="77"/>
      <c r="I110" s="77"/>
    </row>
    <row r="111" spans="1:9" s="11" customFormat="1" ht="15" customHeight="1" x14ac:dyDescent="0.2">
      <c r="B111" s="76">
        <v>2018</v>
      </c>
      <c r="C111" s="74"/>
      <c r="D111" s="77">
        <v>117</v>
      </c>
      <c r="E111" s="77">
        <v>97</v>
      </c>
      <c r="F111" s="77"/>
      <c r="G111" s="77"/>
      <c r="H111" s="77"/>
      <c r="I111" s="77"/>
    </row>
    <row r="112" spans="1:9" s="11" customFormat="1" ht="15" customHeight="1" x14ac:dyDescent="0.2">
      <c r="B112" s="76">
        <v>2017</v>
      </c>
      <c r="C112" s="230"/>
      <c r="D112" s="77">
        <v>86</v>
      </c>
      <c r="E112" s="77">
        <v>76</v>
      </c>
      <c r="F112" s="77">
        <v>61</v>
      </c>
      <c r="G112" s="77"/>
      <c r="H112" s="77"/>
      <c r="I112" s="77"/>
    </row>
    <row r="113" spans="2:9" s="11" customFormat="1" ht="15" customHeight="1" x14ac:dyDescent="0.2">
      <c r="B113" s="76">
        <v>2016</v>
      </c>
      <c r="C113" s="230"/>
      <c r="D113" s="77">
        <v>55</v>
      </c>
      <c r="E113" s="77">
        <v>49</v>
      </c>
      <c r="F113" s="77">
        <v>42</v>
      </c>
      <c r="G113" s="77">
        <v>34</v>
      </c>
      <c r="H113" s="77"/>
      <c r="I113" s="77"/>
    </row>
    <row r="114" spans="2:9" s="11" customFormat="1" ht="15" customHeight="1" x14ac:dyDescent="0.2">
      <c r="B114" s="76">
        <v>2015</v>
      </c>
      <c r="C114" s="76" t="s">
        <v>50</v>
      </c>
      <c r="D114" s="77">
        <v>53</v>
      </c>
      <c r="E114" s="77">
        <v>44</v>
      </c>
      <c r="F114" s="77">
        <v>37</v>
      </c>
      <c r="G114" s="77">
        <v>31</v>
      </c>
      <c r="H114" s="77">
        <v>26</v>
      </c>
      <c r="I114" s="77"/>
    </row>
    <row r="115" spans="2:9" s="11" customFormat="1" ht="15" customHeight="1" x14ac:dyDescent="0.2">
      <c r="B115" s="76">
        <v>2014</v>
      </c>
      <c r="C115" s="76" t="s">
        <v>50</v>
      </c>
      <c r="D115" s="77">
        <v>64</v>
      </c>
      <c r="E115" s="77">
        <v>56</v>
      </c>
      <c r="F115" s="77">
        <v>47</v>
      </c>
      <c r="G115" s="77">
        <v>43</v>
      </c>
      <c r="H115" s="77">
        <v>38</v>
      </c>
      <c r="I115" s="77">
        <v>36</v>
      </c>
    </row>
    <row r="116" spans="2:9" s="11" customFormat="1" ht="15" customHeight="1" x14ac:dyDescent="0.2">
      <c r="B116" s="311" t="s">
        <v>29</v>
      </c>
      <c r="C116" s="311" t="s">
        <v>50</v>
      </c>
      <c r="D116" s="311"/>
      <c r="E116" s="311"/>
      <c r="F116" s="311"/>
      <c r="G116" s="311"/>
      <c r="H116" s="311"/>
      <c r="I116" s="77"/>
    </row>
    <row r="117" spans="2:9" s="11" customFormat="1" ht="15" customHeight="1" x14ac:dyDescent="0.2">
      <c r="B117" s="76">
        <v>2019</v>
      </c>
      <c r="C117" s="230"/>
      <c r="D117" s="77">
        <v>38</v>
      </c>
      <c r="E117" s="77"/>
      <c r="F117" s="77"/>
      <c r="G117" s="77"/>
      <c r="H117" s="77"/>
      <c r="I117" s="77"/>
    </row>
    <row r="118" spans="2:9" s="11" customFormat="1" ht="15" customHeight="1" x14ac:dyDescent="0.2">
      <c r="B118" s="76">
        <v>2018</v>
      </c>
      <c r="C118" s="74"/>
      <c r="D118" s="77">
        <v>35</v>
      </c>
      <c r="E118" s="77">
        <v>32</v>
      </c>
      <c r="F118" s="77"/>
      <c r="G118" s="77"/>
      <c r="H118" s="77"/>
      <c r="I118" s="77"/>
    </row>
    <row r="119" spans="2:9" s="11" customFormat="1" ht="15" customHeight="1" x14ac:dyDescent="0.2">
      <c r="B119" s="76">
        <v>2017</v>
      </c>
      <c r="C119" s="230"/>
      <c r="D119" s="77">
        <v>26</v>
      </c>
      <c r="E119" s="77">
        <v>22</v>
      </c>
      <c r="F119" s="77">
        <v>21</v>
      </c>
      <c r="G119" s="77"/>
      <c r="H119" s="77"/>
      <c r="I119" s="77"/>
    </row>
    <row r="120" spans="2:9" s="11" customFormat="1" ht="15" customHeight="1" x14ac:dyDescent="0.2">
      <c r="B120" s="76">
        <v>2016</v>
      </c>
      <c r="C120" s="230"/>
      <c r="D120" s="77">
        <v>29</v>
      </c>
      <c r="E120" s="77">
        <v>26</v>
      </c>
      <c r="F120" s="77">
        <v>24</v>
      </c>
      <c r="G120" s="77">
        <v>22</v>
      </c>
      <c r="H120" s="77"/>
      <c r="I120" s="77"/>
    </row>
    <row r="121" spans="2:9" s="11" customFormat="1" ht="15" customHeight="1" x14ac:dyDescent="0.2">
      <c r="B121" s="76">
        <v>2015</v>
      </c>
      <c r="C121" s="76" t="s">
        <v>50</v>
      </c>
      <c r="D121" s="77">
        <v>27</v>
      </c>
      <c r="E121" s="77">
        <v>22</v>
      </c>
      <c r="F121" s="77">
        <v>19</v>
      </c>
      <c r="G121" s="77">
        <v>18</v>
      </c>
      <c r="H121" s="77">
        <v>17</v>
      </c>
      <c r="I121" s="77"/>
    </row>
    <row r="122" spans="2:9" s="11" customFormat="1" ht="15" customHeight="1" x14ac:dyDescent="0.2">
      <c r="B122" s="76">
        <v>2014</v>
      </c>
      <c r="C122" s="76" t="s">
        <v>50</v>
      </c>
      <c r="D122" s="77">
        <v>30</v>
      </c>
      <c r="E122" s="77">
        <v>28</v>
      </c>
      <c r="F122" s="77">
        <v>25</v>
      </c>
      <c r="G122" s="77">
        <v>21</v>
      </c>
      <c r="H122" s="77">
        <v>20</v>
      </c>
      <c r="I122" s="77">
        <v>18</v>
      </c>
    </row>
    <row r="123" spans="2:9" s="11" customFormat="1" ht="15" customHeight="1" x14ac:dyDescent="0.2">
      <c r="B123" s="311" t="s">
        <v>30</v>
      </c>
      <c r="C123" s="311" t="s">
        <v>50</v>
      </c>
      <c r="D123" s="311"/>
      <c r="E123" s="311"/>
      <c r="F123" s="311"/>
      <c r="G123" s="311"/>
      <c r="H123" s="311"/>
      <c r="I123" s="77"/>
    </row>
    <row r="124" spans="2:9" s="11" customFormat="1" ht="15" customHeight="1" x14ac:dyDescent="0.2">
      <c r="B124" s="76">
        <v>2019</v>
      </c>
      <c r="C124" s="230"/>
      <c r="D124" s="77">
        <v>9</v>
      </c>
      <c r="E124" s="77"/>
      <c r="F124" s="77"/>
      <c r="G124" s="77"/>
      <c r="H124" s="77"/>
      <c r="I124" s="77"/>
    </row>
    <row r="125" spans="2:9" s="11" customFormat="1" ht="15" customHeight="1" x14ac:dyDescent="0.2">
      <c r="B125" s="76">
        <v>2018</v>
      </c>
      <c r="C125" s="74"/>
      <c r="D125" s="77">
        <v>7</v>
      </c>
      <c r="E125" s="77">
        <v>7</v>
      </c>
      <c r="F125" s="77"/>
      <c r="G125" s="77"/>
      <c r="H125" s="77"/>
      <c r="I125" s="77"/>
    </row>
    <row r="126" spans="2:9" s="11" customFormat="1" ht="15" customHeight="1" x14ac:dyDescent="0.2">
      <c r="B126" s="76">
        <v>2017</v>
      </c>
      <c r="C126" s="230"/>
      <c r="D126" s="77">
        <v>6</v>
      </c>
      <c r="E126" s="77">
        <v>6</v>
      </c>
      <c r="F126" s="77">
        <v>5</v>
      </c>
      <c r="G126" s="77"/>
      <c r="H126" s="77"/>
      <c r="I126" s="77"/>
    </row>
    <row r="127" spans="2:9" s="11" customFormat="1" ht="15" customHeight="1" x14ac:dyDescent="0.2">
      <c r="B127" s="76">
        <v>2016</v>
      </c>
      <c r="C127" s="230"/>
      <c r="D127" s="77">
        <v>2</v>
      </c>
      <c r="E127" s="77">
        <v>2</v>
      </c>
      <c r="F127" s="77">
        <v>2</v>
      </c>
      <c r="G127" s="77">
        <v>2</v>
      </c>
      <c r="H127" s="77"/>
      <c r="I127" s="77"/>
    </row>
    <row r="128" spans="2:9" s="11" customFormat="1" ht="15" customHeight="1" x14ac:dyDescent="0.2">
      <c r="B128" s="76">
        <v>2015</v>
      </c>
      <c r="C128" s="76" t="s">
        <v>50</v>
      </c>
      <c r="D128" s="77">
        <v>2</v>
      </c>
      <c r="E128" s="77">
        <v>1</v>
      </c>
      <c r="F128" s="77">
        <v>1</v>
      </c>
      <c r="G128" s="77">
        <v>1</v>
      </c>
      <c r="H128" s="77">
        <v>1</v>
      </c>
      <c r="I128" s="77"/>
    </row>
    <row r="129" spans="2:9" s="11" customFormat="1" ht="15" customHeight="1" x14ac:dyDescent="0.2">
      <c r="B129" s="76">
        <v>2014</v>
      </c>
      <c r="C129" s="76" t="s">
        <v>50</v>
      </c>
      <c r="D129" s="77">
        <v>8</v>
      </c>
      <c r="E129" s="77">
        <v>5</v>
      </c>
      <c r="F129" s="77">
        <v>4</v>
      </c>
      <c r="G129" s="77">
        <v>4</v>
      </c>
      <c r="H129" s="77">
        <v>3</v>
      </c>
      <c r="I129" s="77">
        <v>3</v>
      </c>
    </row>
    <row r="130" spans="2:9" s="11" customFormat="1" ht="15" customHeight="1" x14ac:dyDescent="0.2">
      <c r="B130" s="311" t="s">
        <v>31</v>
      </c>
      <c r="C130" s="311" t="s">
        <v>50</v>
      </c>
      <c r="D130" s="311"/>
      <c r="E130" s="311"/>
      <c r="F130" s="311"/>
      <c r="G130" s="311"/>
      <c r="H130" s="311"/>
      <c r="I130" s="77"/>
    </row>
    <row r="131" spans="2:9" s="11" customFormat="1" ht="15" customHeight="1" x14ac:dyDescent="0.2">
      <c r="B131" s="76">
        <v>2019</v>
      </c>
      <c r="C131" s="230"/>
      <c r="D131" s="77">
        <v>48</v>
      </c>
      <c r="E131" s="77"/>
      <c r="F131" s="77"/>
      <c r="G131" s="77"/>
      <c r="H131" s="77"/>
      <c r="I131" s="77"/>
    </row>
    <row r="132" spans="2:9" s="11" customFormat="1" ht="15" customHeight="1" x14ac:dyDescent="0.2">
      <c r="B132" s="76">
        <v>2018</v>
      </c>
      <c r="C132" s="74"/>
      <c r="D132" s="77">
        <v>32</v>
      </c>
      <c r="E132" s="77">
        <v>28</v>
      </c>
      <c r="F132" s="77"/>
      <c r="G132" s="77"/>
      <c r="H132" s="77"/>
      <c r="I132" s="77"/>
    </row>
    <row r="133" spans="2:9" s="11" customFormat="1" ht="15" customHeight="1" x14ac:dyDescent="0.2">
      <c r="B133" s="76">
        <v>2017</v>
      </c>
      <c r="C133" s="230"/>
      <c r="D133" s="77">
        <v>28</v>
      </c>
      <c r="E133" s="77">
        <v>23</v>
      </c>
      <c r="F133" s="77">
        <v>23</v>
      </c>
      <c r="G133" s="77"/>
      <c r="H133" s="77"/>
      <c r="I133" s="77"/>
    </row>
    <row r="134" spans="2:9" s="11" customFormat="1" ht="15" customHeight="1" x14ac:dyDescent="0.2">
      <c r="B134" s="76">
        <v>2016</v>
      </c>
      <c r="C134" s="230"/>
      <c r="D134" s="77">
        <v>26</v>
      </c>
      <c r="E134" s="77">
        <v>21</v>
      </c>
      <c r="F134" s="77">
        <v>20</v>
      </c>
      <c r="G134" s="77">
        <v>17</v>
      </c>
      <c r="H134" s="77"/>
      <c r="I134" s="77"/>
    </row>
    <row r="135" spans="2:9" s="11" customFormat="1" ht="15" customHeight="1" x14ac:dyDescent="0.2">
      <c r="B135" s="76">
        <v>2015</v>
      </c>
      <c r="C135" s="76" t="s">
        <v>50</v>
      </c>
      <c r="D135" s="77">
        <v>31</v>
      </c>
      <c r="E135" s="77">
        <v>27</v>
      </c>
      <c r="F135" s="77">
        <v>23</v>
      </c>
      <c r="G135" s="77">
        <v>21</v>
      </c>
      <c r="H135" s="77">
        <v>21</v>
      </c>
      <c r="I135" s="77"/>
    </row>
    <row r="136" spans="2:9" s="11" customFormat="1" ht="15" customHeight="1" x14ac:dyDescent="0.2">
      <c r="B136" s="76">
        <v>2014</v>
      </c>
      <c r="C136" s="76" t="s">
        <v>50</v>
      </c>
      <c r="D136" s="77">
        <v>31</v>
      </c>
      <c r="E136" s="77">
        <v>26</v>
      </c>
      <c r="F136" s="77">
        <v>24</v>
      </c>
      <c r="G136" s="77">
        <v>21</v>
      </c>
      <c r="H136" s="77">
        <v>18</v>
      </c>
      <c r="I136" s="77">
        <v>18</v>
      </c>
    </row>
    <row r="137" spans="2:9" s="11" customFormat="1" ht="15" customHeight="1" x14ac:dyDescent="0.2">
      <c r="B137" s="311" t="s">
        <v>32</v>
      </c>
      <c r="C137" s="311" t="s">
        <v>50</v>
      </c>
      <c r="D137" s="311"/>
      <c r="E137" s="311"/>
      <c r="F137" s="311"/>
      <c r="G137" s="311"/>
      <c r="H137" s="311"/>
      <c r="I137" s="77"/>
    </row>
    <row r="138" spans="2:9" s="11" customFormat="1" ht="15" customHeight="1" x14ac:dyDescent="0.2">
      <c r="B138" s="76">
        <v>2019</v>
      </c>
      <c r="C138" s="230"/>
      <c r="D138" s="77">
        <v>42</v>
      </c>
      <c r="E138" s="77"/>
      <c r="F138" s="77"/>
      <c r="G138" s="77"/>
      <c r="H138" s="77"/>
      <c r="I138" s="77"/>
    </row>
    <row r="139" spans="2:9" s="11" customFormat="1" ht="15" customHeight="1" x14ac:dyDescent="0.2">
      <c r="B139" s="76">
        <v>2018</v>
      </c>
      <c r="C139" s="74"/>
      <c r="D139" s="77">
        <v>25</v>
      </c>
      <c r="E139" s="77">
        <v>19</v>
      </c>
      <c r="F139" s="77"/>
      <c r="G139" s="77"/>
      <c r="H139" s="77"/>
      <c r="I139" s="77"/>
    </row>
    <row r="140" spans="2:9" s="11" customFormat="1" ht="15" customHeight="1" x14ac:dyDescent="0.2">
      <c r="B140" s="76">
        <v>2017</v>
      </c>
      <c r="C140" s="230"/>
      <c r="D140" s="77">
        <v>34</v>
      </c>
      <c r="E140" s="77">
        <v>32</v>
      </c>
      <c r="F140" s="77">
        <v>27</v>
      </c>
      <c r="G140" s="77"/>
      <c r="H140" s="77"/>
      <c r="I140" s="77"/>
    </row>
    <row r="141" spans="2:9" s="11" customFormat="1" ht="15" customHeight="1" x14ac:dyDescent="0.2">
      <c r="B141" s="76">
        <v>2016</v>
      </c>
      <c r="C141" s="230"/>
      <c r="D141" s="77">
        <v>28</v>
      </c>
      <c r="E141" s="77">
        <v>25</v>
      </c>
      <c r="F141" s="77">
        <v>22</v>
      </c>
      <c r="G141" s="77">
        <v>20</v>
      </c>
      <c r="H141" s="77"/>
      <c r="I141" s="77"/>
    </row>
    <row r="142" spans="2:9" s="11" customFormat="1" ht="15" customHeight="1" x14ac:dyDescent="0.2">
      <c r="B142" s="76">
        <v>2015</v>
      </c>
      <c r="C142" s="76" t="s">
        <v>50</v>
      </c>
      <c r="D142" s="77">
        <v>29</v>
      </c>
      <c r="E142" s="77">
        <v>23</v>
      </c>
      <c r="F142" s="77">
        <v>19</v>
      </c>
      <c r="G142" s="77">
        <v>18</v>
      </c>
      <c r="H142" s="77">
        <v>17</v>
      </c>
      <c r="I142" s="77"/>
    </row>
    <row r="143" spans="2:9" s="11" customFormat="1" ht="15" customHeight="1" x14ac:dyDescent="0.2">
      <c r="B143" s="76">
        <v>2014</v>
      </c>
      <c r="C143" s="76" t="s">
        <v>50</v>
      </c>
      <c r="D143" s="77">
        <v>25</v>
      </c>
      <c r="E143" s="77">
        <v>22</v>
      </c>
      <c r="F143" s="77">
        <v>21</v>
      </c>
      <c r="G143" s="77">
        <v>18</v>
      </c>
      <c r="H143" s="77">
        <v>17</v>
      </c>
      <c r="I143" s="77">
        <v>16</v>
      </c>
    </row>
    <row r="144" spans="2:9" s="11" customFormat="1" ht="15" customHeight="1" x14ac:dyDescent="0.2">
      <c r="B144" s="311" t="s">
        <v>33</v>
      </c>
      <c r="C144" s="311" t="s">
        <v>50</v>
      </c>
      <c r="D144" s="311"/>
      <c r="E144" s="311"/>
      <c r="F144" s="311"/>
      <c r="G144" s="311"/>
      <c r="H144" s="311"/>
      <c r="I144" s="77"/>
    </row>
    <row r="145" spans="2:9" s="11" customFormat="1" ht="15" customHeight="1" x14ac:dyDescent="0.2">
      <c r="B145" s="76">
        <v>2019</v>
      </c>
      <c r="C145" s="230"/>
      <c r="D145" s="77">
        <v>29</v>
      </c>
      <c r="E145" s="77"/>
      <c r="F145" s="77"/>
      <c r="G145" s="77"/>
      <c r="H145" s="77"/>
      <c r="I145" s="77"/>
    </row>
    <row r="146" spans="2:9" s="11" customFormat="1" ht="15" customHeight="1" x14ac:dyDescent="0.2">
      <c r="B146" s="76">
        <v>2018</v>
      </c>
      <c r="C146" s="74"/>
      <c r="D146" s="77">
        <v>35</v>
      </c>
      <c r="E146" s="77">
        <v>32</v>
      </c>
      <c r="F146" s="77"/>
      <c r="G146" s="77"/>
      <c r="H146" s="77"/>
      <c r="I146" s="77"/>
    </row>
    <row r="147" spans="2:9" s="11" customFormat="1" ht="15" customHeight="1" x14ac:dyDescent="0.2">
      <c r="B147" s="76">
        <v>2017</v>
      </c>
      <c r="C147" s="230"/>
      <c r="D147" s="77">
        <v>33</v>
      </c>
      <c r="E147" s="77">
        <v>28</v>
      </c>
      <c r="F147" s="77">
        <v>26</v>
      </c>
      <c r="G147" s="77"/>
      <c r="H147" s="77"/>
      <c r="I147" s="77"/>
    </row>
    <row r="148" spans="2:9" s="11" customFormat="1" ht="15" customHeight="1" x14ac:dyDescent="0.2">
      <c r="B148" s="76">
        <v>2016</v>
      </c>
      <c r="C148" s="230"/>
      <c r="D148" s="77">
        <v>41</v>
      </c>
      <c r="E148" s="77">
        <v>35</v>
      </c>
      <c r="F148" s="77">
        <v>27</v>
      </c>
      <c r="G148" s="77">
        <v>18</v>
      </c>
      <c r="H148" s="77"/>
      <c r="I148" s="77"/>
    </row>
    <row r="149" spans="2:9" s="11" customFormat="1" ht="15" customHeight="1" x14ac:dyDescent="0.2">
      <c r="B149" s="76">
        <v>2015</v>
      </c>
      <c r="C149" s="76" t="s">
        <v>50</v>
      </c>
      <c r="D149" s="77">
        <v>46</v>
      </c>
      <c r="E149" s="77">
        <v>41</v>
      </c>
      <c r="F149" s="77">
        <v>33</v>
      </c>
      <c r="G149" s="77">
        <v>27</v>
      </c>
      <c r="H149" s="77">
        <v>22</v>
      </c>
      <c r="I149" s="77"/>
    </row>
    <row r="150" spans="2:9" s="11" customFormat="1" ht="15" customHeight="1" x14ac:dyDescent="0.2">
      <c r="B150" s="76">
        <v>2014</v>
      </c>
      <c r="C150" s="76" t="s">
        <v>50</v>
      </c>
      <c r="D150" s="77">
        <v>34</v>
      </c>
      <c r="E150" s="77">
        <v>29</v>
      </c>
      <c r="F150" s="77">
        <v>23</v>
      </c>
      <c r="G150" s="77">
        <v>20</v>
      </c>
      <c r="H150" s="77">
        <v>17</v>
      </c>
      <c r="I150" s="77">
        <v>16</v>
      </c>
    </row>
    <row r="151" spans="2:9" ht="9.75" customHeight="1" x14ac:dyDescent="0.2">
      <c r="B151" s="49"/>
      <c r="C151" s="49"/>
      <c r="D151" s="49"/>
      <c r="E151" s="49"/>
      <c r="F151" s="49"/>
      <c r="G151" s="49"/>
      <c r="H151" s="49"/>
      <c r="I151" s="49"/>
    </row>
    <row r="152" spans="2:9" ht="3" customHeight="1" x14ac:dyDescent="0.2">
      <c r="B152" s="136"/>
      <c r="C152" s="136"/>
      <c r="D152" s="136"/>
      <c r="E152" s="136"/>
      <c r="F152" s="136"/>
      <c r="G152" s="136"/>
      <c r="H152" s="136"/>
      <c r="I152" s="136"/>
    </row>
    <row r="153" spans="2:9" ht="9" customHeight="1" x14ac:dyDescent="0.2">
      <c r="E153" s="77"/>
    </row>
    <row r="154" spans="2:9" x14ac:dyDescent="0.2">
      <c r="B154" s="288" t="s">
        <v>289</v>
      </c>
      <c r="C154" s="288"/>
      <c r="D154" s="288"/>
      <c r="E154" s="288"/>
      <c r="F154" s="288"/>
      <c r="G154" s="288"/>
      <c r="H154" s="288"/>
      <c r="I154" s="288"/>
    </row>
    <row r="156" spans="2:9" ht="12" x14ac:dyDescent="0.2">
      <c r="B156" s="133" t="s">
        <v>0</v>
      </c>
      <c r="C156" s="26"/>
    </row>
  </sheetData>
  <mergeCells count="27">
    <mergeCell ref="B144:H144"/>
    <mergeCell ref="B109:H109"/>
    <mergeCell ref="B116:H116"/>
    <mergeCell ref="B123:H123"/>
    <mergeCell ref="B130:H130"/>
    <mergeCell ref="B137:H137"/>
    <mergeCell ref="B46:H46"/>
    <mergeCell ref="B31:H31"/>
    <mergeCell ref="B53:H53"/>
    <mergeCell ref="B60:H60"/>
    <mergeCell ref="B67:H67"/>
    <mergeCell ref="B154:I154"/>
    <mergeCell ref="B1:I1"/>
    <mergeCell ref="D5:D6"/>
    <mergeCell ref="D4:I4"/>
    <mergeCell ref="E5:I5"/>
    <mergeCell ref="B4:C7"/>
    <mergeCell ref="B74:H74"/>
    <mergeCell ref="B81:H81"/>
    <mergeCell ref="B88:H88"/>
    <mergeCell ref="B95:H95"/>
    <mergeCell ref="B102:H102"/>
    <mergeCell ref="B16:H16"/>
    <mergeCell ref="B17:H17"/>
    <mergeCell ref="B24:H24"/>
    <mergeCell ref="B32:H32"/>
    <mergeCell ref="B39:H39"/>
  </mergeCells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7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7" width="15.7109375" style="49" customWidth="1"/>
    <col min="18" max="18" width="16.7109375" style="49" customWidth="1"/>
    <col min="19" max="19" width="6.7109375" style="1" customWidth="1"/>
    <col min="20" max="16384" width="12.5703125" style="1"/>
  </cols>
  <sheetData>
    <row r="1" spans="2:18" ht="24" customHeight="1" x14ac:dyDescent="0.2">
      <c r="B1" s="286" t="s">
        <v>290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</row>
    <row r="2" spans="2:18" ht="18" customHeight="1" x14ac:dyDescent="0.2">
      <c r="B2" s="20"/>
      <c r="C2" s="20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</row>
    <row r="3" spans="2:18" ht="12.75" customHeight="1" x14ac:dyDescent="0.2">
      <c r="B3" s="125" t="s">
        <v>218</v>
      </c>
      <c r="C3" s="27"/>
      <c r="D3" s="20"/>
      <c r="E3" s="20"/>
      <c r="F3" s="20"/>
      <c r="G3" s="20"/>
    </row>
    <row r="4" spans="2:18" s="6" customFormat="1" ht="24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11</v>
      </c>
      <c r="G4" s="283" t="s">
        <v>62</v>
      </c>
      <c r="H4" s="283" t="s">
        <v>63</v>
      </c>
      <c r="I4" s="283" t="s">
        <v>64</v>
      </c>
      <c r="J4" s="283" t="s">
        <v>65</v>
      </c>
      <c r="K4" s="283" t="s">
        <v>12</v>
      </c>
      <c r="L4" s="283" t="s">
        <v>77</v>
      </c>
      <c r="M4" s="283" t="s">
        <v>101</v>
      </c>
      <c r="N4" s="283" t="s">
        <v>78</v>
      </c>
      <c r="O4" s="283" t="s">
        <v>268</v>
      </c>
      <c r="P4" s="283" t="s">
        <v>269</v>
      </c>
      <c r="Q4" s="283" t="s">
        <v>270</v>
      </c>
      <c r="R4" s="287" t="s">
        <v>271</v>
      </c>
    </row>
    <row r="5" spans="2:18" s="6" customFormat="1" ht="24" customHeight="1" x14ac:dyDescent="0.2">
      <c r="B5" s="284"/>
      <c r="C5" s="285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7"/>
    </row>
    <row r="6" spans="2:18" s="6" customFormat="1" ht="24" customHeight="1" x14ac:dyDescent="0.2">
      <c r="B6" s="284"/>
      <c r="C6" s="285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7"/>
    </row>
    <row r="7" spans="2:18" ht="18" customHeight="1" x14ac:dyDescent="0.2">
      <c r="B7" s="284"/>
      <c r="C7" s="285"/>
      <c r="D7" s="135" t="s">
        <v>15</v>
      </c>
      <c r="E7" s="135" t="s">
        <v>15</v>
      </c>
      <c r="F7" s="135" t="s">
        <v>15</v>
      </c>
      <c r="G7" s="158" t="s">
        <v>343</v>
      </c>
      <c r="H7" s="158" t="s">
        <v>343</v>
      </c>
      <c r="I7" s="146" t="s">
        <v>61</v>
      </c>
      <c r="J7" s="163" t="s">
        <v>346</v>
      </c>
      <c r="K7" s="163" t="s">
        <v>344</v>
      </c>
      <c r="L7" s="163" t="s">
        <v>344</v>
      </c>
      <c r="M7" s="163" t="s">
        <v>344</v>
      </c>
      <c r="N7" s="163" t="s">
        <v>344</v>
      </c>
      <c r="O7" s="163" t="s">
        <v>344</v>
      </c>
      <c r="P7" s="163" t="s">
        <v>344</v>
      </c>
      <c r="Q7" s="163" t="s">
        <v>344</v>
      </c>
      <c r="R7" s="164" t="s">
        <v>344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1"/>
      <c r="K8" s="51"/>
      <c r="L8" s="51"/>
      <c r="M8" s="51"/>
      <c r="N8" s="51"/>
      <c r="O8" s="51"/>
      <c r="P8" s="51"/>
      <c r="Q8" s="51"/>
      <c r="R8" s="51"/>
    </row>
    <row r="9" spans="2:18" s="11" customFormat="1" ht="15" customHeight="1" x14ac:dyDescent="0.2">
      <c r="B9" s="248" t="s">
        <v>5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</row>
    <row r="10" spans="2:18" s="11" customFormat="1" ht="15" customHeight="1" x14ac:dyDescent="0.2">
      <c r="B10" s="76">
        <v>2019</v>
      </c>
      <c r="C10" s="74"/>
      <c r="D10" s="77">
        <v>28905</v>
      </c>
      <c r="E10" s="77">
        <v>79785</v>
      </c>
      <c r="F10" s="77">
        <v>58230</v>
      </c>
      <c r="G10" s="77">
        <v>1004545</v>
      </c>
      <c r="H10" s="77">
        <v>792043</v>
      </c>
      <c r="I10" s="14">
        <v>2.76</v>
      </c>
      <c r="J10" s="14">
        <v>12.59</v>
      </c>
      <c r="K10" s="77">
        <v>5777335</v>
      </c>
      <c r="L10" s="77">
        <v>4210909</v>
      </c>
      <c r="M10" s="77">
        <v>1829871</v>
      </c>
      <c r="N10" s="77">
        <v>859417</v>
      </c>
      <c r="O10" s="77">
        <v>21786173</v>
      </c>
      <c r="P10" s="77">
        <v>9273109</v>
      </c>
      <c r="Q10" s="77">
        <v>12513064</v>
      </c>
      <c r="R10" s="77">
        <v>811785</v>
      </c>
    </row>
    <row r="11" spans="2:18" s="11" customFormat="1" ht="15" customHeight="1" x14ac:dyDescent="0.2">
      <c r="B11" s="76">
        <v>2018</v>
      </c>
      <c r="C11" s="74"/>
      <c r="D11" s="77">
        <v>28123</v>
      </c>
      <c r="E11" s="77">
        <v>74779</v>
      </c>
      <c r="F11" s="77">
        <v>53591</v>
      </c>
      <c r="G11" s="77">
        <v>898613</v>
      </c>
      <c r="H11" s="77">
        <v>706880</v>
      </c>
      <c r="I11" s="14">
        <v>2.66</v>
      </c>
      <c r="J11" s="14">
        <v>12.02</v>
      </c>
      <c r="K11" s="77">
        <v>5124357</v>
      </c>
      <c r="L11" s="77">
        <v>3829162</v>
      </c>
      <c r="M11" s="77">
        <v>1706023</v>
      </c>
      <c r="N11" s="77">
        <v>835531</v>
      </c>
      <c r="O11" s="77">
        <v>20349822</v>
      </c>
      <c r="P11" s="77">
        <v>8704291</v>
      </c>
      <c r="Q11" s="77">
        <v>11645531</v>
      </c>
      <c r="R11" s="77">
        <v>468434</v>
      </c>
    </row>
    <row r="12" spans="2:18" s="11" customFormat="1" ht="15" customHeight="1" x14ac:dyDescent="0.2">
      <c r="B12" s="76">
        <v>2017</v>
      </c>
      <c r="C12" s="74"/>
      <c r="D12" s="77">
        <v>26641</v>
      </c>
      <c r="E12" s="77">
        <v>69652</v>
      </c>
      <c r="F12" s="77">
        <v>49597</v>
      </c>
      <c r="G12" s="77">
        <v>798592</v>
      </c>
      <c r="H12" s="77">
        <v>628816</v>
      </c>
      <c r="I12" s="14">
        <v>2.61</v>
      </c>
      <c r="J12" s="14">
        <v>11.47</v>
      </c>
      <c r="K12" s="77">
        <v>4689649</v>
      </c>
      <c r="L12" s="77">
        <v>3320152</v>
      </c>
      <c r="M12" s="77">
        <v>1525168</v>
      </c>
      <c r="N12" s="77">
        <v>751727</v>
      </c>
      <c r="O12" s="77">
        <v>19789625</v>
      </c>
      <c r="P12" s="77">
        <v>11013257</v>
      </c>
      <c r="Q12" s="77">
        <v>8776368</v>
      </c>
      <c r="R12" s="77">
        <v>363244</v>
      </c>
    </row>
    <row r="13" spans="2:18" s="11" customFormat="1" ht="15" customHeight="1" x14ac:dyDescent="0.2">
      <c r="B13" s="76">
        <v>2016</v>
      </c>
      <c r="C13" s="74"/>
      <c r="D13" s="77">
        <v>25351</v>
      </c>
      <c r="E13" s="77">
        <v>65276</v>
      </c>
      <c r="F13" s="77">
        <v>46315</v>
      </c>
      <c r="G13" s="77">
        <v>728064</v>
      </c>
      <c r="H13" s="77">
        <v>571192</v>
      </c>
      <c r="I13" s="14">
        <v>2.57</v>
      </c>
      <c r="J13" s="14">
        <v>11.15</v>
      </c>
      <c r="K13" s="77">
        <v>4098225</v>
      </c>
      <c r="L13" s="77">
        <v>2861778</v>
      </c>
      <c r="M13" s="77">
        <v>1310818</v>
      </c>
      <c r="N13" s="77">
        <v>609126</v>
      </c>
      <c r="O13" s="77">
        <v>20304471</v>
      </c>
      <c r="P13" s="77">
        <v>11739779</v>
      </c>
      <c r="Q13" s="77">
        <v>8564692</v>
      </c>
      <c r="R13" s="77">
        <v>279497</v>
      </c>
    </row>
    <row r="14" spans="2:18" s="11" customFormat="1" ht="15" customHeight="1" x14ac:dyDescent="0.2">
      <c r="B14" s="76">
        <v>2015</v>
      </c>
      <c r="C14" s="76"/>
      <c r="D14" s="77">
        <v>24618</v>
      </c>
      <c r="E14" s="77">
        <v>64832</v>
      </c>
      <c r="F14" s="77">
        <v>46655</v>
      </c>
      <c r="G14" s="77">
        <v>803862</v>
      </c>
      <c r="H14" s="77">
        <v>611989</v>
      </c>
      <c r="I14" s="14">
        <v>2.63</v>
      </c>
      <c r="J14" s="14">
        <v>12.4</v>
      </c>
      <c r="K14" s="77">
        <v>4462545</v>
      </c>
      <c r="L14" s="77">
        <v>2889458</v>
      </c>
      <c r="M14" s="77">
        <v>1314999</v>
      </c>
      <c r="N14" s="77">
        <v>527536</v>
      </c>
      <c r="O14" s="77">
        <v>31366864</v>
      </c>
      <c r="P14" s="77">
        <v>23141663</v>
      </c>
      <c r="Q14" s="77">
        <v>8225201</v>
      </c>
      <c r="R14" s="77">
        <v>312227</v>
      </c>
    </row>
    <row r="15" spans="2:18" s="11" customFormat="1" ht="15" customHeight="1" x14ac:dyDescent="0.2">
      <c r="B15" s="76">
        <v>2014</v>
      </c>
      <c r="C15" s="76"/>
      <c r="D15" s="77">
        <v>23916</v>
      </c>
      <c r="E15" s="77">
        <v>63921</v>
      </c>
      <c r="F15" s="77">
        <v>46508</v>
      </c>
      <c r="G15" s="77">
        <v>807399</v>
      </c>
      <c r="H15" s="77">
        <v>617407</v>
      </c>
      <c r="I15" s="14">
        <v>2.67</v>
      </c>
      <c r="J15" s="14">
        <v>12.63</v>
      </c>
      <c r="K15" s="77">
        <v>4626010</v>
      </c>
      <c r="L15" s="77">
        <v>3132148</v>
      </c>
      <c r="M15" s="77">
        <v>1495851</v>
      </c>
      <c r="N15" s="77">
        <v>718176</v>
      </c>
      <c r="O15" s="77">
        <v>33094474</v>
      </c>
      <c r="P15" s="77">
        <v>24194799</v>
      </c>
      <c r="Q15" s="77">
        <v>8899675</v>
      </c>
      <c r="R15" s="77">
        <v>217860</v>
      </c>
    </row>
    <row r="16" spans="2:18" s="11" customFormat="1" ht="15" customHeight="1" x14ac:dyDescent="0.2">
      <c r="B16" s="251" t="s">
        <v>3</v>
      </c>
      <c r="C16" s="74"/>
      <c r="D16" s="74"/>
      <c r="E16" s="77"/>
      <c r="F16" s="77"/>
      <c r="G16" s="77"/>
      <c r="H16" s="77"/>
      <c r="I16" s="14"/>
      <c r="J16" s="14"/>
      <c r="K16" s="77"/>
      <c r="L16" s="77"/>
      <c r="M16" s="77"/>
      <c r="N16" s="77"/>
      <c r="O16" s="77"/>
      <c r="P16" s="14"/>
      <c r="Q16" s="14"/>
      <c r="R16" s="77"/>
    </row>
    <row r="17" spans="2:18" s="11" customFormat="1" ht="15" customHeight="1" x14ac:dyDescent="0.2">
      <c r="B17" s="252" t="s">
        <v>34</v>
      </c>
      <c r="C17" s="203"/>
      <c r="D17" s="203"/>
      <c r="E17" s="203"/>
      <c r="F17" s="77"/>
      <c r="G17" s="77"/>
      <c r="H17" s="77"/>
      <c r="I17" s="14"/>
      <c r="J17" s="14"/>
      <c r="K17" s="77"/>
      <c r="L17" s="77"/>
      <c r="M17" s="77"/>
      <c r="N17" s="77"/>
      <c r="O17" s="77"/>
      <c r="P17" s="14"/>
      <c r="Q17" s="14"/>
      <c r="R17" s="77"/>
    </row>
    <row r="18" spans="2:18" s="11" customFormat="1" ht="15" customHeight="1" x14ac:dyDescent="0.2">
      <c r="B18" s="76">
        <v>2019</v>
      </c>
      <c r="C18" s="252"/>
      <c r="D18" s="77">
        <v>19245</v>
      </c>
      <c r="E18" s="77">
        <v>20317</v>
      </c>
      <c r="F18" s="77">
        <v>1659</v>
      </c>
      <c r="G18" s="77">
        <v>18390</v>
      </c>
      <c r="H18" s="77">
        <v>8452</v>
      </c>
      <c r="I18" s="14">
        <v>1.06</v>
      </c>
      <c r="J18" s="14">
        <v>0.91</v>
      </c>
      <c r="K18" s="77">
        <v>239396</v>
      </c>
      <c r="L18" s="77">
        <v>195324</v>
      </c>
      <c r="M18" s="77">
        <v>128360</v>
      </c>
      <c r="N18" s="77">
        <v>111559</v>
      </c>
      <c r="O18" s="77">
        <v>149751</v>
      </c>
      <c r="P18" s="77">
        <v>39246</v>
      </c>
      <c r="Q18" s="77">
        <v>110505</v>
      </c>
      <c r="R18" s="77">
        <v>11774</v>
      </c>
    </row>
    <row r="19" spans="2:18" s="11" customFormat="1" ht="15" customHeight="1" x14ac:dyDescent="0.2">
      <c r="B19" s="76">
        <v>2018</v>
      </c>
      <c r="C19" s="76"/>
      <c r="D19" s="77">
        <v>18908</v>
      </c>
      <c r="E19" s="77">
        <v>19967</v>
      </c>
      <c r="F19" s="77">
        <v>1730</v>
      </c>
      <c r="G19" s="77">
        <v>18388</v>
      </c>
      <c r="H19" s="77">
        <v>8875</v>
      </c>
      <c r="I19" s="14">
        <v>1.06</v>
      </c>
      <c r="J19" s="14">
        <v>0.92</v>
      </c>
      <c r="K19" s="77">
        <v>238253</v>
      </c>
      <c r="L19" s="77">
        <v>192744</v>
      </c>
      <c r="M19" s="77">
        <v>124314</v>
      </c>
      <c r="N19" s="77">
        <v>107696</v>
      </c>
      <c r="O19" s="77">
        <v>166469</v>
      </c>
      <c r="P19" s="77">
        <v>41735</v>
      </c>
      <c r="Q19" s="77">
        <v>124734</v>
      </c>
      <c r="R19" s="77">
        <v>10189</v>
      </c>
    </row>
    <row r="20" spans="2:18" s="11" customFormat="1" ht="15" customHeight="1" x14ac:dyDescent="0.2">
      <c r="B20" s="76">
        <v>2017</v>
      </c>
      <c r="C20" s="76"/>
      <c r="D20" s="77">
        <v>17994</v>
      </c>
      <c r="E20" s="77">
        <v>19009</v>
      </c>
      <c r="F20" s="77">
        <v>1727</v>
      </c>
      <c r="G20" s="77">
        <v>17460</v>
      </c>
      <c r="H20" s="77">
        <v>8654</v>
      </c>
      <c r="I20" s="14">
        <v>1.06</v>
      </c>
      <c r="J20" s="14">
        <v>0.92</v>
      </c>
      <c r="K20" s="77">
        <v>222671</v>
      </c>
      <c r="L20" s="77">
        <v>179270</v>
      </c>
      <c r="M20" s="77">
        <v>113692</v>
      </c>
      <c r="N20" s="77">
        <v>98096</v>
      </c>
      <c r="O20" s="77">
        <v>129803</v>
      </c>
      <c r="P20" s="77">
        <v>37066</v>
      </c>
      <c r="Q20" s="77">
        <v>92737</v>
      </c>
      <c r="R20" s="77">
        <v>8033</v>
      </c>
    </row>
    <row r="21" spans="2:18" s="11" customFormat="1" ht="15" customHeight="1" x14ac:dyDescent="0.2">
      <c r="B21" s="76">
        <v>2016</v>
      </c>
      <c r="C21" s="76"/>
      <c r="D21" s="77">
        <v>17061</v>
      </c>
      <c r="E21" s="77">
        <v>17967</v>
      </c>
      <c r="F21" s="77">
        <v>1649</v>
      </c>
      <c r="G21" s="77">
        <v>15401</v>
      </c>
      <c r="H21" s="77">
        <v>7562</v>
      </c>
      <c r="I21" s="14">
        <v>1.05</v>
      </c>
      <c r="J21" s="14">
        <v>0.86</v>
      </c>
      <c r="K21" s="77">
        <v>202221</v>
      </c>
      <c r="L21" s="77">
        <v>157906</v>
      </c>
      <c r="M21" s="77">
        <v>100711</v>
      </c>
      <c r="N21" s="77">
        <v>87345</v>
      </c>
      <c r="O21" s="77">
        <v>114834</v>
      </c>
      <c r="P21" s="77">
        <v>33199</v>
      </c>
      <c r="Q21" s="77">
        <v>81635</v>
      </c>
      <c r="R21" s="77">
        <v>7011</v>
      </c>
    </row>
    <row r="22" spans="2:18" s="11" customFormat="1" ht="15" customHeight="1" x14ac:dyDescent="0.2">
      <c r="B22" s="76">
        <v>2015</v>
      </c>
      <c r="C22" s="76"/>
      <c r="D22" s="77">
        <v>16375</v>
      </c>
      <c r="E22" s="77">
        <v>17316</v>
      </c>
      <c r="F22" s="77">
        <v>1678</v>
      </c>
      <c r="G22" s="77">
        <v>14820</v>
      </c>
      <c r="H22" s="77">
        <v>7413</v>
      </c>
      <c r="I22" s="14">
        <v>1.06</v>
      </c>
      <c r="J22" s="14">
        <v>0.86</v>
      </c>
      <c r="K22" s="77">
        <v>190910</v>
      </c>
      <c r="L22" s="77">
        <v>147772</v>
      </c>
      <c r="M22" s="77">
        <v>91497</v>
      </c>
      <c r="N22" s="77">
        <v>78227</v>
      </c>
      <c r="O22" s="77">
        <v>119086</v>
      </c>
      <c r="P22" s="77">
        <v>35171</v>
      </c>
      <c r="Q22" s="77">
        <v>83915</v>
      </c>
      <c r="R22" s="77">
        <v>6996</v>
      </c>
    </row>
    <row r="23" spans="2:18" s="11" customFormat="1" ht="15" customHeight="1" x14ac:dyDescent="0.2">
      <c r="B23" s="76">
        <v>2014</v>
      </c>
      <c r="C23" s="76"/>
      <c r="D23" s="77">
        <v>15675</v>
      </c>
      <c r="E23" s="77">
        <v>16659</v>
      </c>
      <c r="F23" s="77">
        <v>1727</v>
      </c>
      <c r="G23" s="77">
        <v>14274</v>
      </c>
      <c r="H23" s="77">
        <v>7088</v>
      </c>
      <c r="I23" s="14">
        <v>1.06</v>
      </c>
      <c r="J23" s="14">
        <v>0.86</v>
      </c>
      <c r="K23" s="77">
        <v>183467</v>
      </c>
      <c r="L23" s="77">
        <v>139885</v>
      </c>
      <c r="M23" s="77">
        <v>86945</v>
      </c>
      <c r="N23" s="77">
        <v>74359</v>
      </c>
      <c r="O23" s="77">
        <v>113827</v>
      </c>
      <c r="P23" s="77">
        <v>34984</v>
      </c>
      <c r="Q23" s="77">
        <v>78843</v>
      </c>
      <c r="R23" s="77">
        <v>5696</v>
      </c>
    </row>
    <row r="24" spans="2:18" s="11" customFormat="1" ht="15" customHeight="1" x14ac:dyDescent="0.2">
      <c r="B24" s="252" t="s">
        <v>35</v>
      </c>
      <c r="C24" s="203"/>
      <c r="D24" s="203"/>
      <c r="E24" s="203"/>
      <c r="F24" s="77"/>
      <c r="G24" s="77"/>
      <c r="H24" s="77"/>
      <c r="I24" s="14"/>
      <c r="J24" s="14"/>
      <c r="K24" s="77"/>
      <c r="L24" s="77"/>
      <c r="M24" s="77"/>
      <c r="N24" s="77"/>
      <c r="O24" s="77"/>
      <c r="P24" s="14"/>
      <c r="Q24" s="14"/>
      <c r="R24" s="77"/>
    </row>
    <row r="25" spans="2:18" s="11" customFormat="1" ht="15" customHeight="1" x14ac:dyDescent="0.2">
      <c r="B25" s="76">
        <v>2019</v>
      </c>
      <c r="C25" s="252"/>
      <c r="D25" s="77">
        <v>9660</v>
      </c>
      <c r="E25" s="77">
        <v>59468</v>
      </c>
      <c r="F25" s="77">
        <v>56571</v>
      </c>
      <c r="G25" s="77">
        <v>986156</v>
      </c>
      <c r="H25" s="77">
        <v>783591</v>
      </c>
      <c r="I25" s="14">
        <v>6.16</v>
      </c>
      <c r="J25" s="14">
        <v>16.579999999999998</v>
      </c>
      <c r="K25" s="77">
        <v>5537939</v>
      </c>
      <c r="L25" s="77">
        <v>4015585</v>
      </c>
      <c r="M25" s="77">
        <v>1701511</v>
      </c>
      <c r="N25" s="77">
        <v>747858</v>
      </c>
      <c r="O25" s="77">
        <v>21636422</v>
      </c>
      <c r="P25" s="77">
        <v>9233862</v>
      </c>
      <c r="Q25" s="77">
        <v>12402560</v>
      </c>
      <c r="R25" s="77">
        <v>800010</v>
      </c>
    </row>
    <row r="26" spans="2:18" s="11" customFormat="1" ht="15" customHeight="1" x14ac:dyDescent="0.2">
      <c r="B26" s="76">
        <v>2018</v>
      </c>
      <c r="C26" s="252"/>
      <c r="D26" s="77">
        <v>9215</v>
      </c>
      <c r="E26" s="77">
        <v>54812</v>
      </c>
      <c r="F26" s="77">
        <v>51861</v>
      </c>
      <c r="G26" s="77">
        <v>880225</v>
      </c>
      <c r="H26" s="77">
        <v>698005</v>
      </c>
      <c r="I26" s="14">
        <v>5.95</v>
      </c>
      <c r="J26" s="14">
        <v>16.059999999999999</v>
      </c>
      <c r="K26" s="77">
        <v>4886104</v>
      </c>
      <c r="L26" s="77">
        <v>3636417</v>
      </c>
      <c r="M26" s="77">
        <v>1581709</v>
      </c>
      <c r="N26" s="77">
        <v>727835</v>
      </c>
      <c r="O26" s="77">
        <v>20183353</v>
      </c>
      <c r="P26" s="77">
        <v>8662556</v>
      </c>
      <c r="Q26" s="77">
        <v>11520797</v>
      </c>
      <c r="R26" s="77">
        <v>458245</v>
      </c>
    </row>
    <row r="27" spans="2:18" s="11" customFormat="1" ht="15" customHeight="1" x14ac:dyDescent="0.2">
      <c r="B27" s="76">
        <v>2017</v>
      </c>
      <c r="C27" s="252"/>
      <c r="D27" s="77">
        <v>8647</v>
      </c>
      <c r="E27" s="77">
        <v>50643</v>
      </c>
      <c r="F27" s="77">
        <v>47870</v>
      </c>
      <c r="G27" s="77">
        <v>781132</v>
      </c>
      <c r="H27" s="77">
        <v>620161</v>
      </c>
      <c r="I27" s="14">
        <v>5.86</v>
      </c>
      <c r="J27" s="14">
        <v>15.42</v>
      </c>
      <c r="K27" s="77">
        <v>4466979</v>
      </c>
      <c r="L27" s="77">
        <v>3140882</v>
      </c>
      <c r="M27" s="77">
        <v>1411476</v>
      </c>
      <c r="N27" s="77">
        <v>653631</v>
      </c>
      <c r="O27" s="77">
        <v>19659822</v>
      </c>
      <c r="P27" s="77">
        <v>10976191</v>
      </c>
      <c r="Q27" s="77">
        <v>8683631</v>
      </c>
      <c r="R27" s="77">
        <v>355211</v>
      </c>
    </row>
    <row r="28" spans="2:18" s="11" customFormat="1" ht="15" customHeight="1" x14ac:dyDescent="0.2">
      <c r="B28" s="76">
        <v>2016</v>
      </c>
      <c r="C28" s="252"/>
      <c r="D28" s="77">
        <v>8290</v>
      </c>
      <c r="E28" s="77">
        <v>47309</v>
      </c>
      <c r="F28" s="77">
        <v>44666</v>
      </c>
      <c r="G28" s="77">
        <v>712662</v>
      </c>
      <c r="H28" s="77">
        <v>563630</v>
      </c>
      <c r="I28" s="14">
        <v>5.71</v>
      </c>
      <c r="J28" s="14">
        <v>15.06</v>
      </c>
      <c r="K28" s="77">
        <v>3896004</v>
      </c>
      <c r="L28" s="77">
        <v>2703872</v>
      </c>
      <c r="M28" s="77">
        <v>1210107</v>
      </c>
      <c r="N28" s="77">
        <v>521781</v>
      </c>
      <c r="O28" s="77">
        <v>20189637</v>
      </c>
      <c r="P28" s="77">
        <v>11706580</v>
      </c>
      <c r="Q28" s="77">
        <v>8483057</v>
      </c>
      <c r="R28" s="77">
        <v>272486</v>
      </c>
    </row>
    <row r="29" spans="2:18" s="11" customFormat="1" ht="15" customHeight="1" x14ac:dyDescent="0.2">
      <c r="B29" s="76">
        <v>2015</v>
      </c>
      <c r="C29" s="76"/>
      <c r="D29" s="77">
        <v>8243</v>
      </c>
      <c r="E29" s="77">
        <v>47516</v>
      </c>
      <c r="F29" s="77">
        <v>44977</v>
      </c>
      <c r="G29" s="77">
        <v>789042</v>
      </c>
      <c r="H29" s="77">
        <v>604576</v>
      </c>
      <c r="I29" s="14">
        <v>5.76</v>
      </c>
      <c r="J29" s="14">
        <v>16.61</v>
      </c>
      <c r="K29" s="77">
        <v>4271635</v>
      </c>
      <c r="L29" s="77">
        <v>2741686</v>
      </c>
      <c r="M29" s="77">
        <v>1223502</v>
      </c>
      <c r="N29" s="77">
        <v>449310</v>
      </c>
      <c r="O29" s="77">
        <v>31247778</v>
      </c>
      <c r="P29" s="77">
        <v>23106492</v>
      </c>
      <c r="Q29" s="77">
        <v>8141285</v>
      </c>
      <c r="R29" s="77">
        <v>305230</v>
      </c>
    </row>
    <row r="30" spans="2:18" s="11" customFormat="1" ht="15" customHeight="1" x14ac:dyDescent="0.2">
      <c r="B30" s="76">
        <v>2014</v>
      </c>
      <c r="C30" s="76"/>
      <c r="D30" s="77">
        <v>8241</v>
      </c>
      <c r="E30" s="77">
        <v>47262</v>
      </c>
      <c r="F30" s="77">
        <v>44781</v>
      </c>
      <c r="G30" s="77">
        <v>793124</v>
      </c>
      <c r="H30" s="77">
        <v>610319</v>
      </c>
      <c r="I30" s="14">
        <v>5.73</v>
      </c>
      <c r="J30" s="14">
        <v>16.78</v>
      </c>
      <c r="K30" s="77">
        <v>4442543</v>
      </c>
      <c r="L30" s="77">
        <v>2992263</v>
      </c>
      <c r="M30" s="77">
        <v>1408906</v>
      </c>
      <c r="N30" s="77">
        <v>643818</v>
      </c>
      <c r="O30" s="77">
        <v>32980647</v>
      </c>
      <c r="P30" s="77">
        <v>24159815</v>
      </c>
      <c r="Q30" s="77">
        <v>8820832</v>
      </c>
      <c r="R30" s="77">
        <v>212164</v>
      </c>
    </row>
    <row r="31" spans="2:18" s="11" customFormat="1" ht="15" customHeight="1" x14ac:dyDescent="0.2">
      <c r="B31" s="251" t="s">
        <v>55</v>
      </c>
      <c r="C31" s="74"/>
      <c r="D31" s="74"/>
      <c r="E31" s="77"/>
      <c r="F31" s="77"/>
      <c r="G31" s="77"/>
      <c r="H31" s="77"/>
      <c r="I31" s="14"/>
      <c r="J31" s="14"/>
      <c r="K31" s="77"/>
      <c r="L31" s="77"/>
      <c r="M31" s="77"/>
      <c r="N31" s="77"/>
      <c r="O31" s="77"/>
      <c r="P31" s="14"/>
      <c r="Q31" s="14"/>
      <c r="R31" s="77"/>
    </row>
    <row r="32" spans="2:18" s="11" customFormat="1" ht="15" customHeight="1" x14ac:dyDescent="0.2">
      <c r="B32" s="253" t="s">
        <v>56</v>
      </c>
      <c r="C32" s="76"/>
      <c r="D32" s="77"/>
      <c r="E32" s="77"/>
      <c r="F32" s="77"/>
      <c r="G32" s="77"/>
      <c r="H32" s="77"/>
      <c r="I32" s="14"/>
      <c r="J32" s="14"/>
      <c r="K32" s="77"/>
      <c r="L32" s="77"/>
      <c r="M32" s="77"/>
      <c r="N32" s="77"/>
      <c r="O32" s="77"/>
      <c r="P32" s="14"/>
      <c r="Q32" s="14"/>
      <c r="R32" s="77"/>
    </row>
    <row r="33" spans="2:18" s="11" customFormat="1" ht="15" customHeight="1" x14ac:dyDescent="0.2">
      <c r="B33" s="76">
        <v>2019</v>
      </c>
      <c r="C33" s="76"/>
      <c r="D33" s="77">
        <v>28884</v>
      </c>
      <c r="E33" s="77">
        <v>70185</v>
      </c>
      <c r="F33" s="77">
        <v>48635</v>
      </c>
      <c r="G33" s="77">
        <v>788588</v>
      </c>
      <c r="H33" s="77">
        <v>620895</v>
      </c>
      <c r="I33" s="14">
        <v>2.4300000000000002</v>
      </c>
      <c r="J33" s="14">
        <v>11.24</v>
      </c>
      <c r="K33" s="77">
        <v>4554158</v>
      </c>
      <c r="L33" s="77">
        <v>3183516</v>
      </c>
      <c r="M33" s="77">
        <v>1365528</v>
      </c>
      <c r="N33" s="77">
        <v>612539</v>
      </c>
      <c r="O33" s="77">
        <v>19240229</v>
      </c>
      <c r="P33" s="77">
        <v>7852119</v>
      </c>
      <c r="Q33" s="77">
        <v>11388110</v>
      </c>
      <c r="R33" s="77">
        <v>362157</v>
      </c>
    </row>
    <row r="34" spans="2:18" s="11" customFormat="1" ht="15" customHeight="1" x14ac:dyDescent="0.2">
      <c r="B34" s="76">
        <v>2018</v>
      </c>
      <c r="C34" s="76"/>
      <c r="D34" s="77">
        <v>28106</v>
      </c>
      <c r="E34" s="77">
        <v>66957</v>
      </c>
      <c r="F34" s="77">
        <v>45769</v>
      </c>
      <c r="G34" s="77">
        <v>720179</v>
      </c>
      <c r="H34" s="77">
        <v>565552</v>
      </c>
      <c r="I34" s="14">
        <v>2.38</v>
      </c>
      <c r="J34" s="14">
        <v>10.76</v>
      </c>
      <c r="K34" s="77">
        <v>4123035</v>
      </c>
      <c r="L34" s="77">
        <v>3016559</v>
      </c>
      <c r="M34" s="77">
        <v>1310380</v>
      </c>
      <c r="N34" s="77">
        <v>623602</v>
      </c>
      <c r="O34" s="77">
        <v>18024833</v>
      </c>
      <c r="P34" s="77">
        <v>7343511</v>
      </c>
      <c r="Q34" s="77">
        <v>10681322</v>
      </c>
      <c r="R34" s="77">
        <v>367009</v>
      </c>
    </row>
    <row r="35" spans="2:18" s="11" customFormat="1" ht="15" customHeight="1" x14ac:dyDescent="0.2">
      <c r="B35" s="76">
        <v>2017</v>
      </c>
      <c r="C35" s="76"/>
      <c r="D35" s="77">
        <v>26625</v>
      </c>
      <c r="E35" s="77">
        <v>62188</v>
      </c>
      <c r="F35" s="77">
        <v>42133</v>
      </c>
      <c r="G35" s="77">
        <v>633267</v>
      </c>
      <c r="H35" s="77">
        <v>497131</v>
      </c>
      <c r="I35" s="14">
        <v>2.34</v>
      </c>
      <c r="J35" s="14">
        <v>10.18</v>
      </c>
      <c r="K35" s="77">
        <v>3850755</v>
      </c>
      <c r="L35" s="77">
        <v>2606264</v>
      </c>
      <c r="M35" s="77">
        <v>1161349</v>
      </c>
      <c r="N35" s="77">
        <v>563099</v>
      </c>
      <c r="O35" s="77">
        <v>17538191</v>
      </c>
      <c r="P35" s="77">
        <v>9572736</v>
      </c>
      <c r="Q35" s="77">
        <v>7965456</v>
      </c>
      <c r="R35" s="77">
        <v>289851</v>
      </c>
    </row>
    <row r="36" spans="2:18" s="11" customFormat="1" ht="15" customHeight="1" x14ac:dyDescent="0.2">
      <c r="B36" s="76">
        <v>2016</v>
      </c>
      <c r="C36" s="76"/>
      <c r="D36" s="77">
        <v>25336</v>
      </c>
      <c r="E36" s="77">
        <v>58411</v>
      </c>
      <c r="F36" s="77">
        <v>39450</v>
      </c>
      <c r="G36" s="77">
        <v>572860</v>
      </c>
      <c r="H36" s="77">
        <v>448905</v>
      </c>
      <c r="I36" s="14">
        <v>2.31</v>
      </c>
      <c r="J36" s="14">
        <v>9.81</v>
      </c>
      <c r="K36" s="77">
        <v>3342436</v>
      </c>
      <c r="L36" s="77">
        <v>2215480</v>
      </c>
      <c r="M36" s="77">
        <v>974343</v>
      </c>
      <c r="N36" s="77">
        <v>435200</v>
      </c>
      <c r="O36" s="77">
        <v>17985821</v>
      </c>
      <c r="P36" s="77">
        <v>10249677</v>
      </c>
      <c r="Q36" s="77">
        <v>7736143</v>
      </c>
      <c r="R36" s="77">
        <v>244602</v>
      </c>
    </row>
    <row r="37" spans="2:18" s="11" customFormat="1" ht="15" customHeight="1" x14ac:dyDescent="0.2">
      <c r="B37" s="76">
        <v>2015</v>
      </c>
      <c r="C37" s="76"/>
      <c r="D37" s="77">
        <v>24605</v>
      </c>
      <c r="E37" s="77">
        <v>56545</v>
      </c>
      <c r="F37" s="77">
        <v>38369</v>
      </c>
      <c r="G37" s="77">
        <v>546580</v>
      </c>
      <c r="H37" s="77">
        <v>428220</v>
      </c>
      <c r="I37" s="189">
        <v>2.2999999999999998</v>
      </c>
      <c r="J37" s="11">
        <v>9.67</v>
      </c>
      <c r="K37" s="77">
        <v>3223690</v>
      </c>
      <c r="L37" s="77">
        <v>2108187</v>
      </c>
      <c r="M37" s="77">
        <v>924655</v>
      </c>
      <c r="N37" s="77">
        <v>401227</v>
      </c>
      <c r="O37" s="77">
        <v>15373507</v>
      </c>
      <c r="P37" s="77">
        <v>8488640</v>
      </c>
      <c r="Q37" s="77">
        <v>6884867</v>
      </c>
      <c r="R37" s="77">
        <v>289584</v>
      </c>
    </row>
    <row r="38" spans="2:18" s="11" customFormat="1" ht="15" customHeight="1" x14ac:dyDescent="0.2">
      <c r="B38" s="47">
        <v>2014</v>
      </c>
      <c r="C38" s="47"/>
      <c r="D38" s="77">
        <v>23901</v>
      </c>
      <c r="E38" s="77">
        <v>55021</v>
      </c>
      <c r="F38" s="77">
        <v>37608</v>
      </c>
      <c r="G38" s="77">
        <v>534268</v>
      </c>
      <c r="H38" s="77">
        <v>419187</v>
      </c>
      <c r="I38" s="189">
        <v>2.2999999999999998</v>
      </c>
      <c r="J38" s="11">
        <v>9.7100000000000009</v>
      </c>
      <c r="K38" s="77">
        <v>3205058</v>
      </c>
      <c r="L38" s="77">
        <v>2065744</v>
      </c>
      <c r="M38" s="77">
        <v>897476</v>
      </c>
      <c r="N38" s="77">
        <v>400457</v>
      </c>
      <c r="O38" s="77">
        <v>16575243</v>
      </c>
      <c r="P38" s="77">
        <v>9192318</v>
      </c>
      <c r="Q38" s="77">
        <v>7382924</v>
      </c>
      <c r="R38" s="77">
        <v>195953</v>
      </c>
    </row>
    <row r="39" spans="2:18" s="11" customFormat="1" ht="15" customHeight="1" x14ac:dyDescent="0.2">
      <c r="B39" s="253" t="s">
        <v>57</v>
      </c>
      <c r="C39" s="231"/>
      <c r="D39" s="77"/>
      <c r="E39" s="77"/>
      <c r="F39" s="77"/>
      <c r="G39" s="77"/>
      <c r="H39" s="77"/>
      <c r="I39" s="14"/>
      <c r="J39" s="14"/>
      <c r="K39" s="77"/>
      <c r="L39" s="77"/>
      <c r="M39" s="77"/>
      <c r="N39" s="77"/>
      <c r="O39" s="77"/>
      <c r="P39" s="14"/>
      <c r="Q39" s="14"/>
      <c r="R39" s="77"/>
    </row>
    <row r="40" spans="2:18" s="11" customFormat="1" ht="15" customHeight="1" x14ac:dyDescent="0.2">
      <c r="B40" s="76">
        <v>2019</v>
      </c>
      <c r="C40" s="231"/>
      <c r="D40" s="77">
        <v>27755</v>
      </c>
      <c r="E40" s="77">
        <v>39659</v>
      </c>
      <c r="F40" s="77">
        <v>18199</v>
      </c>
      <c r="G40" s="77">
        <v>227266</v>
      </c>
      <c r="H40" s="77">
        <v>175721</v>
      </c>
      <c r="I40" s="14">
        <v>1.43</v>
      </c>
      <c r="J40" s="14">
        <v>5.73</v>
      </c>
      <c r="K40" s="77">
        <v>1428631</v>
      </c>
      <c r="L40" s="77">
        <v>1096729</v>
      </c>
      <c r="M40" s="77">
        <v>462809</v>
      </c>
      <c r="N40" s="77">
        <v>238262</v>
      </c>
      <c r="O40" s="77">
        <v>13564121</v>
      </c>
      <c r="P40" s="77">
        <v>5064062</v>
      </c>
      <c r="Q40" s="77">
        <v>8500059</v>
      </c>
      <c r="R40" s="77">
        <v>171596</v>
      </c>
    </row>
    <row r="41" spans="2:18" s="11" customFormat="1" ht="15" customHeight="1" x14ac:dyDescent="0.2">
      <c r="B41" s="76">
        <v>2018</v>
      </c>
      <c r="C41" s="231"/>
      <c r="D41" s="77">
        <v>27047</v>
      </c>
      <c r="E41" s="77">
        <v>38378</v>
      </c>
      <c r="F41" s="77">
        <v>17325</v>
      </c>
      <c r="G41" s="77">
        <v>210061</v>
      </c>
      <c r="H41" s="77">
        <v>161237</v>
      </c>
      <c r="I41" s="14">
        <v>1.42</v>
      </c>
      <c r="J41" s="14">
        <v>5.47</v>
      </c>
      <c r="K41" s="77">
        <v>1276081</v>
      </c>
      <c r="L41" s="77">
        <v>1109212</v>
      </c>
      <c r="M41" s="77">
        <v>447028</v>
      </c>
      <c r="N41" s="77">
        <v>240678</v>
      </c>
      <c r="O41" s="77">
        <v>12875072</v>
      </c>
      <c r="P41" s="77">
        <v>4643973</v>
      </c>
      <c r="Q41" s="77">
        <v>8231098</v>
      </c>
      <c r="R41" s="77">
        <v>216086</v>
      </c>
    </row>
    <row r="42" spans="2:18" s="11" customFormat="1" ht="15" customHeight="1" x14ac:dyDescent="0.2">
      <c r="B42" s="76">
        <v>2017</v>
      </c>
      <c r="C42" s="231"/>
      <c r="D42" s="77">
        <v>25658</v>
      </c>
      <c r="E42" s="77">
        <v>36533</v>
      </c>
      <c r="F42" s="77">
        <v>16622</v>
      </c>
      <c r="G42" s="77">
        <v>193771</v>
      </c>
      <c r="H42" s="77">
        <v>149110</v>
      </c>
      <c r="I42" s="14">
        <v>1.42</v>
      </c>
      <c r="J42" s="14">
        <v>5.3</v>
      </c>
      <c r="K42" s="77">
        <v>1201728</v>
      </c>
      <c r="L42" s="77">
        <v>826191</v>
      </c>
      <c r="M42" s="77">
        <v>376983</v>
      </c>
      <c r="N42" s="77">
        <v>185124</v>
      </c>
      <c r="O42" s="77">
        <v>12714176</v>
      </c>
      <c r="P42" s="77">
        <v>7050999</v>
      </c>
      <c r="Q42" s="77">
        <v>5663176</v>
      </c>
      <c r="R42" s="77">
        <v>180042</v>
      </c>
    </row>
    <row r="43" spans="2:18" s="11" customFormat="1" ht="15" customHeight="1" x14ac:dyDescent="0.2">
      <c r="B43" s="76">
        <v>2016</v>
      </c>
      <c r="C43" s="231"/>
      <c r="D43" s="77">
        <v>24430</v>
      </c>
      <c r="E43" s="77">
        <v>34715</v>
      </c>
      <c r="F43" s="77">
        <v>15863</v>
      </c>
      <c r="G43" s="77">
        <v>178801</v>
      </c>
      <c r="H43" s="77">
        <v>137596</v>
      </c>
      <c r="I43" s="14">
        <v>1.42</v>
      </c>
      <c r="J43" s="14">
        <v>5.15</v>
      </c>
      <c r="K43" s="77">
        <v>1078506</v>
      </c>
      <c r="L43" s="77">
        <v>712932</v>
      </c>
      <c r="M43" s="77">
        <v>319263</v>
      </c>
      <c r="N43" s="77">
        <v>142785</v>
      </c>
      <c r="O43" s="77">
        <v>13465468</v>
      </c>
      <c r="P43" s="77">
        <v>7818555</v>
      </c>
      <c r="Q43" s="77">
        <v>5646913</v>
      </c>
      <c r="R43" s="77">
        <v>92219</v>
      </c>
    </row>
    <row r="44" spans="2:18" s="11" customFormat="1" ht="15" customHeight="1" x14ac:dyDescent="0.2">
      <c r="B44" s="76">
        <v>2015</v>
      </c>
      <c r="C44" s="76"/>
      <c r="D44" s="77">
        <v>23735</v>
      </c>
      <c r="E44" s="77">
        <v>33652</v>
      </c>
      <c r="F44" s="77">
        <v>15554</v>
      </c>
      <c r="G44" s="77">
        <v>168474</v>
      </c>
      <c r="H44" s="77">
        <v>129855</v>
      </c>
      <c r="I44" s="14">
        <v>1.42</v>
      </c>
      <c r="J44" s="14">
        <v>5.01</v>
      </c>
      <c r="K44" s="77">
        <v>1017364</v>
      </c>
      <c r="L44" s="77">
        <v>666787</v>
      </c>
      <c r="M44" s="77">
        <v>286969</v>
      </c>
      <c r="N44" s="77">
        <v>114741</v>
      </c>
      <c r="O44" s="77">
        <v>9764556</v>
      </c>
      <c r="P44" s="77">
        <v>5857918</v>
      </c>
      <c r="Q44" s="77">
        <v>3906638</v>
      </c>
      <c r="R44" s="77">
        <v>96766</v>
      </c>
    </row>
    <row r="45" spans="2:18" s="11" customFormat="1" ht="15" customHeight="1" x14ac:dyDescent="0.2">
      <c r="B45" s="47">
        <v>2014</v>
      </c>
      <c r="C45" s="47"/>
      <c r="D45" s="77">
        <v>23047</v>
      </c>
      <c r="E45" s="77">
        <v>32840</v>
      </c>
      <c r="F45" s="77">
        <v>15463</v>
      </c>
      <c r="G45" s="77">
        <v>168721</v>
      </c>
      <c r="H45" s="77">
        <v>130020</v>
      </c>
      <c r="I45" s="14">
        <v>1.42</v>
      </c>
      <c r="J45" s="14">
        <v>5.14</v>
      </c>
      <c r="K45" s="77">
        <v>1043398</v>
      </c>
      <c r="L45" s="77">
        <v>653603</v>
      </c>
      <c r="M45" s="77">
        <v>268214</v>
      </c>
      <c r="N45" s="77">
        <v>98578</v>
      </c>
      <c r="O45" s="77">
        <v>10377234</v>
      </c>
      <c r="P45" s="77">
        <v>6374236</v>
      </c>
      <c r="Q45" s="77">
        <v>4002999</v>
      </c>
      <c r="R45" s="77">
        <v>83886</v>
      </c>
    </row>
    <row r="46" spans="2:18" s="11" customFormat="1" ht="15" customHeight="1" x14ac:dyDescent="0.2">
      <c r="B46" s="253" t="s">
        <v>58</v>
      </c>
      <c r="C46" s="263"/>
      <c r="D46" s="263"/>
      <c r="E46" s="77"/>
      <c r="F46" s="77"/>
      <c r="G46" s="77"/>
      <c r="H46" s="77"/>
      <c r="I46" s="14"/>
      <c r="J46" s="14"/>
      <c r="K46" s="77"/>
      <c r="L46" s="77"/>
      <c r="M46" s="77"/>
      <c r="N46" s="77"/>
      <c r="O46" s="77"/>
      <c r="P46" s="14"/>
      <c r="Q46" s="14"/>
      <c r="R46" s="77"/>
    </row>
    <row r="47" spans="2:18" s="11" customFormat="1" ht="15" customHeight="1" x14ac:dyDescent="0.2">
      <c r="B47" s="76">
        <v>2019</v>
      </c>
      <c r="C47" s="231"/>
      <c r="D47" s="77">
        <v>967</v>
      </c>
      <c r="E47" s="77">
        <v>17327</v>
      </c>
      <c r="F47" s="77">
        <v>17251</v>
      </c>
      <c r="G47" s="77">
        <v>286146</v>
      </c>
      <c r="H47" s="77">
        <v>227503</v>
      </c>
      <c r="I47" s="14">
        <v>17.920000000000002</v>
      </c>
      <c r="J47" s="14">
        <v>16.510000000000002</v>
      </c>
      <c r="K47" s="77">
        <v>1697383</v>
      </c>
      <c r="L47" s="77">
        <v>1068278</v>
      </c>
      <c r="M47" s="77">
        <v>443297</v>
      </c>
      <c r="N47" s="77">
        <v>177655</v>
      </c>
      <c r="O47" s="77">
        <v>3145768</v>
      </c>
      <c r="P47" s="77">
        <v>1649144</v>
      </c>
      <c r="Q47" s="77">
        <v>1496625</v>
      </c>
      <c r="R47" s="77">
        <v>73023</v>
      </c>
    </row>
    <row r="48" spans="2:18" s="11" customFormat="1" ht="15" customHeight="1" x14ac:dyDescent="0.2">
      <c r="B48" s="76">
        <v>2018</v>
      </c>
      <c r="C48" s="231"/>
      <c r="D48" s="77">
        <v>909</v>
      </c>
      <c r="E48" s="77">
        <v>16526</v>
      </c>
      <c r="F48" s="77">
        <v>16417</v>
      </c>
      <c r="G48" s="77">
        <v>268780</v>
      </c>
      <c r="H48" s="77">
        <v>213816</v>
      </c>
      <c r="I48" s="14">
        <v>18.18</v>
      </c>
      <c r="J48" s="14">
        <v>16.260000000000002</v>
      </c>
      <c r="K48" s="77">
        <v>1511242</v>
      </c>
      <c r="L48" s="77">
        <v>948591</v>
      </c>
      <c r="M48" s="77">
        <v>416890</v>
      </c>
      <c r="N48" s="77">
        <v>171809</v>
      </c>
      <c r="O48" s="77">
        <v>3291023</v>
      </c>
      <c r="P48" s="77">
        <v>1710355</v>
      </c>
      <c r="Q48" s="77">
        <v>1580669</v>
      </c>
      <c r="R48" s="77">
        <v>67328</v>
      </c>
    </row>
    <row r="49" spans="2:18" s="11" customFormat="1" ht="15" customHeight="1" x14ac:dyDescent="0.2">
      <c r="B49" s="76">
        <v>2017</v>
      </c>
      <c r="C49" s="231"/>
      <c r="D49" s="77">
        <v>832</v>
      </c>
      <c r="E49" s="77">
        <v>15050</v>
      </c>
      <c r="F49" s="77">
        <v>14937</v>
      </c>
      <c r="G49" s="77">
        <v>233148</v>
      </c>
      <c r="H49" s="77">
        <v>185303</v>
      </c>
      <c r="I49" s="14">
        <v>18.09</v>
      </c>
      <c r="J49" s="14">
        <v>15.49</v>
      </c>
      <c r="K49" s="77">
        <v>1383103</v>
      </c>
      <c r="L49" s="77">
        <v>895297</v>
      </c>
      <c r="M49" s="77">
        <v>374859</v>
      </c>
      <c r="N49" s="77">
        <v>165121</v>
      </c>
      <c r="O49" s="77">
        <v>3070108</v>
      </c>
      <c r="P49" s="77">
        <v>1568231</v>
      </c>
      <c r="Q49" s="77">
        <v>1501877</v>
      </c>
      <c r="R49" s="77">
        <v>61715</v>
      </c>
    </row>
    <row r="50" spans="2:18" s="11" customFormat="1" ht="15" customHeight="1" x14ac:dyDescent="0.2">
      <c r="B50" s="76">
        <v>2016</v>
      </c>
      <c r="C50" s="231"/>
      <c r="D50" s="77">
        <v>794</v>
      </c>
      <c r="E50" s="77">
        <v>14467</v>
      </c>
      <c r="F50" s="77">
        <v>14371</v>
      </c>
      <c r="G50" s="77">
        <v>219357</v>
      </c>
      <c r="H50" s="77">
        <v>174558</v>
      </c>
      <c r="I50" s="14">
        <v>18.22</v>
      </c>
      <c r="J50" s="14">
        <v>15.16</v>
      </c>
      <c r="K50" s="77">
        <v>1270902</v>
      </c>
      <c r="L50" s="77">
        <v>817335</v>
      </c>
      <c r="M50" s="77">
        <v>341864</v>
      </c>
      <c r="N50" s="77">
        <v>141519</v>
      </c>
      <c r="O50" s="77">
        <v>2941292</v>
      </c>
      <c r="P50" s="77">
        <v>1532769</v>
      </c>
      <c r="Q50" s="77">
        <v>1408523</v>
      </c>
      <c r="R50" s="77">
        <v>51401</v>
      </c>
    </row>
    <row r="51" spans="2:18" s="11" customFormat="1" ht="15" customHeight="1" x14ac:dyDescent="0.2">
      <c r="B51" s="76">
        <v>2015</v>
      </c>
      <c r="C51" s="76"/>
      <c r="D51" s="77">
        <v>758</v>
      </c>
      <c r="E51" s="77">
        <v>13965</v>
      </c>
      <c r="F51" s="77">
        <v>13912</v>
      </c>
      <c r="G51" s="77">
        <v>209058</v>
      </c>
      <c r="H51" s="77">
        <v>165640</v>
      </c>
      <c r="I51" s="14">
        <v>18.420000000000002</v>
      </c>
      <c r="J51" s="14">
        <v>14.97</v>
      </c>
      <c r="K51" s="77">
        <v>1146397</v>
      </c>
      <c r="L51" s="77">
        <v>734397</v>
      </c>
      <c r="M51" s="77">
        <v>297944</v>
      </c>
      <c r="N51" s="77">
        <v>106027</v>
      </c>
      <c r="O51" s="77">
        <v>3558598</v>
      </c>
      <c r="P51" s="77">
        <v>1394751</v>
      </c>
      <c r="Q51" s="77">
        <v>2163848</v>
      </c>
      <c r="R51" s="77">
        <v>65156</v>
      </c>
    </row>
    <row r="52" spans="2:18" s="11" customFormat="1" ht="15" customHeight="1" x14ac:dyDescent="0.2">
      <c r="B52" s="47">
        <v>2014</v>
      </c>
      <c r="C52" s="47"/>
      <c r="D52" s="77">
        <v>749</v>
      </c>
      <c r="E52" s="77">
        <v>13537</v>
      </c>
      <c r="F52" s="77">
        <v>13504</v>
      </c>
      <c r="G52" s="77">
        <v>206563</v>
      </c>
      <c r="H52" s="77">
        <v>163898</v>
      </c>
      <c r="I52" s="14">
        <v>18.07</v>
      </c>
      <c r="J52" s="14">
        <v>15.26</v>
      </c>
      <c r="K52" s="77">
        <v>1173943</v>
      </c>
      <c r="L52" s="77">
        <v>770632</v>
      </c>
      <c r="M52" s="77">
        <v>327474</v>
      </c>
      <c r="N52" s="77">
        <v>144807</v>
      </c>
      <c r="O52" s="77">
        <v>4390743</v>
      </c>
      <c r="P52" s="77">
        <v>1750472</v>
      </c>
      <c r="Q52" s="77">
        <v>2640271</v>
      </c>
      <c r="R52" s="77">
        <v>51558</v>
      </c>
    </row>
    <row r="53" spans="2:18" s="11" customFormat="1" ht="15" customHeight="1" x14ac:dyDescent="0.2">
      <c r="B53" s="253" t="s">
        <v>59</v>
      </c>
      <c r="C53" s="231"/>
      <c r="D53" s="77"/>
      <c r="E53" s="77"/>
      <c r="F53" s="77"/>
      <c r="G53" s="77"/>
      <c r="H53" s="77"/>
      <c r="I53" s="14"/>
      <c r="J53" s="14"/>
      <c r="K53" s="77"/>
      <c r="L53" s="77"/>
      <c r="M53" s="77"/>
      <c r="N53" s="77"/>
      <c r="O53" s="77"/>
      <c r="P53" s="14"/>
      <c r="Q53" s="14"/>
      <c r="R53" s="77"/>
    </row>
    <row r="54" spans="2:18" s="11" customFormat="1" ht="15" customHeight="1" x14ac:dyDescent="0.2">
      <c r="B54" s="76">
        <v>2019</v>
      </c>
      <c r="C54" s="231"/>
      <c r="D54" s="77">
        <v>162</v>
      </c>
      <c r="E54" s="77">
        <v>13199</v>
      </c>
      <c r="F54" s="77">
        <v>13185</v>
      </c>
      <c r="G54" s="77">
        <v>275177</v>
      </c>
      <c r="H54" s="77">
        <v>217671</v>
      </c>
      <c r="I54" s="14">
        <v>81.48</v>
      </c>
      <c r="J54" s="14">
        <v>20.85</v>
      </c>
      <c r="K54" s="77">
        <v>1428145</v>
      </c>
      <c r="L54" s="77">
        <v>1018509</v>
      </c>
      <c r="M54" s="77">
        <v>459422</v>
      </c>
      <c r="N54" s="77">
        <v>196621</v>
      </c>
      <c r="O54" s="77">
        <v>2530340</v>
      </c>
      <c r="P54" s="77">
        <v>1138914</v>
      </c>
      <c r="Q54" s="77">
        <v>1391426</v>
      </c>
      <c r="R54" s="77">
        <v>117538</v>
      </c>
    </row>
    <row r="55" spans="2:18" s="11" customFormat="1" ht="15" customHeight="1" x14ac:dyDescent="0.2">
      <c r="B55" s="76">
        <v>2018</v>
      </c>
      <c r="C55" s="231"/>
      <c r="D55" s="77">
        <v>150</v>
      </c>
      <c r="E55" s="77">
        <v>12053</v>
      </c>
      <c r="F55" s="77">
        <v>12027</v>
      </c>
      <c r="G55" s="77">
        <v>241339</v>
      </c>
      <c r="H55" s="77">
        <v>190499</v>
      </c>
      <c r="I55" s="14">
        <v>80.349999999999994</v>
      </c>
      <c r="J55" s="14">
        <v>20.02</v>
      </c>
      <c r="K55" s="77">
        <v>1335713</v>
      </c>
      <c r="L55" s="77">
        <v>958756</v>
      </c>
      <c r="M55" s="77">
        <v>446462</v>
      </c>
      <c r="N55" s="77">
        <v>211115</v>
      </c>
      <c r="O55" s="77">
        <v>1858738</v>
      </c>
      <c r="P55" s="77">
        <v>989183</v>
      </c>
      <c r="Q55" s="77">
        <v>869555</v>
      </c>
      <c r="R55" s="77">
        <v>83595</v>
      </c>
    </row>
    <row r="56" spans="2:18" s="11" customFormat="1" ht="15" customHeight="1" x14ac:dyDescent="0.2">
      <c r="B56" s="76">
        <v>2017</v>
      </c>
      <c r="C56" s="231"/>
      <c r="D56" s="77">
        <v>135</v>
      </c>
      <c r="E56" s="77">
        <v>10605</v>
      </c>
      <c r="F56" s="77">
        <v>10574</v>
      </c>
      <c r="G56" s="77">
        <v>206348</v>
      </c>
      <c r="H56" s="77">
        <v>162719</v>
      </c>
      <c r="I56" s="14">
        <v>78.56</v>
      </c>
      <c r="J56" s="14">
        <v>19.46</v>
      </c>
      <c r="K56" s="77">
        <v>1265924</v>
      </c>
      <c r="L56" s="77">
        <v>884776</v>
      </c>
      <c r="M56" s="77">
        <v>409506</v>
      </c>
      <c r="N56" s="77">
        <v>212853</v>
      </c>
      <c r="O56" s="77">
        <v>1753907</v>
      </c>
      <c r="P56" s="77">
        <v>953505</v>
      </c>
      <c r="Q56" s="77">
        <v>800402</v>
      </c>
      <c r="R56" s="77">
        <v>48094</v>
      </c>
    </row>
    <row r="57" spans="2:18" s="11" customFormat="1" ht="15" customHeight="1" x14ac:dyDescent="0.2">
      <c r="B57" s="76">
        <v>2016</v>
      </c>
      <c r="C57" s="231"/>
      <c r="D57" s="77">
        <v>112</v>
      </c>
      <c r="E57" s="77">
        <v>9229</v>
      </c>
      <c r="F57" s="77">
        <v>9216</v>
      </c>
      <c r="G57" s="77">
        <v>174702</v>
      </c>
      <c r="H57" s="77">
        <v>136752</v>
      </c>
      <c r="I57" s="14">
        <v>82.4</v>
      </c>
      <c r="J57" s="14">
        <v>18.93</v>
      </c>
      <c r="K57" s="77">
        <v>993028</v>
      </c>
      <c r="L57" s="77">
        <v>685212</v>
      </c>
      <c r="M57" s="77">
        <v>313215</v>
      </c>
      <c r="N57" s="77">
        <v>150896</v>
      </c>
      <c r="O57" s="77">
        <v>1579061</v>
      </c>
      <c r="P57" s="77">
        <v>898353</v>
      </c>
      <c r="Q57" s="77">
        <v>680708</v>
      </c>
      <c r="R57" s="77">
        <v>100982</v>
      </c>
    </row>
    <row r="58" spans="2:18" s="11" customFormat="1" ht="15" customHeight="1" x14ac:dyDescent="0.2">
      <c r="B58" s="76">
        <v>2015</v>
      </c>
      <c r="C58" s="76"/>
      <c r="D58" s="77">
        <v>112</v>
      </c>
      <c r="E58" s="77">
        <v>8928</v>
      </c>
      <c r="F58" s="77">
        <v>8903</v>
      </c>
      <c r="G58" s="77">
        <v>169048</v>
      </c>
      <c r="H58" s="77">
        <v>132724</v>
      </c>
      <c r="I58" s="14">
        <v>79.709999999999994</v>
      </c>
      <c r="J58" s="14">
        <v>18.93</v>
      </c>
      <c r="K58" s="77">
        <v>1059929</v>
      </c>
      <c r="L58" s="77">
        <v>707002</v>
      </c>
      <c r="M58" s="77">
        <v>339742</v>
      </c>
      <c r="N58" s="77">
        <v>180459</v>
      </c>
      <c r="O58" s="77">
        <v>2050352</v>
      </c>
      <c r="P58" s="77">
        <v>1235971</v>
      </c>
      <c r="Q58" s="77">
        <v>814381</v>
      </c>
      <c r="R58" s="77">
        <v>127662</v>
      </c>
    </row>
    <row r="59" spans="2:18" s="11" customFormat="1" ht="15" customHeight="1" x14ac:dyDescent="0.2">
      <c r="B59" s="47">
        <v>2014</v>
      </c>
      <c r="C59" s="47"/>
      <c r="D59" s="77">
        <v>105</v>
      </c>
      <c r="E59" s="77">
        <v>8644</v>
      </c>
      <c r="F59" s="77">
        <v>8641</v>
      </c>
      <c r="G59" s="77">
        <v>158984</v>
      </c>
      <c r="H59" s="77">
        <v>125269</v>
      </c>
      <c r="I59" s="14">
        <v>82.32</v>
      </c>
      <c r="J59" s="14">
        <v>18.39</v>
      </c>
      <c r="K59" s="77">
        <v>987716</v>
      </c>
      <c r="L59" s="77">
        <v>641509</v>
      </c>
      <c r="M59" s="77">
        <v>301788</v>
      </c>
      <c r="N59" s="77">
        <v>157072</v>
      </c>
      <c r="O59" s="77">
        <v>1807265</v>
      </c>
      <c r="P59" s="77">
        <v>1067611</v>
      </c>
      <c r="Q59" s="77">
        <v>739654</v>
      </c>
      <c r="R59" s="77">
        <v>60510</v>
      </c>
    </row>
    <row r="60" spans="2:18" s="11" customFormat="1" ht="15" customHeight="1" x14ac:dyDescent="0.2">
      <c r="B60" s="253" t="s">
        <v>60</v>
      </c>
      <c r="C60" s="263"/>
      <c r="D60" s="263"/>
      <c r="E60" s="77"/>
      <c r="F60" s="77"/>
      <c r="G60" s="77"/>
      <c r="H60" s="77"/>
      <c r="I60" s="14"/>
      <c r="J60" s="14"/>
      <c r="K60" s="77"/>
      <c r="L60" s="77"/>
      <c r="M60" s="77"/>
      <c r="N60" s="77"/>
      <c r="O60" s="77"/>
      <c r="P60" s="14"/>
      <c r="Q60" s="14"/>
      <c r="R60" s="77"/>
    </row>
    <row r="61" spans="2:18" s="11" customFormat="1" ht="15" customHeight="1" x14ac:dyDescent="0.2">
      <c r="B61" s="76">
        <v>2019</v>
      </c>
      <c r="C61" s="231"/>
      <c r="D61" s="77">
        <v>21</v>
      </c>
      <c r="E61" s="77">
        <v>9600</v>
      </c>
      <c r="F61" s="77">
        <v>9595</v>
      </c>
      <c r="G61" s="77">
        <v>215957</v>
      </c>
      <c r="H61" s="77">
        <v>171148</v>
      </c>
      <c r="I61" s="14">
        <v>457.14</v>
      </c>
      <c r="J61" s="14">
        <v>22.5</v>
      </c>
      <c r="K61" s="77">
        <v>1223176</v>
      </c>
      <c r="L61" s="77">
        <v>1027393</v>
      </c>
      <c r="M61" s="77">
        <v>464343</v>
      </c>
      <c r="N61" s="77">
        <v>246878</v>
      </c>
      <c r="O61" s="77">
        <v>2545944</v>
      </c>
      <c r="P61" s="77">
        <v>1420989</v>
      </c>
      <c r="Q61" s="77">
        <v>1124955</v>
      </c>
      <c r="R61" s="77">
        <v>449628</v>
      </c>
    </row>
    <row r="62" spans="2:18" s="11" customFormat="1" ht="15" customHeight="1" x14ac:dyDescent="0.2">
      <c r="B62" s="76">
        <v>2018</v>
      </c>
      <c r="C62" s="231"/>
      <c r="D62" s="77">
        <v>17</v>
      </c>
      <c r="E62" s="77">
        <v>7822</v>
      </c>
      <c r="F62" s="77">
        <v>7822</v>
      </c>
      <c r="G62" s="77">
        <v>178434</v>
      </c>
      <c r="H62" s="77">
        <v>141328</v>
      </c>
      <c r="I62" s="14">
        <v>460.12</v>
      </c>
      <c r="J62" s="14">
        <v>22.81</v>
      </c>
      <c r="K62" s="77">
        <v>1001321</v>
      </c>
      <c r="L62" s="77">
        <v>812603</v>
      </c>
      <c r="M62" s="77">
        <v>395643</v>
      </c>
      <c r="N62" s="77">
        <v>211928</v>
      </c>
      <c r="O62" s="77">
        <v>2324989</v>
      </c>
      <c r="P62" s="77">
        <v>1360780</v>
      </c>
      <c r="Q62" s="77">
        <v>964209</v>
      </c>
      <c r="R62" s="77">
        <v>101425</v>
      </c>
    </row>
    <row r="63" spans="2:18" s="11" customFormat="1" ht="15" customHeight="1" x14ac:dyDescent="0.2">
      <c r="B63" s="76">
        <v>2017</v>
      </c>
      <c r="C63" s="231"/>
      <c r="D63" s="77">
        <v>16</v>
      </c>
      <c r="E63" s="77">
        <v>7464</v>
      </c>
      <c r="F63" s="77">
        <v>7464</v>
      </c>
      <c r="G63" s="77">
        <v>165325</v>
      </c>
      <c r="H63" s="77">
        <v>131684</v>
      </c>
      <c r="I63" s="14">
        <v>466.5</v>
      </c>
      <c r="J63" s="14">
        <v>22.15</v>
      </c>
      <c r="K63" s="77">
        <v>838894</v>
      </c>
      <c r="L63" s="77">
        <v>713887</v>
      </c>
      <c r="M63" s="77">
        <v>363819</v>
      </c>
      <c r="N63" s="77">
        <v>188628</v>
      </c>
      <c r="O63" s="77">
        <v>2251434</v>
      </c>
      <c r="P63" s="77">
        <v>1440522</v>
      </c>
      <c r="Q63" s="77">
        <v>810913</v>
      </c>
      <c r="R63" s="77">
        <v>73394</v>
      </c>
    </row>
    <row r="64" spans="2:18" s="11" customFormat="1" ht="15" customHeight="1" x14ac:dyDescent="0.2">
      <c r="B64" s="76">
        <v>2016</v>
      </c>
      <c r="C64" s="231"/>
      <c r="D64" s="77">
        <v>15</v>
      </c>
      <c r="E64" s="77">
        <v>6865</v>
      </c>
      <c r="F64" s="77">
        <v>6865</v>
      </c>
      <c r="G64" s="77">
        <v>155203</v>
      </c>
      <c r="H64" s="77">
        <v>122287</v>
      </c>
      <c r="I64" s="14">
        <v>457.67</v>
      </c>
      <c r="J64" s="14">
        <v>22.61</v>
      </c>
      <c r="K64" s="77">
        <v>755789</v>
      </c>
      <c r="L64" s="77">
        <v>646299</v>
      </c>
      <c r="M64" s="77">
        <v>336476</v>
      </c>
      <c r="N64" s="77">
        <v>173926</v>
      </c>
      <c r="O64" s="77">
        <v>2318650</v>
      </c>
      <c r="P64" s="77">
        <v>1490101</v>
      </c>
      <c r="Q64" s="77">
        <v>828549</v>
      </c>
      <c r="R64" s="77">
        <v>34895</v>
      </c>
    </row>
    <row r="65" spans="2:18" s="11" customFormat="1" ht="15" customHeight="1" x14ac:dyDescent="0.2">
      <c r="B65" s="76">
        <v>2015</v>
      </c>
      <c r="C65" s="76"/>
      <c r="D65" s="77">
        <v>13</v>
      </c>
      <c r="E65" s="77">
        <v>8287</v>
      </c>
      <c r="F65" s="77">
        <v>8286</v>
      </c>
      <c r="G65" s="77">
        <v>257282</v>
      </c>
      <c r="H65" s="77">
        <v>183769</v>
      </c>
      <c r="I65" s="14">
        <v>637.46</v>
      </c>
      <c r="J65" s="14">
        <v>31.05</v>
      </c>
      <c r="K65" s="77">
        <v>1238855</v>
      </c>
      <c r="L65" s="77">
        <v>781272</v>
      </c>
      <c r="M65" s="77">
        <v>390344</v>
      </c>
      <c r="N65" s="77">
        <v>126309</v>
      </c>
      <c r="O65" s="77">
        <v>15993357</v>
      </c>
      <c r="P65" s="77">
        <v>14653024</v>
      </c>
      <c r="Q65" s="77">
        <v>1340334</v>
      </c>
      <c r="R65" s="77">
        <v>22643</v>
      </c>
    </row>
    <row r="66" spans="2:18" s="11" customFormat="1" ht="15" customHeight="1" x14ac:dyDescent="0.2">
      <c r="B66" s="47">
        <v>2014</v>
      </c>
      <c r="C66" s="47"/>
      <c r="D66" s="77">
        <v>15</v>
      </c>
      <c r="E66" s="77">
        <v>8900</v>
      </c>
      <c r="F66" s="77">
        <v>8900</v>
      </c>
      <c r="G66" s="77">
        <v>273131</v>
      </c>
      <c r="H66" s="77">
        <v>198220</v>
      </c>
      <c r="I66" s="14">
        <v>593.33000000000004</v>
      </c>
      <c r="J66" s="14">
        <v>30.69</v>
      </c>
      <c r="K66" s="77">
        <v>1420952</v>
      </c>
      <c r="L66" s="77">
        <v>1066404</v>
      </c>
      <c r="M66" s="77">
        <v>598376</v>
      </c>
      <c r="N66" s="77">
        <v>317720</v>
      </c>
      <c r="O66" s="77">
        <v>16519231</v>
      </c>
      <c r="P66" s="77">
        <v>15002481</v>
      </c>
      <c r="Q66" s="77">
        <v>1516751</v>
      </c>
      <c r="R66" s="77">
        <v>21906</v>
      </c>
    </row>
    <row r="67" spans="2:18" ht="9.75" customHeight="1" x14ac:dyDescent="0.2">
      <c r="B67" s="49"/>
      <c r="C67" s="49"/>
      <c r="D67" s="49"/>
      <c r="E67" s="49"/>
      <c r="F67" s="49"/>
      <c r="G67" s="49"/>
      <c r="H67" s="49"/>
      <c r="I67" s="49"/>
    </row>
    <row r="68" spans="2:18" ht="3" customHeight="1" x14ac:dyDescent="0.2"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</row>
    <row r="69" spans="2:18" ht="9" customHeight="1" x14ac:dyDescent="0.2">
      <c r="E69" s="77"/>
    </row>
    <row r="70" spans="2:18" ht="12.75" customHeight="1" x14ac:dyDescent="0.2">
      <c r="B70" s="288" t="s">
        <v>289</v>
      </c>
      <c r="C70" s="288"/>
      <c r="D70" s="288"/>
      <c r="E70" s="288"/>
      <c r="F70" s="288"/>
    </row>
    <row r="72" spans="2:18" ht="12" x14ac:dyDescent="0.2">
      <c r="B72" s="282" t="s">
        <v>0</v>
      </c>
      <c r="C72" s="282"/>
      <c r="D72" s="282"/>
    </row>
    <row r="77" spans="2:18" x14ac:dyDescent="0.2">
      <c r="D77" s="77"/>
      <c r="E77" s="77"/>
      <c r="F77" s="77"/>
      <c r="G77" s="77"/>
      <c r="H77" s="77"/>
      <c r="I77" s="14"/>
      <c r="J77" s="14"/>
      <c r="K77" s="77"/>
      <c r="L77" s="77"/>
      <c r="M77" s="77"/>
      <c r="N77" s="77"/>
      <c r="O77" s="77"/>
      <c r="P77" s="77"/>
      <c r="Q77" s="77"/>
      <c r="R77" s="77"/>
    </row>
  </sheetData>
  <mergeCells count="19">
    <mergeCell ref="B1:R1"/>
    <mergeCell ref="R4:R6"/>
    <mergeCell ref="B70:F70"/>
    <mergeCell ref="Q4:Q6"/>
    <mergeCell ref="P4:P6"/>
    <mergeCell ref="B72:D72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</mergeCells>
  <hyperlinks>
    <hyperlink ref="B72:D72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56" fitToHeight="2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pageSetUpPr fitToPage="1"/>
  </sheetPr>
  <dimension ref="B1:O159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8" width="16.7109375" style="1" customWidth="1"/>
    <col min="9" max="9" width="6.7109375" style="49" customWidth="1"/>
    <col min="10" max="16384" width="12.5703125" style="1"/>
  </cols>
  <sheetData>
    <row r="1" spans="2:15" s="119" customFormat="1" ht="36.75" customHeight="1" x14ac:dyDescent="0.2">
      <c r="B1" s="289" t="s">
        <v>315</v>
      </c>
      <c r="C1" s="289"/>
      <c r="D1" s="289"/>
      <c r="E1" s="289"/>
      <c r="F1" s="289"/>
      <c r="G1" s="289"/>
      <c r="H1" s="289"/>
      <c r="I1" s="123"/>
    </row>
    <row r="2" spans="2:15" ht="11.25" customHeight="1" x14ac:dyDescent="0.2">
      <c r="B2" s="19"/>
      <c r="C2" s="19"/>
      <c r="D2" s="19"/>
      <c r="E2" s="19"/>
      <c r="F2" s="19"/>
    </row>
    <row r="3" spans="2:15" ht="12.75" customHeight="1" x14ac:dyDescent="0.2">
      <c r="B3" s="125" t="s">
        <v>218</v>
      </c>
      <c r="C3" s="27"/>
      <c r="D3" s="48"/>
      <c r="E3" s="48"/>
      <c r="G3" s="4"/>
      <c r="H3" s="4"/>
    </row>
    <row r="4" spans="2:15" s="6" customFormat="1" ht="12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50"/>
    </row>
    <row r="5" spans="2:15" s="6" customFormat="1" ht="12" customHeight="1" x14ac:dyDescent="0.2">
      <c r="B5" s="284"/>
      <c r="C5" s="285"/>
      <c r="D5" s="290"/>
      <c r="E5" s="290"/>
      <c r="F5" s="290"/>
      <c r="G5" s="290"/>
      <c r="H5" s="290"/>
      <c r="I5" s="50"/>
    </row>
    <row r="6" spans="2:15" s="6" customFormat="1" ht="24" customHeight="1" x14ac:dyDescent="0.2">
      <c r="B6" s="284"/>
      <c r="C6" s="285"/>
      <c r="D6" s="174" t="s">
        <v>46</v>
      </c>
      <c r="E6" s="174" t="s">
        <v>47</v>
      </c>
      <c r="F6" s="174" t="s">
        <v>48</v>
      </c>
      <c r="G6" s="174" t="s">
        <v>49</v>
      </c>
      <c r="H6" s="174" t="s">
        <v>265</v>
      </c>
      <c r="I6" s="50"/>
    </row>
    <row r="7" spans="2:15" ht="18" customHeight="1" x14ac:dyDescent="0.2">
      <c r="B7" s="284"/>
      <c r="C7" s="285"/>
      <c r="D7" s="174" t="s">
        <v>16</v>
      </c>
      <c r="E7" s="174" t="s">
        <v>16</v>
      </c>
      <c r="F7" s="174" t="s">
        <v>16</v>
      </c>
      <c r="G7" s="174" t="s">
        <v>16</v>
      </c>
      <c r="H7" s="174" t="s">
        <v>16</v>
      </c>
    </row>
    <row r="8" spans="2:15" s="9" customFormat="1" ht="3.75" customHeight="1" x14ac:dyDescent="0.2">
      <c r="B8" s="7"/>
      <c r="C8" s="7"/>
      <c r="D8" s="8"/>
      <c r="E8" s="8"/>
      <c r="F8" s="8"/>
      <c r="G8" s="8"/>
      <c r="H8" s="8"/>
      <c r="I8" s="51"/>
    </row>
    <row r="9" spans="2:15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48"/>
    </row>
    <row r="10" spans="2:15" s="11" customFormat="1" ht="15" customHeight="1" x14ac:dyDescent="0.2">
      <c r="B10" s="76">
        <v>2019</v>
      </c>
      <c r="C10" s="74"/>
      <c r="D10" s="75"/>
      <c r="E10" s="75"/>
      <c r="F10" s="75"/>
      <c r="G10" s="75"/>
      <c r="H10" s="75"/>
      <c r="I10" s="48"/>
      <c r="K10" s="189"/>
      <c r="L10" s="189"/>
      <c r="M10" s="189"/>
      <c r="N10" s="189"/>
      <c r="O10" s="189"/>
    </row>
    <row r="11" spans="2:15" s="11" customFormat="1" ht="15" customHeight="1" x14ac:dyDescent="0.2">
      <c r="B11" s="76">
        <v>2018</v>
      </c>
      <c r="C11" s="74"/>
      <c r="D11" s="14">
        <v>76.430000000000007</v>
      </c>
      <c r="E11" s="14"/>
      <c r="F11" s="14"/>
      <c r="G11" s="14"/>
      <c r="H11" s="14"/>
      <c r="I11" s="48"/>
      <c r="K11" s="189"/>
      <c r="L11" s="189"/>
      <c r="M11" s="189"/>
      <c r="N11" s="189"/>
      <c r="O11" s="189"/>
    </row>
    <row r="12" spans="2:15" s="11" customFormat="1" ht="15" customHeight="1" x14ac:dyDescent="0.2">
      <c r="B12" s="76">
        <v>2017</v>
      </c>
      <c r="C12" s="74"/>
      <c r="D12" s="14">
        <v>75.400000000000006</v>
      </c>
      <c r="E12" s="14">
        <v>57.54</v>
      </c>
      <c r="F12" s="14"/>
      <c r="G12" s="14"/>
      <c r="H12" s="14"/>
      <c r="I12" s="48"/>
      <c r="K12" s="189"/>
      <c r="L12" s="189"/>
      <c r="M12" s="189"/>
      <c r="N12" s="189"/>
      <c r="O12" s="189"/>
    </row>
    <row r="13" spans="2:15" s="11" customFormat="1" ht="15" customHeight="1" x14ac:dyDescent="0.2">
      <c r="B13" s="76">
        <v>2016</v>
      </c>
      <c r="C13" s="74"/>
      <c r="D13" s="14">
        <v>74.709999999999994</v>
      </c>
      <c r="E13" s="14">
        <v>57.89</v>
      </c>
      <c r="F13" s="14">
        <v>49.09</v>
      </c>
      <c r="G13" s="14"/>
      <c r="H13" s="14"/>
      <c r="I13" s="48"/>
      <c r="K13" s="189"/>
      <c r="L13" s="189"/>
      <c r="M13" s="189"/>
      <c r="N13" s="189"/>
      <c r="O13" s="189"/>
    </row>
    <row r="14" spans="2:15" s="11" customFormat="1" ht="15" customHeight="1" x14ac:dyDescent="0.2">
      <c r="B14" s="76">
        <v>2015</v>
      </c>
      <c r="C14" s="76" t="str">
        <f t="shared" ref="C14:C15" si="0">IF(B14=2008,$C$2,"")</f>
        <v/>
      </c>
      <c r="D14" s="14">
        <v>73.260000000000005</v>
      </c>
      <c r="E14" s="14">
        <v>56.97</v>
      </c>
      <c r="F14" s="14">
        <v>47.75</v>
      </c>
      <c r="G14" s="14">
        <v>41.15</v>
      </c>
      <c r="H14" s="14"/>
      <c r="I14" s="14"/>
      <c r="K14" s="189"/>
      <c r="L14" s="189"/>
      <c r="M14" s="189"/>
      <c r="N14" s="189"/>
      <c r="O14" s="189"/>
    </row>
    <row r="15" spans="2:15" s="11" customFormat="1" ht="15" customHeight="1" x14ac:dyDescent="0.2">
      <c r="B15" s="76">
        <v>2014</v>
      </c>
      <c r="C15" s="76" t="str">
        <f t="shared" si="0"/>
        <v/>
      </c>
      <c r="D15" s="14">
        <v>73.010000000000005</v>
      </c>
      <c r="E15" s="14">
        <v>55.51</v>
      </c>
      <c r="F15" s="14">
        <v>46.23</v>
      </c>
      <c r="G15" s="14">
        <v>39.83</v>
      </c>
      <c r="H15" s="14">
        <v>33.950000000000003</v>
      </c>
      <c r="I15" s="50"/>
      <c r="K15" s="189"/>
      <c r="L15" s="189"/>
      <c r="M15" s="189"/>
      <c r="N15" s="189"/>
      <c r="O15" s="189"/>
    </row>
    <row r="16" spans="2:15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48"/>
      <c r="K16" s="189"/>
      <c r="L16" s="189"/>
      <c r="M16" s="189"/>
      <c r="N16" s="189"/>
      <c r="O16" s="189"/>
    </row>
    <row r="17" spans="2:15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48"/>
      <c r="K17" s="189"/>
      <c r="L17" s="189"/>
      <c r="M17" s="189"/>
      <c r="N17" s="189"/>
      <c r="O17" s="189"/>
    </row>
    <row r="18" spans="2:15" s="11" customFormat="1" ht="15" customHeight="1" x14ac:dyDescent="0.2">
      <c r="B18" s="76">
        <v>2019</v>
      </c>
      <c r="C18" s="252"/>
      <c r="D18" s="252"/>
      <c r="E18" s="252"/>
      <c r="F18" s="252"/>
      <c r="G18" s="252"/>
      <c r="H18" s="252"/>
      <c r="I18" s="48"/>
      <c r="K18" s="189"/>
      <c r="L18" s="189"/>
      <c r="M18" s="189"/>
      <c r="N18" s="189"/>
      <c r="O18" s="189"/>
    </row>
    <row r="19" spans="2:15" s="11" customFormat="1" ht="15" customHeight="1" x14ac:dyDescent="0.2">
      <c r="B19" s="76">
        <v>2018</v>
      </c>
      <c r="C19" s="252"/>
      <c r="D19" s="14">
        <v>72.86</v>
      </c>
      <c r="E19" s="14"/>
      <c r="F19" s="14"/>
      <c r="G19" s="14"/>
      <c r="H19" s="14"/>
      <c r="I19" s="48"/>
      <c r="K19" s="189"/>
      <c r="L19" s="189"/>
      <c r="M19" s="189"/>
      <c r="N19" s="189"/>
      <c r="O19" s="189"/>
    </row>
    <row r="20" spans="2:15" s="11" customFormat="1" ht="15" customHeight="1" x14ac:dyDescent="0.2">
      <c r="B20" s="76">
        <v>2017</v>
      </c>
      <c r="C20" s="74"/>
      <c r="D20" s="14">
        <v>71.3</v>
      </c>
      <c r="E20" s="14">
        <v>51.62</v>
      </c>
      <c r="F20" s="14"/>
      <c r="G20" s="14"/>
      <c r="H20" s="14"/>
      <c r="I20" s="48"/>
      <c r="K20" s="189"/>
      <c r="L20" s="189"/>
      <c r="M20" s="189"/>
      <c r="N20" s="189"/>
      <c r="O20" s="189"/>
    </row>
    <row r="21" spans="2:15" s="11" customFormat="1" ht="15" customHeight="1" x14ac:dyDescent="0.2">
      <c r="B21" s="76">
        <v>2016</v>
      </c>
      <c r="C21" s="252"/>
      <c r="D21" s="14">
        <v>71.44</v>
      </c>
      <c r="E21" s="14">
        <v>52.92</v>
      </c>
      <c r="F21" s="14">
        <v>43.57</v>
      </c>
      <c r="G21" s="14"/>
      <c r="H21" s="14"/>
      <c r="I21" s="48"/>
      <c r="K21" s="189"/>
      <c r="L21" s="189"/>
      <c r="M21" s="189"/>
      <c r="N21" s="189"/>
      <c r="O21" s="189"/>
    </row>
    <row r="22" spans="2:15" s="11" customFormat="1" ht="15" customHeight="1" x14ac:dyDescent="0.2">
      <c r="B22" s="76">
        <v>2015</v>
      </c>
      <c r="C22" s="76" t="s">
        <v>50</v>
      </c>
      <c r="D22" s="14">
        <v>70.47</v>
      </c>
      <c r="E22" s="14">
        <v>53.21</v>
      </c>
      <c r="F22" s="14">
        <v>43.33</v>
      </c>
      <c r="G22" s="14">
        <v>36.42</v>
      </c>
      <c r="H22" s="14"/>
      <c r="I22" s="50"/>
      <c r="K22" s="189"/>
      <c r="L22" s="189"/>
      <c r="M22" s="189"/>
      <c r="N22" s="189"/>
      <c r="O22" s="189"/>
    </row>
    <row r="23" spans="2:15" s="11" customFormat="1" ht="15" customHeight="1" x14ac:dyDescent="0.2">
      <c r="B23" s="76">
        <v>2014</v>
      </c>
      <c r="C23" s="76" t="s">
        <v>50</v>
      </c>
      <c r="D23" s="14">
        <v>70.39</v>
      </c>
      <c r="E23" s="14">
        <v>51.76</v>
      </c>
      <c r="F23" s="14">
        <v>42.17</v>
      </c>
      <c r="G23" s="14">
        <v>35.700000000000003</v>
      </c>
      <c r="H23" s="14">
        <v>29.4</v>
      </c>
      <c r="I23" s="50"/>
      <c r="K23" s="189"/>
      <c r="L23" s="189"/>
      <c r="M23" s="189"/>
      <c r="N23" s="189"/>
      <c r="O23" s="189"/>
    </row>
    <row r="24" spans="2:15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14"/>
      <c r="I24" s="48"/>
      <c r="K24" s="189"/>
      <c r="L24" s="189"/>
      <c r="M24" s="189"/>
      <c r="N24" s="189"/>
      <c r="O24" s="189"/>
    </row>
    <row r="25" spans="2:15" s="11" customFormat="1" ht="15" customHeight="1" x14ac:dyDescent="0.2">
      <c r="B25" s="76">
        <v>2019</v>
      </c>
      <c r="C25" s="252"/>
      <c r="D25" s="14"/>
      <c r="E25" s="14"/>
      <c r="F25" s="14"/>
      <c r="G25" s="14"/>
      <c r="H25" s="14"/>
      <c r="I25" s="48"/>
      <c r="K25" s="189"/>
      <c r="L25" s="189"/>
      <c r="M25" s="189"/>
      <c r="N25" s="189"/>
      <c r="O25" s="189"/>
    </row>
    <row r="26" spans="2:15" s="11" customFormat="1" ht="15" customHeight="1" x14ac:dyDescent="0.2">
      <c r="B26" s="76">
        <v>2018</v>
      </c>
      <c r="C26" s="252"/>
      <c r="D26" s="14">
        <v>88.75</v>
      </c>
      <c r="E26" s="14"/>
      <c r="F26" s="14"/>
      <c r="G26" s="14"/>
      <c r="H26" s="14"/>
      <c r="I26" s="48"/>
      <c r="K26" s="189"/>
      <c r="L26" s="189"/>
      <c r="M26" s="189"/>
      <c r="N26" s="189"/>
      <c r="O26" s="189"/>
    </row>
    <row r="27" spans="2:15" s="11" customFormat="1" ht="15" customHeight="1" x14ac:dyDescent="0.2">
      <c r="B27" s="76">
        <v>2017</v>
      </c>
      <c r="C27" s="74"/>
      <c r="D27" s="14">
        <v>91.23</v>
      </c>
      <c r="E27" s="14">
        <v>80.41</v>
      </c>
      <c r="F27" s="14"/>
      <c r="G27" s="14"/>
      <c r="H27" s="14"/>
      <c r="I27" s="48"/>
      <c r="K27" s="189"/>
      <c r="L27" s="189"/>
      <c r="M27" s="189"/>
      <c r="N27" s="189"/>
      <c r="O27" s="189"/>
    </row>
    <row r="28" spans="2:15" s="11" customFormat="1" ht="15" customHeight="1" x14ac:dyDescent="0.2">
      <c r="B28" s="76">
        <v>2016</v>
      </c>
      <c r="C28" s="252"/>
      <c r="D28" s="14">
        <v>89.9</v>
      </c>
      <c r="E28" s="14">
        <v>80.95</v>
      </c>
      <c r="F28" s="14">
        <v>74.75</v>
      </c>
      <c r="G28" s="14"/>
      <c r="H28" s="14"/>
      <c r="I28" s="48"/>
      <c r="K28" s="189"/>
      <c r="L28" s="189"/>
      <c r="M28" s="189"/>
      <c r="N28" s="189"/>
      <c r="O28" s="189"/>
    </row>
    <row r="29" spans="2:15" s="11" customFormat="1" ht="15" customHeight="1" x14ac:dyDescent="0.2">
      <c r="B29" s="76">
        <v>2015</v>
      </c>
      <c r="C29" s="76" t="s">
        <v>50</v>
      </c>
      <c r="D29" s="14">
        <v>85.69</v>
      </c>
      <c r="E29" s="14">
        <v>73.77</v>
      </c>
      <c r="F29" s="14">
        <v>67.459999999999994</v>
      </c>
      <c r="G29" s="14">
        <v>62.27</v>
      </c>
      <c r="H29" s="14"/>
      <c r="I29" s="50"/>
      <c r="K29" s="189"/>
      <c r="L29" s="189"/>
      <c r="M29" s="189"/>
      <c r="N29" s="189"/>
      <c r="O29" s="189"/>
    </row>
    <row r="30" spans="2:15" s="11" customFormat="1" ht="15" customHeight="1" x14ac:dyDescent="0.2">
      <c r="B30" s="76">
        <v>2014</v>
      </c>
      <c r="C30" s="76" t="s">
        <v>50</v>
      </c>
      <c r="D30" s="14">
        <v>84.5</v>
      </c>
      <c r="E30" s="14">
        <v>71.98</v>
      </c>
      <c r="F30" s="14">
        <v>64.08</v>
      </c>
      <c r="G30" s="14">
        <v>57.97</v>
      </c>
      <c r="H30" s="14">
        <v>53.95</v>
      </c>
      <c r="I30" s="50"/>
      <c r="K30" s="189"/>
      <c r="L30" s="189"/>
      <c r="M30" s="189"/>
      <c r="N30" s="189"/>
      <c r="O30" s="189"/>
    </row>
    <row r="31" spans="2:15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14"/>
      <c r="I31" s="48"/>
    </row>
    <row r="32" spans="2:15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14"/>
      <c r="I32" s="48"/>
    </row>
    <row r="33" spans="2:15" s="11" customFormat="1" ht="15" customHeight="1" x14ac:dyDescent="0.2">
      <c r="B33" s="76">
        <v>2019</v>
      </c>
      <c r="C33" s="252"/>
      <c r="D33" s="14"/>
      <c r="E33" s="14"/>
      <c r="F33" s="14"/>
      <c r="G33" s="14"/>
      <c r="H33" s="14"/>
      <c r="I33" s="48"/>
      <c r="K33" s="189"/>
      <c r="L33" s="189"/>
      <c r="M33" s="189"/>
      <c r="N33" s="189"/>
      <c r="O33" s="189"/>
    </row>
    <row r="34" spans="2:15" s="11" customFormat="1" ht="15" customHeight="1" x14ac:dyDescent="0.2">
      <c r="B34" s="76">
        <v>2018</v>
      </c>
      <c r="C34" s="252"/>
      <c r="D34" s="14">
        <v>86.24</v>
      </c>
      <c r="E34" s="14"/>
      <c r="F34" s="14"/>
      <c r="G34" s="14"/>
      <c r="H34" s="14"/>
      <c r="I34" s="48"/>
      <c r="K34" s="189"/>
      <c r="L34" s="189"/>
      <c r="M34" s="189"/>
      <c r="N34" s="189"/>
      <c r="O34" s="189"/>
    </row>
    <row r="35" spans="2:15" s="11" customFormat="1" ht="15" customHeight="1" x14ac:dyDescent="0.2">
      <c r="B35" s="76">
        <v>2017</v>
      </c>
      <c r="C35" s="74"/>
      <c r="D35" s="14">
        <v>81.099999999999994</v>
      </c>
      <c r="E35" s="14">
        <v>69.819999999999993</v>
      </c>
      <c r="F35" s="14"/>
      <c r="G35" s="14"/>
      <c r="H35" s="14"/>
      <c r="I35" s="48"/>
      <c r="K35" s="189"/>
      <c r="L35" s="189"/>
      <c r="M35" s="189"/>
      <c r="N35" s="189"/>
      <c r="O35" s="189"/>
    </row>
    <row r="36" spans="2:15" s="11" customFormat="1" ht="15" customHeight="1" x14ac:dyDescent="0.2">
      <c r="B36" s="76">
        <v>2016</v>
      </c>
      <c r="C36" s="252"/>
      <c r="D36" s="14">
        <v>81.709999999999994</v>
      </c>
      <c r="E36" s="14">
        <v>72.209999999999994</v>
      </c>
      <c r="F36" s="14">
        <v>66.27</v>
      </c>
      <c r="G36" s="14"/>
      <c r="H36" s="14"/>
      <c r="I36" s="48"/>
      <c r="K36" s="189"/>
      <c r="L36" s="189"/>
      <c r="M36" s="189"/>
      <c r="N36" s="189"/>
      <c r="O36" s="189"/>
    </row>
    <row r="37" spans="2:15" s="11" customFormat="1" ht="15" customHeight="1" x14ac:dyDescent="0.2">
      <c r="B37" s="76">
        <v>2015</v>
      </c>
      <c r="C37" s="76" t="s">
        <v>50</v>
      </c>
      <c r="D37" s="14">
        <v>81.84</v>
      </c>
      <c r="E37" s="14">
        <v>70.34</v>
      </c>
      <c r="F37" s="14">
        <v>61.61</v>
      </c>
      <c r="G37" s="14">
        <v>54.71</v>
      </c>
      <c r="H37" s="14"/>
      <c r="I37" s="50"/>
      <c r="K37" s="189"/>
      <c r="L37" s="189"/>
      <c r="M37" s="189"/>
      <c r="N37" s="189"/>
      <c r="O37" s="189"/>
    </row>
    <row r="38" spans="2:15" s="11" customFormat="1" ht="15" customHeight="1" x14ac:dyDescent="0.2">
      <c r="B38" s="76">
        <v>2014</v>
      </c>
      <c r="C38" s="76" t="s">
        <v>50</v>
      </c>
      <c r="D38" s="14">
        <v>79.62</v>
      </c>
      <c r="E38" s="14">
        <v>69.569999999999993</v>
      </c>
      <c r="F38" s="14">
        <v>61.74</v>
      </c>
      <c r="G38" s="14">
        <v>55.98</v>
      </c>
      <c r="H38" s="14">
        <v>50.52</v>
      </c>
      <c r="I38" s="50"/>
      <c r="K38" s="189"/>
      <c r="L38" s="189"/>
      <c r="M38" s="189"/>
      <c r="N38" s="189"/>
      <c r="O38" s="189"/>
    </row>
    <row r="39" spans="2:15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14"/>
      <c r="I39" s="48"/>
      <c r="K39" s="189"/>
      <c r="L39" s="189"/>
      <c r="M39" s="189"/>
      <c r="N39" s="189"/>
      <c r="O39" s="189"/>
    </row>
    <row r="40" spans="2:15" s="11" customFormat="1" ht="15" customHeight="1" x14ac:dyDescent="0.2">
      <c r="B40" s="76">
        <v>2019</v>
      </c>
      <c r="C40" s="252"/>
      <c r="D40" s="14"/>
      <c r="E40" s="14"/>
      <c r="F40" s="14"/>
      <c r="G40" s="14"/>
      <c r="H40" s="14"/>
      <c r="I40" s="48"/>
      <c r="K40" s="189"/>
      <c r="L40" s="189"/>
      <c r="M40" s="189"/>
      <c r="N40" s="189"/>
      <c r="O40" s="189"/>
    </row>
    <row r="41" spans="2:15" s="11" customFormat="1" ht="15" customHeight="1" x14ac:dyDescent="0.2">
      <c r="B41" s="76">
        <v>2018</v>
      </c>
      <c r="C41" s="252"/>
      <c r="D41" s="14">
        <v>0</v>
      </c>
      <c r="E41" s="14"/>
      <c r="F41" s="14"/>
      <c r="G41" s="14"/>
      <c r="H41" s="14"/>
      <c r="I41" s="48"/>
      <c r="K41" s="189"/>
      <c r="L41" s="189"/>
      <c r="M41" s="189"/>
      <c r="N41" s="189"/>
      <c r="O41" s="189"/>
    </row>
    <row r="42" spans="2:15" s="11" customFormat="1" ht="15" customHeight="1" x14ac:dyDescent="0.2">
      <c r="B42" s="76">
        <v>2017</v>
      </c>
      <c r="C42" s="74"/>
      <c r="D42" s="14">
        <v>100</v>
      </c>
      <c r="E42" s="14">
        <v>100</v>
      </c>
      <c r="F42" s="14"/>
      <c r="G42" s="14"/>
      <c r="H42" s="14"/>
      <c r="I42" s="48"/>
      <c r="K42" s="189"/>
      <c r="L42" s="189"/>
      <c r="M42" s="189"/>
      <c r="N42" s="189"/>
      <c r="O42" s="189"/>
    </row>
    <row r="43" spans="2:15" s="11" customFormat="1" ht="15" customHeight="1" x14ac:dyDescent="0.2">
      <c r="B43" s="76">
        <v>2016</v>
      </c>
      <c r="C43" s="252"/>
      <c r="D43" s="14">
        <v>0</v>
      </c>
      <c r="E43" s="14">
        <v>0</v>
      </c>
      <c r="F43" s="14">
        <v>0</v>
      </c>
      <c r="G43" s="14"/>
      <c r="H43" s="14"/>
      <c r="I43" s="48"/>
      <c r="K43" s="189"/>
      <c r="L43" s="189"/>
      <c r="M43" s="189"/>
      <c r="N43" s="189"/>
      <c r="O43" s="189"/>
    </row>
    <row r="44" spans="2:15" s="11" customFormat="1" ht="15" customHeight="1" x14ac:dyDescent="0.2">
      <c r="B44" s="76">
        <v>2015</v>
      </c>
      <c r="C44" s="76" t="s">
        <v>50</v>
      </c>
      <c r="D44" s="14">
        <v>100</v>
      </c>
      <c r="E44" s="14">
        <v>0</v>
      </c>
      <c r="F44" s="14">
        <v>0</v>
      </c>
      <c r="G44" s="14">
        <v>0</v>
      </c>
      <c r="H44" s="14"/>
      <c r="I44" s="50"/>
      <c r="K44" s="189"/>
      <c r="L44" s="189"/>
      <c r="M44" s="189"/>
      <c r="N44" s="189"/>
      <c r="O44" s="189"/>
    </row>
    <row r="45" spans="2:15" s="11" customFormat="1" ht="15" customHeight="1" x14ac:dyDescent="0.2">
      <c r="B45" s="76">
        <v>2014</v>
      </c>
      <c r="C45" s="76" t="s">
        <v>50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50"/>
      <c r="K45" s="189"/>
      <c r="L45" s="189"/>
      <c r="M45" s="189"/>
      <c r="N45" s="189"/>
      <c r="O45" s="189"/>
    </row>
    <row r="46" spans="2:15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14"/>
      <c r="I46" s="48"/>
      <c r="K46" s="189"/>
      <c r="L46" s="189"/>
      <c r="M46" s="189"/>
      <c r="N46" s="189"/>
      <c r="O46" s="189"/>
    </row>
    <row r="47" spans="2:15" s="11" customFormat="1" ht="15" customHeight="1" x14ac:dyDescent="0.2">
      <c r="B47" s="76">
        <v>2019</v>
      </c>
      <c r="C47" s="252"/>
      <c r="D47" s="14"/>
      <c r="E47" s="14"/>
      <c r="F47" s="14"/>
      <c r="G47" s="14"/>
      <c r="H47" s="14"/>
      <c r="I47" s="48"/>
      <c r="K47" s="189"/>
      <c r="L47" s="189"/>
      <c r="M47" s="189"/>
      <c r="N47" s="189"/>
      <c r="O47" s="189"/>
    </row>
    <row r="48" spans="2:15" s="11" customFormat="1" ht="15" customHeight="1" x14ac:dyDescent="0.2">
      <c r="B48" s="76">
        <v>2018</v>
      </c>
      <c r="C48" s="252"/>
      <c r="D48" s="14">
        <v>78.489999999999995</v>
      </c>
      <c r="E48" s="14"/>
      <c r="F48" s="14"/>
      <c r="G48" s="14"/>
      <c r="H48" s="14"/>
      <c r="I48" s="48"/>
      <c r="K48" s="189"/>
      <c r="L48" s="189"/>
      <c r="M48" s="189"/>
      <c r="N48" s="189"/>
      <c r="O48" s="189"/>
    </row>
    <row r="49" spans="2:15" s="11" customFormat="1" ht="15" customHeight="1" x14ac:dyDescent="0.2">
      <c r="B49" s="76">
        <v>2017</v>
      </c>
      <c r="C49" s="74"/>
      <c r="D49" s="14">
        <v>80.52</v>
      </c>
      <c r="E49" s="14">
        <v>64.94</v>
      </c>
      <c r="F49" s="14"/>
      <c r="G49" s="14"/>
      <c r="H49" s="14"/>
      <c r="I49" s="48"/>
      <c r="K49" s="189"/>
      <c r="L49" s="189"/>
      <c r="M49" s="189"/>
      <c r="N49" s="189"/>
      <c r="O49" s="189"/>
    </row>
    <row r="50" spans="2:15" s="11" customFormat="1" ht="15" customHeight="1" x14ac:dyDescent="0.2">
      <c r="B50" s="76">
        <v>2016</v>
      </c>
      <c r="C50" s="252"/>
      <c r="D50" s="14">
        <v>75.81</v>
      </c>
      <c r="E50" s="14">
        <v>58.06</v>
      </c>
      <c r="F50" s="14">
        <v>51.61</v>
      </c>
      <c r="G50" s="14"/>
      <c r="H50" s="14"/>
      <c r="I50" s="14"/>
      <c r="K50" s="189"/>
      <c r="L50" s="189"/>
      <c r="M50" s="189"/>
      <c r="N50" s="189"/>
      <c r="O50" s="189"/>
    </row>
    <row r="51" spans="2:15" s="11" customFormat="1" ht="15" customHeight="1" x14ac:dyDescent="0.2">
      <c r="B51" s="76">
        <v>2015</v>
      </c>
      <c r="C51" s="76" t="s">
        <v>50</v>
      </c>
      <c r="D51" s="14">
        <v>81.819999999999993</v>
      </c>
      <c r="E51" s="14">
        <v>59.09</v>
      </c>
      <c r="F51" s="14">
        <v>53.03</v>
      </c>
      <c r="G51" s="14">
        <v>43.94</v>
      </c>
      <c r="H51" s="14"/>
      <c r="I51" s="50"/>
      <c r="K51" s="189"/>
      <c r="L51" s="189"/>
      <c r="M51" s="189"/>
      <c r="N51" s="189"/>
      <c r="O51" s="189"/>
    </row>
    <row r="52" spans="2:15" s="11" customFormat="1" ht="15" customHeight="1" x14ac:dyDescent="0.2">
      <c r="B52" s="76">
        <v>2014</v>
      </c>
      <c r="C52" s="76" t="s">
        <v>50</v>
      </c>
      <c r="D52" s="14">
        <v>70.77</v>
      </c>
      <c r="E52" s="14">
        <v>56.92</v>
      </c>
      <c r="F52" s="14">
        <v>49.23</v>
      </c>
      <c r="G52" s="14">
        <v>47.69</v>
      </c>
      <c r="H52" s="14">
        <v>44.62</v>
      </c>
      <c r="I52" s="50"/>
      <c r="K52" s="189"/>
      <c r="L52" s="189"/>
      <c r="M52" s="189"/>
      <c r="N52" s="189"/>
      <c r="O52" s="189"/>
    </row>
    <row r="53" spans="2:15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14"/>
      <c r="I53" s="48"/>
      <c r="K53" s="189"/>
      <c r="L53" s="189"/>
      <c r="M53" s="189"/>
      <c r="N53" s="189"/>
      <c r="O53" s="189"/>
    </row>
    <row r="54" spans="2:15" s="11" customFormat="1" ht="15" customHeight="1" x14ac:dyDescent="0.2">
      <c r="B54" s="76">
        <v>2019</v>
      </c>
      <c r="C54" s="252"/>
      <c r="D54" s="14"/>
      <c r="E54" s="14"/>
      <c r="F54" s="14"/>
      <c r="G54" s="14"/>
      <c r="H54" s="14"/>
      <c r="I54" s="48"/>
      <c r="K54" s="189"/>
      <c r="L54" s="189"/>
      <c r="M54" s="189"/>
      <c r="N54" s="189"/>
      <c r="O54" s="189"/>
    </row>
    <row r="55" spans="2:15" s="11" customFormat="1" ht="15" customHeight="1" x14ac:dyDescent="0.2">
      <c r="B55" s="76">
        <v>2018</v>
      </c>
      <c r="C55" s="252"/>
      <c r="D55" s="14">
        <v>90.91</v>
      </c>
      <c r="E55" s="14"/>
      <c r="F55" s="14"/>
      <c r="G55" s="14"/>
      <c r="H55" s="14"/>
      <c r="I55" s="48"/>
      <c r="K55" s="189"/>
      <c r="L55" s="189"/>
      <c r="M55" s="189"/>
      <c r="N55" s="189"/>
      <c r="O55" s="189"/>
    </row>
    <row r="56" spans="2:15" s="11" customFormat="1" ht="15" customHeight="1" x14ac:dyDescent="0.2">
      <c r="B56" s="76">
        <v>2017</v>
      </c>
      <c r="C56" s="74"/>
      <c r="D56" s="14">
        <v>0</v>
      </c>
      <c r="E56" s="14">
        <v>0</v>
      </c>
      <c r="F56" s="14"/>
      <c r="G56" s="14"/>
      <c r="H56" s="14"/>
      <c r="I56" s="48"/>
      <c r="K56" s="189"/>
      <c r="L56" s="189"/>
      <c r="M56" s="189"/>
      <c r="N56" s="189"/>
      <c r="O56" s="189"/>
    </row>
    <row r="57" spans="2:15" s="11" customFormat="1" ht="15" customHeight="1" x14ac:dyDescent="0.2">
      <c r="B57" s="76">
        <v>2016</v>
      </c>
      <c r="C57" s="252"/>
      <c r="D57" s="14">
        <v>97.62</v>
      </c>
      <c r="E57" s="14">
        <v>97.62</v>
      </c>
      <c r="F57" s="14">
        <v>97.62</v>
      </c>
      <c r="G57" s="14"/>
      <c r="H57" s="14"/>
      <c r="I57" s="48"/>
      <c r="K57" s="189"/>
      <c r="L57" s="189"/>
      <c r="M57" s="189"/>
      <c r="N57" s="189"/>
      <c r="O57" s="189"/>
    </row>
    <row r="58" spans="2:15" s="11" customFormat="1" ht="15" customHeight="1" x14ac:dyDescent="0.2">
      <c r="B58" s="76">
        <v>2015</v>
      </c>
      <c r="C58" s="76" t="s">
        <v>50</v>
      </c>
      <c r="D58" s="14">
        <v>75</v>
      </c>
      <c r="E58" s="14">
        <v>75</v>
      </c>
      <c r="F58" s="14">
        <v>75</v>
      </c>
      <c r="G58" s="14">
        <v>75</v>
      </c>
      <c r="H58" s="14"/>
      <c r="I58" s="50"/>
      <c r="K58" s="189"/>
      <c r="L58" s="189"/>
      <c r="M58" s="189"/>
      <c r="N58" s="189"/>
      <c r="O58" s="189"/>
    </row>
    <row r="59" spans="2:15" s="11" customFormat="1" ht="15" customHeight="1" x14ac:dyDescent="0.2">
      <c r="B59" s="76">
        <v>2014</v>
      </c>
      <c r="C59" s="76" t="s">
        <v>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50"/>
      <c r="K59" s="189"/>
      <c r="L59" s="189"/>
      <c r="M59" s="189"/>
      <c r="N59" s="189"/>
      <c r="O59" s="189"/>
    </row>
    <row r="60" spans="2:15" s="11" customFormat="1" ht="15" customHeight="1" x14ac:dyDescent="0.2">
      <c r="B60" s="264" t="s">
        <v>21</v>
      </c>
      <c r="C60" s="265"/>
      <c r="D60" s="265"/>
      <c r="E60" s="265"/>
      <c r="F60" s="265"/>
      <c r="G60" s="265"/>
      <c r="H60" s="265"/>
      <c r="I60" s="48"/>
      <c r="K60" s="189"/>
      <c r="L60" s="189"/>
      <c r="M60" s="189"/>
      <c r="N60" s="189"/>
      <c r="O60" s="189"/>
    </row>
    <row r="61" spans="2:15" s="11" customFormat="1" ht="12.75" customHeight="1" x14ac:dyDescent="0.2">
      <c r="B61" s="76">
        <v>2019</v>
      </c>
      <c r="C61" s="232"/>
      <c r="D61" s="14"/>
      <c r="E61" s="14"/>
      <c r="F61" s="14"/>
      <c r="G61" s="14"/>
      <c r="H61" s="14"/>
      <c r="I61" s="48"/>
      <c r="K61" s="189"/>
      <c r="L61" s="189"/>
      <c r="M61" s="189"/>
      <c r="N61" s="189"/>
      <c r="O61" s="189"/>
    </row>
    <row r="62" spans="2:15" s="11" customFormat="1" ht="12" customHeight="1" x14ac:dyDescent="0.2">
      <c r="B62" s="76">
        <v>2018</v>
      </c>
      <c r="C62" s="232"/>
      <c r="D62" s="14">
        <v>0</v>
      </c>
      <c r="E62" s="14"/>
      <c r="F62" s="14"/>
      <c r="G62" s="14"/>
      <c r="H62" s="14"/>
      <c r="I62" s="48"/>
      <c r="K62" s="189"/>
      <c r="L62" s="189"/>
      <c r="M62" s="189"/>
      <c r="N62" s="189"/>
      <c r="O62" s="189"/>
    </row>
    <row r="63" spans="2:15" s="11" customFormat="1" ht="15" customHeight="1" x14ac:dyDescent="0.2">
      <c r="B63" s="76">
        <v>2017</v>
      </c>
      <c r="C63" s="74"/>
      <c r="D63" s="14">
        <v>0</v>
      </c>
      <c r="E63" s="14">
        <v>0</v>
      </c>
      <c r="F63" s="14"/>
      <c r="G63" s="14"/>
      <c r="H63" s="14"/>
      <c r="I63" s="48"/>
      <c r="K63" s="189"/>
      <c r="L63" s="189"/>
      <c r="M63" s="189"/>
      <c r="N63" s="189"/>
      <c r="O63" s="189"/>
    </row>
    <row r="64" spans="2:15" s="11" customFormat="1" ht="15" customHeight="1" x14ac:dyDescent="0.2">
      <c r="B64" s="76">
        <v>2016</v>
      </c>
      <c r="C64" s="232"/>
      <c r="D64" s="14">
        <v>100</v>
      </c>
      <c r="E64" s="14">
        <v>100</v>
      </c>
      <c r="F64" s="14">
        <v>100</v>
      </c>
      <c r="G64" s="14"/>
      <c r="H64" s="14"/>
      <c r="I64" s="48"/>
      <c r="K64" s="189"/>
      <c r="L64" s="189"/>
      <c r="M64" s="189"/>
      <c r="N64" s="189"/>
      <c r="O64" s="189"/>
    </row>
    <row r="65" spans="2:15" s="11" customFormat="1" ht="15" customHeight="1" x14ac:dyDescent="0.2">
      <c r="B65" s="76">
        <v>2015</v>
      </c>
      <c r="C65" s="76" t="s">
        <v>50</v>
      </c>
      <c r="D65" s="14">
        <v>0</v>
      </c>
      <c r="E65" s="14">
        <v>0</v>
      </c>
      <c r="F65" s="14">
        <v>0</v>
      </c>
      <c r="G65" s="14">
        <v>0</v>
      </c>
      <c r="H65" s="14"/>
      <c r="I65" s="50"/>
      <c r="K65" s="189"/>
      <c r="L65" s="189"/>
      <c r="M65" s="189"/>
      <c r="N65" s="189"/>
      <c r="O65" s="189"/>
    </row>
    <row r="66" spans="2:15" s="11" customFormat="1" ht="15" customHeight="1" x14ac:dyDescent="0.2">
      <c r="B66" s="76">
        <v>2014</v>
      </c>
      <c r="C66" s="76" t="s">
        <v>50</v>
      </c>
      <c r="D66" s="14">
        <v>100</v>
      </c>
      <c r="E66" s="14">
        <v>66.67</v>
      </c>
      <c r="F66" s="14">
        <v>66.67</v>
      </c>
      <c r="G66" s="14">
        <v>33.33</v>
      </c>
      <c r="H66" s="14">
        <v>33.33</v>
      </c>
      <c r="I66" s="50"/>
      <c r="K66" s="189"/>
      <c r="L66" s="189"/>
      <c r="M66" s="189"/>
      <c r="N66" s="189"/>
      <c r="O66" s="189"/>
    </row>
    <row r="67" spans="2:15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14"/>
      <c r="I67" s="48"/>
      <c r="K67" s="189"/>
      <c r="L67" s="189"/>
      <c r="M67" s="189"/>
      <c r="N67" s="189"/>
      <c r="O67" s="189"/>
    </row>
    <row r="68" spans="2:15" s="11" customFormat="1" ht="15" customHeight="1" x14ac:dyDescent="0.2">
      <c r="B68" s="76">
        <v>2019</v>
      </c>
      <c r="C68" s="252"/>
      <c r="D68" s="14"/>
      <c r="E68" s="14"/>
      <c r="F68" s="14"/>
      <c r="G68" s="14"/>
      <c r="H68" s="14"/>
      <c r="I68" s="48"/>
      <c r="K68" s="189"/>
      <c r="L68" s="189"/>
      <c r="M68" s="189"/>
      <c r="N68" s="189"/>
      <c r="O68" s="189"/>
    </row>
    <row r="69" spans="2:15" s="11" customFormat="1" ht="15" customHeight="1" x14ac:dyDescent="0.2">
      <c r="B69" s="76">
        <v>2018</v>
      </c>
      <c r="C69" s="252"/>
      <c r="D69" s="14">
        <v>85.9</v>
      </c>
      <c r="E69" s="14"/>
      <c r="F69" s="14"/>
      <c r="G69" s="14"/>
      <c r="H69" s="14"/>
      <c r="I69" s="48"/>
      <c r="K69" s="189"/>
      <c r="L69" s="189"/>
      <c r="M69" s="189"/>
      <c r="N69" s="189"/>
      <c r="O69" s="189"/>
    </row>
    <row r="70" spans="2:15" s="11" customFormat="1" ht="15" customHeight="1" x14ac:dyDescent="0.2">
      <c r="B70" s="76">
        <v>2017</v>
      </c>
      <c r="C70" s="74"/>
      <c r="D70" s="14">
        <v>76.67</v>
      </c>
      <c r="E70" s="14">
        <v>65.83</v>
      </c>
      <c r="F70" s="14"/>
      <c r="G70" s="14"/>
      <c r="H70" s="14"/>
      <c r="I70" s="48"/>
      <c r="K70" s="189"/>
      <c r="L70" s="189"/>
      <c r="M70" s="189"/>
      <c r="N70" s="189"/>
      <c r="O70" s="189"/>
    </row>
    <row r="71" spans="2:15" s="11" customFormat="1" ht="15" customHeight="1" x14ac:dyDescent="0.2">
      <c r="B71" s="76">
        <v>2016</v>
      </c>
      <c r="C71" s="252"/>
      <c r="D71" s="14">
        <v>82.76</v>
      </c>
      <c r="E71" s="14">
        <v>67.819999999999993</v>
      </c>
      <c r="F71" s="14">
        <v>60.92</v>
      </c>
      <c r="G71" s="14"/>
      <c r="H71" s="14"/>
      <c r="I71" s="48"/>
      <c r="K71" s="189"/>
      <c r="L71" s="189"/>
      <c r="M71" s="189"/>
      <c r="N71" s="189"/>
      <c r="O71" s="189"/>
    </row>
    <row r="72" spans="2:15" s="11" customFormat="1" ht="15" customHeight="1" x14ac:dyDescent="0.2">
      <c r="B72" s="76">
        <v>2015</v>
      </c>
      <c r="C72" s="76" t="s">
        <v>50</v>
      </c>
      <c r="D72" s="14">
        <v>73.64</v>
      </c>
      <c r="E72" s="14">
        <v>58.18</v>
      </c>
      <c r="F72" s="14">
        <v>50.91</v>
      </c>
      <c r="G72" s="14">
        <v>47.27</v>
      </c>
      <c r="H72" s="14"/>
      <c r="I72" s="50"/>
      <c r="K72" s="189"/>
      <c r="L72" s="189"/>
      <c r="M72" s="189"/>
      <c r="N72" s="189"/>
      <c r="O72" s="189"/>
    </row>
    <row r="73" spans="2:15" s="11" customFormat="1" ht="15" customHeight="1" x14ac:dyDescent="0.2">
      <c r="B73" s="76">
        <v>2014</v>
      </c>
      <c r="C73" s="76" t="s">
        <v>50</v>
      </c>
      <c r="D73" s="14">
        <v>76.77</v>
      </c>
      <c r="E73" s="14">
        <v>60.61</v>
      </c>
      <c r="F73" s="14">
        <v>56.57</v>
      </c>
      <c r="G73" s="14">
        <v>49.49</v>
      </c>
      <c r="H73" s="14">
        <v>45.45</v>
      </c>
      <c r="I73" s="50"/>
      <c r="K73" s="189"/>
      <c r="L73" s="189"/>
      <c r="M73" s="189"/>
      <c r="N73" s="189"/>
      <c r="O73" s="189"/>
    </row>
    <row r="74" spans="2:15" s="11" customFormat="1" ht="15" customHeight="1" x14ac:dyDescent="0.2">
      <c r="B74" s="264" t="s">
        <v>23</v>
      </c>
      <c r="C74" s="249"/>
      <c r="D74" s="249"/>
      <c r="E74" s="249"/>
      <c r="F74" s="249"/>
      <c r="G74" s="249"/>
      <c r="H74" s="249"/>
      <c r="I74" s="48"/>
      <c r="K74" s="189"/>
      <c r="L74" s="189"/>
      <c r="M74" s="189"/>
      <c r="N74" s="189"/>
      <c r="O74" s="189"/>
    </row>
    <row r="75" spans="2:15" s="11" customFormat="1" ht="15" customHeight="1" x14ac:dyDescent="0.2">
      <c r="B75" s="76">
        <v>2019</v>
      </c>
      <c r="C75" s="232"/>
      <c r="D75" s="14"/>
      <c r="E75" s="14"/>
      <c r="F75" s="14"/>
      <c r="G75" s="14"/>
      <c r="H75" s="14"/>
      <c r="I75" s="48"/>
      <c r="K75" s="189"/>
      <c r="L75" s="189"/>
      <c r="M75" s="189"/>
      <c r="N75" s="189"/>
      <c r="O75" s="189"/>
    </row>
    <row r="76" spans="2:15" s="11" customFormat="1" ht="15" customHeight="1" x14ac:dyDescent="0.2">
      <c r="B76" s="76">
        <v>2018</v>
      </c>
      <c r="C76" s="232"/>
      <c r="D76" s="14">
        <v>77.13</v>
      </c>
      <c r="E76" s="14"/>
      <c r="F76" s="14"/>
      <c r="G76" s="14"/>
      <c r="H76" s="14"/>
      <c r="I76" s="48"/>
      <c r="K76" s="189"/>
      <c r="L76" s="189"/>
      <c r="M76" s="189"/>
      <c r="N76" s="189"/>
      <c r="O76" s="189"/>
    </row>
    <row r="77" spans="2:15" s="11" customFormat="1" ht="15" customHeight="1" x14ac:dyDescent="0.2">
      <c r="B77" s="76">
        <v>2017</v>
      </c>
      <c r="C77" s="74"/>
      <c r="D77" s="14">
        <v>75.25</v>
      </c>
      <c r="E77" s="14">
        <v>59.25</v>
      </c>
      <c r="F77" s="14"/>
      <c r="G77" s="14"/>
      <c r="H77" s="14"/>
      <c r="I77" s="48"/>
      <c r="K77" s="189"/>
      <c r="L77" s="189"/>
      <c r="M77" s="189"/>
      <c r="N77" s="189"/>
      <c r="O77" s="189"/>
    </row>
    <row r="78" spans="2:15" s="11" customFormat="1" ht="15" customHeight="1" x14ac:dyDescent="0.2">
      <c r="B78" s="76">
        <v>2016</v>
      </c>
      <c r="C78" s="232"/>
      <c r="D78" s="14">
        <v>76.7</v>
      </c>
      <c r="E78" s="14">
        <v>60.73</v>
      </c>
      <c r="F78" s="14">
        <v>52.62</v>
      </c>
      <c r="G78" s="14"/>
      <c r="H78" s="14"/>
      <c r="I78" s="48"/>
      <c r="K78" s="189"/>
      <c r="L78" s="189"/>
      <c r="M78" s="189"/>
      <c r="N78" s="189"/>
      <c r="O78" s="189"/>
    </row>
    <row r="79" spans="2:15" s="11" customFormat="1" ht="15" customHeight="1" x14ac:dyDescent="0.2">
      <c r="B79" s="76">
        <v>2015</v>
      </c>
      <c r="C79" s="76" t="s">
        <v>50</v>
      </c>
      <c r="D79" s="14">
        <v>73.27</v>
      </c>
      <c r="E79" s="14">
        <v>58.35</v>
      </c>
      <c r="F79" s="14">
        <v>51.45</v>
      </c>
      <c r="G79" s="14">
        <v>44.54</v>
      </c>
      <c r="H79" s="14"/>
      <c r="I79" s="50"/>
      <c r="K79" s="189"/>
      <c r="L79" s="189"/>
      <c r="M79" s="189"/>
      <c r="N79" s="189"/>
      <c r="O79" s="189"/>
    </row>
    <row r="80" spans="2:15" s="11" customFormat="1" ht="15" customHeight="1" x14ac:dyDescent="0.2">
      <c r="B80" s="76">
        <v>2014</v>
      </c>
      <c r="C80" s="76" t="s">
        <v>50</v>
      </c>
      <c r="D80" s="14">
        <v>76.5</v>
      </c>
      <c r="E80" s="14">
        <v>60.11</v>
      </c>
      <c r="F80" s="14">
        <v>49.73</v>
      </c>
      <c r="G80" s="14">
        <v>42.9</v>
      </c>
      <c r="H80" s="14">
        <v>36.07</v>
      </c>
      <c r="I80" s="50"/>
      <c r="K80" s="189"/>
      <c r="L80" s="189"/>
      <c r="M80" s="189"/>
      <c r="N80" s="189"/>
      <c r="O80" s="189"/>
    </row>
    <row r="81" spans="2:15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14"/>
      <c r="I81" s="48"/>
      <c r="K81" s="189"/>
      <c r="L81" s="189"/>
      <c r="M81" s="189"/>
      <c r="N81" s="189"/>
      <c r="O81" s="189"/>
    </row>
    <row r="82" spans="2:15" s="11" customFormat="1" ht="12.75" customHeight="1" x14ac:dyDescent="0.2">
      <c r="B82" s="76">
        <v>2019</v>
      </c>
      <c r="C82" s="252"/>
      <c r="D82" s="14"/>
      <c r="E82" s="14"/>
      <c r="F82" s="14"/>
      <c r="G82" s="14"/>
      <c r="H82" s="14"/>
      <c r="I82" s="48"/>
      <c r="K82" s="189"/>
      <c r="L82" s="189"/>
      <c r="M82" s="189"/>
      <c r="N82" s="189"/>
      <c r="O82" s="189"/>
    </row>
    <row r="83" spans="2:15" s="11" customFormat="1" ht="15" customHeight="1" x14ac:dyDescent="0.2">
      <c r="B83" s="76">
        <v>2018</v>
      </c>
      <c r="C83" s="252"/>
      <c r="D83" s="14">
        <v>85.96</v>
      </c>
      <c r="E83" s="14"/>
      <c r="F83" s="14"/>
      <c r="G83" s="14"/>
      <c r="H83" s="14"/>
      <c r="I83" s="48"/>
      <c r="K83" s="189"/>
      <c r="L83" s="189"/>
      <c r="M83" s="189"/>
      <c r="N83" s="189"/>
      <c r="O83" s="189"/>
    </row>
    <row r="84" spans="2:15" s="11" customFormat="1" ht="15" customHeight="1" x14ac:dyDescent="0.2">
      <c r="B84" s="76">
        <v>2017</v>
      </c>
      <c r="C84" s="74"/>
      <c r="D84" s="14">
        <v>85.45</v>
      </c>
      <c r="E84" s="14">
        <v>76.36</v>
      </c>
      <c r="F84" s="14"/>
      <c r="G84" s="14"/>
      <c r="H84" s="14"/>
      <c r="I84" s="48"/>
      <c r="K84" s="189"/>
      <c r="L84" s="189"/>
      <c r="M84" s="189"/>
      <c r="N84" s="189"/>
      <c r="O84" s="189"/>
    </row>
    <row r="85" spans="2:15" s="11" customFormat="1" ht="15" customHeight="1" x14ac:dyDescent="0.2">
      <c r="B85" s="76">
        <v>2016</v>
      </c>
      <c r="C85" s="252"/>
      <c r="D85" s="14">
        <v>83.67</v>
      </c>
      <c r="E85" s="14">
        <v>77.55</v>
      </c>
      <c r="F85" s="14">
        <v>69.39</v>
      </c>
      <c r="G85" s="14"/>
      <c r="H85" s="14"/>
      <c r="I85" s="48"/>
      <c r="K85" s="189"/>
      <c r="L85" s="189"/>
      <c r="M85" s="189"/>
      <c r="N85" s="189"/>
      <c r="O85" s="189"/>
    </row>
    <row r="86" spans="2:15" s="11" customFormat="1" ht="15" customHeight="1" x14ac:dyDescent="0.2">
      <c r="B86" s="76">
        <v>2015</v>
      </c>
      <c r="C86" s="76" t="s">
        <v>50</v>
      </c>
      <c r="D86" s="14">
        <v>84.21</v>
      </c>
      <c r="E86" s="14">
        <v>73.680000000000007</v>
      </c>
      <c r="F86" s="14">
        <v>71.05</v>
      </c>
      <c r="G86" s="14">
        <v>68.42</v>
      </c>
      <c r="H86" s="14"/>
      <c r="I86" s="50"/>
      <c r="K86" s="189"/>
      <c r="L86" s="189"/>
      <c r="M86" s="189"/>
      <c r="N86" s="189"/>
      <c r="O86" s="189"/>
    </row>
    <row r="87" spans="2:15" s="11" customFormat="1" ht="15" customHeight="1" x14ac:dyDescent="0.2">
      <c r="B87" s="76">
        <v>2014</v>
      </c>
      <c r="C87" s="76" t="s">
        <v>50</v>
      </c>
      <c r="D87" s="14">
        <v>86.49</v>
      </c>
      <c r="E87" s="14">
        <v>83.78</v>
      </c>
      <c r="F87" s="14">
        <v>78.38</v>
      </c>
      <c r="G87" s="14">
        <v>72.97</v>
      </c>
      <c r="H87" s="14">
        <v>62.16</v>
      </c>
      <c r="I87" s="50"/>
      <c r="K87" s="189"/>
      <c r="L87" s="189"/>
      <c r="M87" s="189"/>
      <c r="N87" s="189"/>
      <c r="O87" s="189"/>
    </row>
    <row r="88" spans="2:15" s="11" customFormat="1" ht="15" customHeight="1" x14ac:dyDescent="0.2">
      <c r="B88" s="264" t="s">
        <v>25</v>
      </c>
      <c r="C88" s="249"/>
      <c r="D88" s="249"/>
      <c r="E88" s="249"/>
      <c r="F88" s="249"/>
      <c r="G88" s="249"/>
      <c r="H88" s="14"/>
      <c r="I88" s="48"/>
      <c r="K88" s="189"/>
      <c r="L88" s="189"/>
      <c r="M88" s="189"/>
      <c r="N88" s="189"/>
      <c r="O88" s="189"/>
    </row>
    <row r="89" spans="2:15" s="11" customFormat="1" ht="15" customHeight="1" x14ac:dyDescent="0.2">
      <c r="B89" s="76">
        <v>2019</v>
      </c>
      <c r="C89" s="252"/>
      <c r="D89" s="14"/>
      <c r="E89" s="14"/>
      <c r="F89" s="14"/>
      <c r="G89" s="14"/>
      <c r="H89" s="14"/>
      <c r="I89" s="48"/>
      <c r="K89" s="189"/>
      <c r="L89" s="189"/>
      <c r="M89" s="189"/>
      <c r="N89" s="189"/>
      <c r="O89" s="189"/>
    </row>
    <row r="90" spans="2:15" s="11" customFormat="1" ht="15" customHeight="1" x14ac:dyDescent="0.2">
      <c r="B90" s="76">
        <v>2018</v>
      </c>
      <c r="C90" s="252"/>
      <c r="D90" s="14">
        <v>84.72</v>
      </c>
      <c r="E90" s="14"/>
      <c r="F90" s="14"/>
      <c r="G90" s="14"/>
      <c r="H90" s="14"/>
      <c r="I90" s="48"/>
      <c r="K90" s="189"/>
      <c r="L90" s="189"/>
      <c r="M90" s="189"/>
      <c r="N90" s="189"/>
      <c r="O90" s="189"/>
    </row>
    <row r="91" spans="2:15" s="11" customFormat="1" ht="15" customHeight="1" x14ac:dyDescent="0.2">
      <c r="B91" s="76">
        <v>2017</v>
      </c>
      <c r="C91" s="74"/>
      <c r="D91" s="14">
        <v>84.78</v>
      </c>
      <c r="E91" s="14">
        <v>71.3</v>
      </c>
      <c r="F91" s="14"/>
      <c r="G91" s="14"/>
      <c r="H91" s="14"/>
      <c r="I91" s="48"/>
      <c r="K91" s="189"/>
      <c r="L91" s="189"/>
      <c r="M91" s="189"/>
      <c r="N91" s="189"/>
      <c r="O91" s="189"/>
    </row>
    <row r="92" spans="2:15" s="11" customFormat="1" ht="15" customHeight="1" x14ac:dyDescent="0.2">
      <c r="B92" s="76">
        <v>2016</v>
      </c>
      <c r="C92" s="252"/>
      <c r="D92" s="14">
        <v>84.36</v>
      </c>
      <c r="E92" s="14">
        <v>71.819999999999993</v>
      </c>
      <c r="F92" s="14">
        <v>62.91</v>
      </c>
      <c r="G92" s="14"/>
      <c r="H92" s="14"/>
      <c r="I92" s="48"/>
      <c r="K92" s="189"/>
      <c r="L92" s="189"/>
      <c r="M92" s="189"/>
      <c r="N92" s="189"/>
      <c r="O92" s="189"/>
    </row>
    <row r="93" spans="2:15" s="11" customFormat="1" ht="15" customHeight="1" x14ac:dyDescent="0.2">
      <c r="B93" s="76">
        <v>2015</v>
      </c>
      <c r="C93" s="76" t="s">
        <v>50</v>
      </c>
      <c r="D93" s="14">
        <v>83.17</v>
      </c>
      <c r="E93" s="14">
        <v>70.94</v>
      </c>
      <c r="F93" s="14">
        <v>60.23</v>
      </c>
      <c r="G93" s="14">
        <v>54.11</v>
      </c>
      <c r="H93" s="14"/>
      <c r="I93" s="50"/>
      <c r="K93" s="189"/>
      <c r="L93" s="189"/>
      <c r="M93" s="189"/>
      <c r="N93" s="189"/>
      <c r="O93" s="189"/>
    </row>
    <row r="94" spans="2:15" s="11" customFormat="1" ht="15" customHeight="1" x14ac:dyDescent="0.2">
      <c r="B94" s="76">
        <v>2014</v>
      </c>
      <c r="C94" s="76" t="s">
        <v>50</v>
      </c>
      <c r="D94" s="14">
        <v>75.7</v>
      </c>
      <c r="E94" s="14">
        <v>58.31</v>
      </c>
      <c r="F94" s="14">
        <v>49.62</v>
      </c>
      <c r="G94" s="14">
        <v>43.73</v>
      </c>
      <c r="H94" s="14">
        <v>40.659999999999997</v>
      </c>
      <c r="I94" s="50"/>
      <c r="K94" s="189"/>
      <c r="L94" s="189"/>
      <c r="M94" s="189"/>
      <c r="N94" s="189"/>
      <c r="O94" s="189"/>
    </row>
    <row r="95" spans="2:15" s="11" customFormat="1" ht="15" customHeight="1" x14ac:dyDescent="0.2">
      <c r="B95" s="264" t="s">
        <v>26</v>
      </c>
      <c r="C95" s="249"/>
      <c r="D95" s="249"/>
      <c r="E95" s="249"/>
      <c r="F95" s="249"/>
      <c r="G95" s="249"/>
      <c r="H95" s="14"/>
      <c r="I95" s="48"/>
      <c r="K95" s="189"/>
      <c r="L95" s="189"/>
      <c r="M95" s="189"/>
      <c r="N95" s="189"/>
      <c r="O95" s="189"/>
    </row>
    <row r="96" spans="2:15" s="11" customFormat="1" ht="15" customHeight="1" x14ac:dyDescent="0.2">
      <c r="B96" s="76">
        <v>2019</v>
      </c>
      <c r="C96" s="252"/>
      <c r="D96" s="14"/>
      <c r="E96" s="14"/>
      <c r="F96" s="14"/>
      <c r="G96" s="14"/>
      <c r="H96" s="14"/>
      <c r="I96" s="48"/>
      <c r="K96" s="189"/>
      <c r="L96" s="189"/>
      <c r="M96" s="189"/>
      <c r="N96" s="189"/>
      <c r="O96" s="189"/>
    </row>
    <row r="97" spans="2:15" s="11" customFormat="1" ht="15" customHeight="1" x14ac:dyDescent="0.2">
      <c r="B97" s="76">
        <v>2018</v>
      </c>
      <c r="C97" s="252"/>
      <c r="D97" s="14">
        <v>87.76</v>
      </c>
      <c r="E97" s="14"/>
      <c r="F97" s="14"/>
      <c r="G97" s="14"/>
      <c r="H97" s="14"/>
      <c r="I97" s="48"/>
      <c r="K97" s="189"/>
      <c r="L97" s="189"/>
      <c r="M97" s="189"/>
      <c r="N97" s="189"/>
      <c r="O97" s="189"/>
    </row>
    <row r="98" spans="2:15" s="11" customFormat="1" ht="15" customHeight="1" x14ac:dyDescent="0.2">
      <c r="B98" s="76">
        <v>2017</v>
      </c>
      <c r="C98" s="74"/>
      <c r="D98" s="14">
        <v>85.92</v>
      </c>
      <c r="E98" s="14">
        <v>66.2</v>
      </c>
      <c r="F98" s="14"/>
      <c r="G98" s="14"/>
      <c r="H98" s="14"/>
      <c r="I98" s="48"/>
      <c r="K98" s="189"/>
      <c r="L98" s="189"/>
      <c r="M98" s="189"/>
      <c r="N98" s="189"/>
      <c r="O98" s="189"/>
    </row>
    <row r="99" spans="2:15" s="11" customFormat="1" ht="15" customHeight="1" x14ac:dyDescent="0.2">
      <c r="B99" s="76">
        <v>2016</v>
      </c>
      <c r="C99" s="252"/>
      <c r="D99" s="14">
        <v>91.84</v>
      </c>
      <c r="E99" s="14">
        <v>73.47</v>
      </c>
      <c r="F99" s="14">
        <v>65.31</v>
      </c>
      <c r="G99" s="14"/>
      <c r="H99" s="14"/>
      <c r="I99" s="48"/>
      <c r="K99" s="189"/>
      <c r="L99" s="189"/>
      <c r="M99" s="189"/>
      <c r="N99" s="189"/>
      <c r="O99" s="189"/>
    </row>
    <row r="100" spans="2:15" s="11" customFormat="1" ht="15" customHeight="1" x14ac:dyDescent="0.2">
      <c r="B100" s="76">
        <v>2015</v>
      </c>
      <c r="C100" s="76" t="s">
        <v>50</v>
      </c>
      <c r="D100" s="14">
        <v>82.5</v>
      </c>
      <c r="E100" s="14">
        <v>70</v>
      </c>
      <c r="F100" s="14">
        <v>62.5</v>
      </c>
      <c r="G100" s="14">
        <v>55</v>
      </c>
      <c r="H100" s="14"/>
      <c r="I100" s="50"/>
      <c r="K100" s="189"/>
      <c r="L100" s="189"/>
      <c r="M100" s="189"/>
      <c r="N100" s="189"/>
      <c r="O100" s="189"/>
    </row>
    <row r="101" spans="2:15" s="11" customFormat="1" ht="15" customHeight="1" x14ac:dyDescent="0.2">
      <c r="B101" s="76">
        <v>2014</v>
      </c>
      <c r="C101" s="76" t="s">
        <v>50</v>
      </c>
      <c r="D101" s="14">
        <v>76.739999999999995</v>
      </c>
      <c r="E101" s="14">
        <v>53.49</v>
      </c>
      <c r="F101" s="14">
        <v>51.16</v>
      </c>
      <c r="G101" s="14">
        <v>46.51</v>
      </c>
      <c r="H101" s="14">
        <v>41.86</v>
      </c>
      <c r="I101" s="50"/>
      <c r="K101" s="189"/>
      <c r="L101" s="189"/>
      <c r="M101" s="189"/>
      <c r="N101" s="189"/>
      <c r="O101" s="189"/>
    </row>
    <row r="102" spans="2:15" s="11" customFormat="1" ht="15" customHeight="1" x14ac:dyDescent="0.2">
      <c r="B102" s="264" t="s">
        <v>27</v>
      </c>
      <c r="C102" s="249"/>
      <c r="D102" s="249"/>
      <c r="E102" s="249"/>
      <c r="F102" s="249"/>
      <c r="G102" s="249"/>
      <c r="H102" s="14"/>
      <c r="I102" s="48"/>
      <c r="K102" s="189"/>
      <c r="L102" s="189"/>
      <c r="M102" s="189"/>
      <c r="N102" s="189"/>
      <c r="O102" s="189"/>
    </row>
    <row r="103" spans="2:15" s="11" customFormat="1" ht="15" customHeight="1" x14ac:dyDescent="0.2">
      <c r="B103" s="76">
        <v>2019</v>
      </c>
      <c r="C103" s="252"/>
      <c r="D103" s="14"/>
      <c r="E103" s="14"/>
      <c r="F103" s="14"/>
      <c r="G103" s="14"/>
      <c r="H103" s="14"/>
      <c r="I103" s="48"/>
      <c r="K103" s="189"/>
      <c r="L103" s="189"/>
      <c r="M103" s="189"/>
      <c r="N103" s="189"/>
      <c r="O103" s="189"/>
    </row>
    <row r="104" spans="2:15" s="11" customFormat="1" ht="15" customHeight="1" x14ac:dyDescent="0.2">
      <c r="B104" s="76">
        <v>2018</v>
      </c>
      <c r="C104" s="252"/>
      <c r="D104" s="14">
        <v>82.55</v>
      </c>
      <c r="E104" s="14"/>
      <c r="F104" s="14"/>
      <c r="G104" s="14"/>
      <c r="H104" s="14"/>
      <c r="I104" s="48"/>
      <c r="K104" s="189"/>
      <c r="L104" s="189"/>
      <c r="M104" s="189"/>
      <c r="N104" s="189"/>
      <c r="O104" s="189"/>
    </row>
    <row r="105" spans="2:15" s="11" customFormat="1" ht="15" customHeight="1" x14ac:dyDescent="0.2">
      <c r="B105" s="76">
        <v>2017</v>
      </c>
      <c r="C105" s="74"/>
      <c r="D105" s="14">
        <v>90.91</v>
      </c>
      <c r="E105" s="14">
        <v>82.64</v>
      </c>
      <c r="F105" s="14"/>
      <c r="G105" s="14"/>
      <c r="H105" s="14"/>
      <c r="I105" s="48"/>
      <c r="K105" s="189"/>
      <c r="L105" s="189"/>
      <c r="M105" s="189"/>
      <c r="N105" s="189"/>
      <c r="O105" s="189"/>
    </row>
    <row r="106" spans="2:15" s="11" customFormat="1" ht="15" customHeight="1" x14ac:dyDescent="0.2">
      <c r="B106" s="76">
        <v>2016</v>
      </c>
      <c r="C106" s="252"/>
      <c r="D106" s="14">
        <v>86.17</v>
      </c>
      <c r="E106" s="14">
        <v>80.849999999999994</v>
      </c>
      <c r="F106" s="14">
        <v>76.599999999999994</v>
      </c>
      <c r="G106" s="14"/>
      <c r="H106" s="14"/>
      <c r="I106" s="48"/>
      <c r="K106" s="189"/>
      <c r="L106" s="189"/>
      <c r="M106" s="189"/>
      <c r="N106" s="189"/>
      <c r="O106" s="189"/>
    </row>
    <row r="107" spans="2:15" s="11" customFormat="1" ht="15" customHeight="1" x14ac:dyDescent="0.2">
      <c r="B107" s="76">
        <v>2015</v>
      </c>
      <c r="C107" s="76" t="s">
        <v>50</v>
      </c>
      <c r="D107" s="14">
        <v>86.25</v>
      </c>
      <c r="E107" s="14">
        <v>72.5</v>
      </c>
      <c r="F107" s="14">
        <v>68.75</v>
      </c>
      <c r="G107" s="14">
        <v>61.25</v>
      </c>
      <c r="H107" s="14"/>
      <c r="I107" s="50"/>
      <c r="K107" s="189"/>
      <c r="L107" s="189"/>
      <c r="M107" s="189"/>
      <c r="N107" s="189"/>
      <c r="O107" s="189"/>
    </row>
    <row r="108" spans="2:15" s="11" customFormat="1" ht="15" customHeight="1" x14ac:dyDescent="0.2">
      <c r="B108" s="76">
        <v>2014</v>
      </c>
      <c r="C108" s="76" t="s">
        <v>50</v>
      </c>
      <c r="D108" s="14">
        <v>82.5</v>
      </c>
      <c r="E108" s="14">
        <v>72.5</v>
      </c>
      <c r="F108" s="14">
        <v>62.5</v>
      </c>
      <c r="G108" s="14">
        <v>60</v>
      </c>
      <c r="H108" s="14">
        <v>57.5</v>
      </c>
      <c r="I108" s="50"/>
      <c r="K108" s="189"/>
      <c r="L108" s="189"/>
      <c r="M108" s="189"/>
      <c r="N108" s="189"/>
      <c r="O108" s="189"/>
    </row>
    <row r="109" spans="2:15" s="11" customFormat="1" ht="15" customHeight="1" x14ac:dyDescent="0.2">
      <c r="B109" s="264" t="s">
        <v>28</v>
      </c>
      <c r="C109" s="249"/>
      <c r="D109" s="249"/>
      <c r="E109" s="249"/>
      <c r="F109" s="249"/>
      <c r="G109" s="249"/>
      <c r="H109" s="14"/>
      <c r="I109" s="48"/>
      <c r="K109" s="189"/>
      <c r="L109" s="189"/>
      <c r="M109" s="189"/>
      <c r="N109" s="189"/>
      <c r="O109" s="189"/>
    </row>
    <row r="110" spans="2:15" s="11" customFormat="1" ht="15" customHeight="1" x14ac:dyDescent="0.2">
      <c r="B110" s="76">
        <v>2019</v>
      </c>
      <c r="C110" s="252"/>
      <c r="D110" s="14"/>
      <c r="E110" s="14"/>
      <c r="F110" s="14"/>
      <c r="G110" s="14"/>
      <c r="H110" s="14"/>
      <c r="I110" s="48"/>
      <c r="K110" s="189"/>
      <c r="L110" s="189"/>
      <c r="M110" s="189"/>
      <c r="N110" s="189"/>
      <c r="O110" s="189"/>
    </row>
    <row r="111" spans="2:15" s="11" customFormat="1" ht="15" customHeight="1" x14ac:dyDescent="0.2">
      <c r="B111" s="76">
        <v>2018</v>
      </c>
      <c r="C111" s="252"/>
      <c r="D111" s="14">
        <v>77.84</v>
      </c>
      <c r="E111" s="14"/>
      <c r="F111" s="14"/>
      <c r="G111" s="14"/>
      <c r="H111" s="14"/>
      <c r="I111" s="48"/>
      <c r="K111" s="189"/>
      <c r="L111" s="189"/>
      <c r="M111" s="189"/>
      <c r="N111" s="189"/>
      <c r="O111" s="189"/>
    </row>
    <row r="112" spans="2:15" s="11" customFormat="1" ht="15" customHeight="1" x14ac:dyDescent="0.2">
      <c r="B112" s="76">
        <v>2017</v>
      </c>
      <c r="C112" s="74"/>
      <c r="D112" s="14">
        <v>73.599999999999994</v>
      </c>
      <c r="E112" s="14">
        <v>57.14</v>
      </c>
      <c r="F112" s="14"/>
      <c r="G112" s="14"/>
      <c r="H112" s="14"/>
      <c r="I112" s="48"/>
      <c r="K112" s="189"/>
      <c r="L112" s="189"/>
      <c r="M112" s="189"/>
      <c r="N112" s="189"/>
      <c r="O112" s="189"/>
    </row>
    <row r="113" spans="2:15" s="11" customFormat="1" ht="15" customHeight="1" x14ac:dyDescent="0.2">
      <c r="B113" s="76">
        <v>2016</v>
      </c>
      <c r="C113" s="252"/>
      <c r="D113" s="14">
        <v>75.27</v>
      </c>
      <c r="E113" s="14">
        <v>61.13</v>
      </c>
      <c r="F113" s="14">
        <v>50.88</v>
      </c>
      <c r="G113" s="14"/>
      <c r="H113" s="14"/>
      <c r="I113" s="48"/>
      <c r="K113" s="189"/>
      <c r="L113" s="189"/>
      <c r="M113" s="189"/>
      <c r="N113" s="189"/>
      <c r="O113" s="189"/>
    </row>
    <row r="114" spans="2:15" s="11" customFormat="1" ht="15" customHeight="1" x14ac:dyDescent="0.2">
      <c r="B114" s="76">
        <v>2015</v>
      </c>
      <c r="C114" s="76" t="s">
        <v>50</v>
      </c>
      <c r="D114" s="14">
        <v>69.66</v>
      </c>
      <c r="E114" s="14">
        <v>57.3</v>
      </c>
      <c r="F114" s="14">
        <v>46.82</v>
      </c>
      <c r="G114" s="14">
        <v>40.450000000000003</v>
      </c>
      <c r="H114" s="14"/>
      <c r="I114" s="50"/>
      <c r="K114" s="189"/>
      <c r="L114" s="189"/>
      <c r="M114" s="189"/>
      <c r="N114" s="189"/>
      <c r="O114" s="189"/>
    </row>
    <row r="115" spans="2:15" s="11" customFormat="1" ht="15" customHeight="1" x14ac:dyDescent="0.2">
      <c r="B115" s="76">
        <v>2014</v>
      </c>
      <c r="C115" s="76" t="s">
        <v>50</v>
      </c>
      <c r="D115" s="14">
        <v>67.61</v>
      </c>
      <c r="E115" s="14">
        <v>52.63</v>
      </c>
      <c r="F115" s="14">
        <v>44.53</v>
      </c>
      <c r="G115" s="14">
        <v>38.46</v>
      </c>
      <c r="H115" s="14">
        <v>34.409999999999997</v>
      </c>
      <c r="I115" s="50"/>
      <c r="K115" s="189"/>
      <c r="L115" s="189"/>
      <c r="M115" s="189"/>
      <c r="N115" s="189"/>
      <c r="O115" s="189"/>
    </row>
    <row r="116" spans="2:15" s="11" customFormat="1" ht="15" customHeight="1" x14ac:dyDescent="0.2">
      <c r="B116" s="264" t="s">
        <v>29</v>
      </c>
      <c r="C116" s="249"/>
      <c r="D116" s="249"/>
      <c r="E116" s="249"/>
      <c r="F116" s="249"/>
      <c r="G116" s="249"/>
      <c r="H116" s="14"/>
      <c r="I116" s="48"/>
      <c r="K116" s="189"/>
      <c r="L116" s="189"/>
      <c r="M116" s="189"/>
      <c r="N116" s="189"/>
      <c r="O116" s="189"/>
    </row>
    <row r="117" spans="2:15" s="11" customFormat="1" ht="15" customHeight="1" x14ac:dyDescent="0.2">
      <c r="B117" s="76">
        <v>2019</v>
      </c>
      <c r="C117" s="252"/>
      <c r="D117" s="14"/>
      <c r="E117" s="14"/>
      <c r="F117" s="14"/>
      <c r="G117" s="14"/>
      <c r="H117" s="14"/>
      <c r="I117" s="48"/>
      <c r="K117" s="189"/>
      <c r="L117" s="189"/>
      <c r="M117" s="189"/>
      <c r="N117" s="189"/>
      <c r="O117" s="189"/>
    </row>
    <row r="118" spans="2:15" s="11" customFormat="1" ht="15" customHeight="1" x14ac:dyDescent="0.2">
      <c r="B118" s="76">
        <v>2018</v>
      </c>
      <c r="C118" s="252"/>
      <c r="D118" s="14">
        <v>62.97</v>
      </c>
      <c r="E118" s="14"/>
      <c r="F118" s="14"/>
      <c r="G118" s="14"/>
      <c r="H118" s="14"/>
      <c r="I118" s="48"/>
      <c r="K118" s="189"/>
      <c r="L118" s="189"/>
      <c r="M118" s="189"/>
      <c r="N118" s="189"/>
      <c r="O118" s="189"/>
    </row>
    <row r="119" spans="2:15" s="11" customFormat="1" ht="15" customHeight="1" x14ac:dyDescent="0.2">
      <c r="B119" s="76">
        <v>2017</v>
      </c>
      <c r="C119" s="74"/>
      <c r="D119" s="14">
        <v>65.23</v>
      </c>
      <c r="E119" s="14">
        <v>37.68</v>
      </c>
      <c r="F119" s="14"/>
      <c r="G119" s="14"/>
      <c r="H119" s="14"/>
      <c r="I119" s="48"/>
      <c r="K119" s="189"/>
      <c r="L119" s="189"/>
      <c r="M119" s="189"/>
      <c r="N119" s="189"/>
      <c r="O119" s="189"/>
    </row>
    <row r="120" spans="2:15" s="11" customFormat="1" ht="15" customHeight="1" x14ac:dyDescent="0.2">
      <c r="B120" s="76">
        <v>2016</v>
      </c>
      <c r="C120" s="252"/>
      <c r="D120" s="14">
        <v>63.83</v>
      </c>
      <c r="E120" s="14">
        <v>38.729999999999997</v>
      </c>
      <c r="F120" s="14">
        <v>28.39</v>
      </c>
      <c r="G120" s="14"/>
      <c r="H120" s="14"/>
      <c r="I120" s="48"/>
      <c r="K120" s="189"/>
      <c r="L120" s="189"/>
      <c r="M120" s="189"/>
      <c r="N120" s="189"/>
      <c r="O120" s="189"/>
    </row>
    <row r="121" spans="2:15" s="11" customFormat="1" ht="15" customHeight="1" x14ac:dyDescent="0.2">
      <c r="B121" s="76">
        <v>2015</v>
      </c>
      <c r="C121" s="76" t="s">
        <v>50</v>
      </c>
      <c r="D121" s="14">
        <v>65.75</v>
      </c>
      <c r="E121" s="14">
        <v>44.15</v>
      </c>
      <c r="F121" s="14">
        <v>33.56</v>
      </c>
      <c r="G121" s="14">
        <v>26.42</v>
      </c>
      <c r="H121" s="14"/>
      <c r="I121" s="50"/>
      <c r="K121" s="189"/>
      <c r="L121" s="189"/>
      <c r="M121" s="189"/>
      <c r="N121" s="189"/>
      <c r="O121" s="189"/>
    </row>
    <row r="122" spans="2:15" s="11" customFormat="1" ht="15" customHeight="1" x14ac:dyDescent="0.2">
      <c r="B122" s="76">
        <v>2014</v>
      </c>
      <c r="C122" s="76" t="s">
        <v>50</v>
      </c>
      <c r="D122" s="14">
        <v>66.5</v>
      </c>
      <c r="E122" s="14">
        <v>41.67</v>
      </c>
      <c r="F122" s="14">
        <v>30.91</v>
      </c>
      <c r="G122" s="14">
        <v>24.03</v>
      </c>
      <c r="H122" s="14">
        <v>15.75</v>
      </c>
      <c r="I122" s="50"/>
      <c r="K122" s="189"/>
      <c r="L122" s="189"/>
      <c r="M122" s="189"/>
      <c r="N122" s="189"/>
      <c r="O122" s="189"/>
    </row>
    <row r="123" spans="2:15" s="11" customFormat="1" ht="15" customHeight="1" x14ac:dyDescent="0.2">
      <c r="B123" s="264" t="s">
        <v>30</v>
      </c>
      <c r="C123" s="249"/>
      <c r="D123" s="249"/>
      <c r="E123" s="249"/>
      <c r="F123" s="249"/>
      <c r="G123" s="249"/>
      <c r="H123" s="14"/>
      <c r="I123" s="48"/>
      <c r="K123" s="189"/>
      <c r="L123" s="189"/>
      <c r="M123" s="189"/>
      <c r="N123" s="189"/>
      <c r="O123" s="189"/>
    </row>
    <row r="124" spans="2:15" s="11" customFormat="1" ht="15" customHeight="1" x14ac:dyDescent="0.2">
      <c r="B124" s="76">
        <v>2019</v>
      </c>
      <c r="C124" s="252"/>
      <c r="D124" s="14"/>
      <c r="E124" s="14"/>
      <c r="F124" s="14"/>
      <c r="G124" s="14"/>
      <c r="H124" s="14"/>
      <c r="I124" s="48"/>
      <c r="K124" s="189"/>
      <c r="L124" s="189"/>
      <c r="M124" s="189"/>
      <c r="N124" s="189"/>
      <c r="O124" s="189"/>
    </row>
    <row r="125" spans="2:15" s="11" customFormat="1" ht="15" customHeight="1" x14ac:dyDescent="0.2">
      <c r="B125" s="76">
        <v>2018</v>
      </c>
      <c r="C125" s="252"/>
      <c r="D125" s="14">
        <v>70.319999999999993</v>
      </c>
      <c r="E125" s="14"/>
      <c r="F125" s="14"/>
      <c r="G125" s="14"/>
      <c r="H125" s="14"/>
      <c r="I125" s="48"/>
      <c r="K125" s="189"/>
      <c r="L125" s="189"/>
      <c r="M125" s="189"/>
      <c r="N125" s="189"/>
      <c r="O125" s="189"/>
    </row>
    <row r="126" spans="2:15" s="11" customFormat="1" ht="15" customHeight="1" x14ac:dyDescent="0.2">
      <c r="B126" s="76">
        <v>2017</v>
      </c>
      <c r="C126" s="74"/>
      <c r="D126" s="14">
        <v>66.209999999999994</v>
      </c>
      <c r="E126" s="14">
        <v>49.66</v>
      </c>
      <c r="F126" s="14"/>
      <c r="G126" s="14"/>
      <c r="H126" s="14"/>
      <c r="I126" s="48"/>
      <c r="K126" s="189"/>
      <c r="L126" s="189"/>
      <c r="M126" s="189"/>
      <c r="N126" s="189"/>
      <c r="O126" s="189"/>
    </row>
    <row r="127" spans="2:15" s="11" customFormat="1" ht="15" customHeight="1" x14ac:dyDescent="0.2">
      <c r="B127" s="76">
        <v>2016</v>
      </c>
      <c r="C127" s="252"/>
      <c r="D127" s="14">
        <v>66.42</v>
      </c>
      <c r="E127" s="14">
        <v>45.99</v>
      </c>
      <c r="F127" s="14">
        <v>33.58</v>
      </c>
      <c r="G127" s="14"/>
      <c r="H127" s="14"/>
      <c r="I127" s="48"/>
      <c r="K127" s="189"/>
      <c r="L127" s="189"/>
      <c r="M127" s="189"/>
      <c r="N127" s="189"/>
      <c r="O127" s="189"/>
    </row>
    <row r="128" spans="2:15" s="11" customFormat="1" ht="15" customHeight="1" x14ac:dyDescent="0.2">
      <c r="B128" s="76">
        <v>2015</v>
      </c>
      <c r="C128" s="76" t="s">
        <v>50</v>
      </c>
      <c r="D128" s="14">
        <v>56.55</v>
      </c>
      <c r="E128" s="14">
        <v>41.07</v>
      </c>
      <c r="F128" s="14">
        <v>33.33</v>
      </c>
      <c r="G128" s="14">
        <v>28.57</v>
      </c>
      <c r="H128" s="14"/>
      <c r="I128" s="50"/>
      <c r="K128" s="189"/>
      <c r="L128" s="189"/>
      <c r="M128" s="189"/>
      <c r="N128" s="189"/>
      <c r="O128" s="189"/>
    </row>
    <row r="129" spans="2:15" s="11" customFormat="1" ht="15" customHeight="1" x14ac:dyDescent="0.2">
      <c r="B129" s="76">
        <v>2014</v>
      </c>
      <c r="C129" s="76" t="s">
        <v>50</v>
      </c>
      <c r="D129" s="14">
        <v>56.52</v>
      </c>
      <c r="E129" s="14">
        <v>36.020000000000003</v>
      </c>
      <c r="F129" s="14">
        <v>31.68</v>
      </c>
      <c r="G129" s="14">
        <v>22.98</v>
      </c>
      <c r="H129" s="14">
        <v>18.63</v>
      </c>
      <c r="I129" s="50"/>
      <c r="K129" s="189"/>
      <c r="L129" s="189"/>
      <c r="M129" s="189"/>
      <c r="N129" s="189"/>
      <c r="O129" s="189"/>
    </row>
    <row r="130" spans="2:15" s="11" customFormat="1" ht="15" customHeight="1" x14ac:dyDescent="0.2">
      <c r="B130" s="264" t="s">
        <v>31</v>
      </c>
      <c r="C130" s="249"/>
      <c r="D130" s="249"/>
      <c r="E130" s="249"/>
      <c r="F130" s="249"/>
      <c r="G130" s="249"/>
      <c r="H130" s="14"/>
      <c r="I130" s="48"/>
      <c r="K130" s="189"/>
      <c r="L130" s="189"/>
      <c r="M130" s="189"/>
      <c r="N130" s="189"/>
      <c r="O130" s="189"/>
    </row>
    <row r="131" spans="2:15" s="11" customFormat="1" ht="15" customHeight="1" x14ac:dyDescent="0.2">
      <c r="B131" s="76">
        <v>2019</v>
      </c>
      <c r="C131" s="252"/>
      <c r="D131" s="14"/>
      <c r="E131" s="14"/>
      <c r="F131" s="14"/>
      <c r="G131" s="14"/>
      <c r="H131" s="14"/>
      <c r="I131" s="48"/>
      <c r="K131" s="189"/>
      <c r="L131" s="189"/>
      <c r="M131" s="189"/>
      <c r="N131" s="189"/>
      <c r="O131" s="189"/>
    </row>
    <row r="132" spans="2:15" s="11" customFormat="1" ht="15" customHeight="1" x14ac:dyDescent="0.2">
      <c r="B132" s="76">
        <v>2018</v>
      </c>
      <c r="C132" s="252"/>
      <c r="D132" s="14">
        <v>83.27</v>
      </c>
      <c r="E132" s="14"/>
      <c r="F132" s="14"/>
      <c r="G132" s="14"/>
      <c r="H132" s="14"/>
      <c r="I132" s="48"/>
      <c r="K132" s="189"/>
      <c r="L132" s="189"/>
      <c r="M132" s="189"/>
      <c r="N132" s="189"/>
      <c r="O132" s="189"/>
    </row>
    <row r="133" spans="2:15" s="11" customFormat="1" ht="15" customHeight="1" x14ac:dyDescent="0.2">
      <c r="B133" s="76">
        <v>2017</v>
      </c>
      <c r="C133" s="74"/>
      <c r="D133" s="14">
        <v>82.72</v>
      </c>
      <c r="E133" s="14">
        <v>67.900000000000006</v>
      </c>
      <c r="F133" s="14"/>
      <c r="G133" s="14"/>
      <c r="H133" s="14"/>
      <c r="I133" s="48"/>
      <c r="K133" s="189"/>
      <c r="L133" s="189"/>
      <c r="M133" s="189"/>
      <c r="N133" s="189"/>
      <c r="O133" s="189"/>
    </row>
    <row r="134" spans="2:15" s="11" customFormat="1" ht="15" customHeight="1" x14ac:dyDescent="0.2">
      <c r="B134" s="76">
        <v>2016</v>
      </c>
      <c r="C134" s="252"/>
      <c r="D134" s="14">
        <v>79.73</v>
      </c>
      <c r="E134" s="14">
        <v>64.41</v>
      </c>
      <c r="F134" s="14">
        <v>56.76</v>
      </c>
      <c r="G134" s="14"/>
      <c r="H134" s="14"/>
      <c r="I134" s="48"/>
      <c r="K134" s="189"/>
      <c r="L134" s="189"/>
      <c r="M134" s="189"/>
      <c r="N134" s="189"/>
      <c r="O134" s="189"/>
    </row>
    <row r="135" spans="2:15" s="11" customFormat="1" ht="15" customHeight="1" x14ac:dyDescent="0.2">
      <c r="B135" s="76">
        <v>2015</v>
      </c>
      <c r="C135" s="76" t="s">
        <v>50</v>
      </c>
      <c r="D135" s="14">
        <v>83.98</v>
      </c>
      <c r="E135" s="14">
        <v>61.9</v>
      </c>
      <c r="F135" s="14">
        <v>51.95</v>
      </c>
      <c r="G135" s="14">
        <v>46.32</v>
      </c>
      <c r="H135" s="14"/>
      <c r="I135" s="50"/>
      <c r="K135" s="189"/>
      <c r="L135" s="189"/>
      <c r="M135" s="189"/>
      <c r="N135" s="189"/>
      <c r="O135" s="189"/>
    </row>
    <row r="136" spans="2:15" s="11" customFormat="1" ht="15" customHeight="1" x14ac:dyDescent="0.2">
      <c r="B136" s="76">
        <v>2014</v>
      </c>
      <c r="C136" s="76" t="s">
        <v>50</v>
      </c>
      <c r="D136" s="14">
        <v>81.11</v>
      </c>
      <c r="E136" s="14">
        <v>66.36</v>
      </c>
      <c r="F136" s="14">
        <v>55.3</v>
      </c>
      <c r="G136" s="14">
        <v>49.31</v>
      </c>
      <c r="H136" s="14">
        <v>41.47</v>
      </c>
      <c r="I136" s="50"/>
      <c r="K136" s="189"/>
      <c r="L136" s="189"/>
      <c r="M136" s="189"/>
      <c r="N136" s="189"/>
      <c r="O136" s="189"/>
    </row>
    <row r="137" spans="2:15" s="11" customFormat="1" ht="15" customHeight="1" x14ac:dyDescent="0.2">
      <c r="B137" s="264" t="s">
        <v>32</v>
      </c>
      <c r="C137" s="249"/>
      <c r="D137" s="249"/>
      <c r="E137" s="249"/>
      <c r="F137" s="249"/>
      <c r="G137" s="249"/>
      <c r="H137" s="14"/>
      <c r="I137" s="48"/>
      <c r="K137" s="189"/>
      <c r="L137" s="189"/>
      <c r="M137" s="189"/>
      <c r="N137" s="189"/>
      <c r="O137" s="189"/>
    </row>
    <row r="138" spans="2:15" s="11" customFormat="1" ht="15" customHeight="1" x14ac:dyDescent="0.2">
      <c r="B138" s="76">
        <v>2019</v>
      </c>
      <c r="C138" s="252"/>
      <c r="D138" s="14"/>
      <c r="E138" s="14"/>
      <c r="F138" s="14"/>
      <c r="G138" s="14"/>
      <c r="H138" s="14"/>
      <c r="I138" s="48"/>
      <c r="K138" s="189"/>
      <c r="L138" s="189"/>
      <c r="M138" s="189"/>
      <c r="N138" s="189"/>
      <c r="O138" s="189"/>
    </row>
    <row r="139" spans="2:15" s="11" customFormat="1" ht="15" customHeight="1" x14ac:dyDescent="0.2">
      <c r="B139" s="76">
        <v>2018</v>
      </c>
      <c r="C139" s="252"/>
      <c r="D139" s="14">
        <v>69.400000000000006</v>
      </c>
      <c r="E139" s="14"/>
      <c r="F139" s="14"/>
      <c r="G139" s="14"/>
      <c r="H139" s="14"/>
      <c r="I139" s="48"/>
      <c r="K139" s="189"/>
      <c r="L139" s="189"/>
      <c r="M139" s="189"/>
      <c r="N139" s="189"/>
      <c r="O139" s="189"/>
    </row>
    <row r="140" spans="2:15" s="11" customFormat="1" ht="15" customHeight="1" x14ac:dyDescent="0.2">
      <c r="B140" s="76">
        <v>2017</v>
      </c>
      <c r="C140" s="74"/>
      <c r="D140" s="14">
        <v>71.239999999999995</v>
      </c>
      <c r="E140" s="14">
        <v>57.52</v>
      </c>
      <c r="F140" s="14"/>
      <c r="G140" s="14"/>
      <c r="H140" s="14"/>
      <c r="I140" s="48"/>
      <c r="K140" s="189"/>
      <c r="L140" s="189"/>
      <c r="M140" s="189"/>
      <c r="N140" s="189"/>
      <c r="O140" s="189"/>
    </row>
    <row r="141" spans="2:15" s="11" customFormat="1" ht="15" customHeight="1" x14ac:dyDescent="0.2">
      <c r="B141" s="76">
        <v>2016</v>
      </c>
      <c r="C141" s="252"/>
      <c r="D141" s="14">
        <v>75</v>
      </c>
      <c r="E141" s="14">
        <v>60.53</v>
      </c>
      <c r="F141" s="14">
        <v>53.95</v>
      </c>
      <c r="G141" s="14"/>
      <c r="H141" s="14"/>
      <c r="I141" s="48"/>
      <c r="K141" s="189"/>
      <c r="L141" s="189"/>
      <c r="M141" s="189"/>
      <c r="N141" s="189"/>
      <c r="O141" s="189"/>
    </row>
    <row r="142" spans="2:15" s="11" customFormat="1" ht="15" customHeight="1" x14ac:dyDescent="0.2">
      <c r="B142" s="76">
        <v>2015</v>
      </c>
      <c r="C142" s="76" t="s">
        <v>50</v>
      </c>
      <c r="D142" s="14">
        <v>63.47</v>
      </c>
      <c r="E142" s="14">
        <v>49.1</v>
      </c>
      <c r="F142" s="14">
        <v>41.92</v>
      </c>
      <c r="G142" s="14">
        <v>34.130000000000003</v>
      </c>
      <c r="H142" s="14"/>
      <c r="I142" s="50"/>
      <c r="K142" s="189"/>
      <c r="L142" s="189"/>
      <c r="M142" s="189"/>
      <c r="N142" s="189"/>
      <c r="O142" s="189"/>
    </row>
    <row r="143" spans="2:15" s="11" customFormat="1" ht="15" customHeight="1" x14ac:dyDescent="0.2">
      <c r="B143" s="76">
        <v>2014</v>
      </c>
      <c r="C143" s="76" t="s">
        <v>50</v>
      </c>
      <c r="D143" s="14">
        <v>69.66</v>
      </c>
      <c r="E143" s="14">
        <v>51.03</v>
      </c>
      <c r="F143" s="14">
        <v>37.93</v>
      </c>
      <c r="G143" s="14">
        <v>32.409999999999997</v>
      </c>
      <c r="H143" s="14">
        <v>28.97</v>
      </c>
      <c r="I143" s="50"/>
      <c r="K143" s="189"/>
      <c r="L143" s="189"/>
      <c r="M143" s="189"/>
      <c r="N143" s="189"/>
      <c r="O143" s="189"/>
    </row>
    <row r="144" spans="2:15" s="11" customFormat="1" ht="15" customHeight="1" x14ac:dyDescent="0.2">
      <c r="B144" s="264" t="s">
        <v>33</v>
      </c>
      <c r="C144" s="249"/>
      <c r="D144" s="249"/>
      <c r="E144" s="249"/>
      <c r="F144" s="249"/>
      <c r="G144" s="249"/>
      <c r="H144" s="14"/>
      <c r="I144" s="48"/>
      <c r="K144" s="189"/>
      <c r="L144" s="189"/>
      <c r="M144" s="189"/>
      <c r="N144" s="189"/>
      <c r="O144" s="189"/>
    </row>
    <row r="145" spans="2:15" s="11" customFormat="1" ht="15" customHeight="1" x14ac:dyDescent="0.2">
      <c r="B145" s="76">
        <v>2019</v>
      </c>
      <c r="C145" s="252"/>
      <c r="D145" s="14"/>
      <c r="E145" s="14"/>
      <c r="F145" s="14"/>
      <c r="G145" s="14"/>
      <c r="H145" s="14"/>
      <c r="I145" s="48"/>
      <c r="K145" s="189"/>
      <c r="L145" s="189"/>
      <c r="M145" s="189"/>
      <c r="N145" s="189"/>
      <c r="O145" s="189"/>
    </row>
    <row r="146" spans="2:15" s="11" customFormat="1" ht="15" customHeight="1" x14ac:dyDescent="0.2">
      <c r="B146" s="76">
        <v>2018</v>
      </c>
      <c r="C146" s="252"/>
      <c r="D146" s="14">
        <v>80.650000000000006</v>
      </c>
      <c r="E146" s="14"/>
      <c r="F146" s="14"/>
      <c r="G146" s="14"/>
      <c r="H146" s="14"/>
      <c r="I146" s="48"/>
      <c r="K146" s="189"/>
      <c r="L146" s="189"/>
      <c r="M146" s="189"/>
      <c r="N146" s="189"/>
      <c r="O146" s="189"/>
    </row>
    <row r="147" spans="2:15" s="11" customFormat="1" ht="15" customHeight="1" x14ac:dyDescent="0.2">
      <c r="B147" s="76">
        <v>2017</v>
      </c>
      <c r="C147" s="74"/>
      <c r="D147" s="14">
        <v>80.63</v>
      </c>
      <c r="E147" s="14">
        <v>70.63</v>
      </c>
      <c r="F147" s="14"/>
      <c r="G147" s="14"/>
      <c r="H147" s="14"/>
      <c r="I147" s="48"/>
      <c r="K147" s="189"/>
      <c r="L147" s="189"/>
      <c r="M147" s="189"/>
      <c r="N147" s="189"/>
      <c r="O147" s="189"/>
    </row>
    <row r="148" spans="2:15" s="11" customFormat="1" ht="15" customHeight="1" x14ac:dyDescent="0.2">
      <c r="B148" s="76">
        <v>2016</v>
      </c>
      <c r="C148" s="252"/>
      <c r="D148" s="14">
        <v>76.150000000000006</v>
      </c>
      <c r="E148" s="14">
        <v>68.459999999999994</v>
      </c>
      <c r="F148" s="14">
        <v>56.92</v>
      </c>
      <c r="G148" s="14"/>
      <c r="H148" s="14"/>
      <c r="I148" s="48"/>
      <c r="K148" s="189"/>
      <c r="L148" s="189"/>
      <c r="M148" s="189"/>
      <c r="N148" s="189"/>
      <c r="O148" s="189"/>
    </row>
    <row r="149" spans="2:15" s="11" customFormat="1" ht="15" customHeight="1" x14ac:dyDescent="0.2">
      <c r="B149" s="76">
        <v>2015</v>
      </c>
      <c r="C149" s="76" t="s">
        <v>50</v>
      </c>
      <c r="D149" s="14">
        <v>75</v>
      </c>
      <c r="E149" s="14">
        <v>65.13</v>
      </c>
      <c r="F149" s="14">
        <v>54.61</v>
      </c>
      <c r="G149" s="14">
        <v>48.03</v>
      </c>
      <c r="H149" s="14"/>
      <c r="I149" s="50"/>
      <c r="K149" s="189"/>
      <c r="L149" s="189"/>
      <c r="M149" s="189"/>
      <c r="N149" s="189"/>
      <c r="O149" s="189"/>
    </row>
    <row r="150" spans="2:15" s="11" customFormat="1" ht="15" customHeight="1" x14ac:dyDescent="0.2">
      <c r="B150" s="76">
        <v>2014</v>
      </c>
      <c r="C150" s="76" t="s">
        <v>50</v>
      </c>
      <c r="D150" s="14">
        <v>81.400000000000006</v>
      </c>
      <c r="E150" s="14">
        <v>66.67</v>
      </c>
      <c r="F150" s="14">
        <v>53.49</v>
      </c>
      <c r="G150" s="14">
        <v>44.19</v>
      </c>
      <c r="H150" s="14">
        <v>41.09</v>
      </c>
      <c r="I150" s="50"/>
      <c r="K150" s="189"/>
      <c r="L150" s="189"/>
      <c r="M150" s="189"/>
      <c r="N150" s="189"/>
      <c r="O150" s="189"/>
    </row>
    <row r="151" spans="2:15" ht="9.75" customHeight="1" x14ac:dyDescent="0.2">
      <c r="B151" s="49"/>
      <c r="C151" s="49"/>
      <c r="D151" s="49"/>
      <c r="E151" s="49"/>
      <c r="F151" s="49"/>
      <c r="G151" s="49"/>
      <c r="H151" s="49"/>
    </row>
    <row r="152" spans="2:15" ht="3" customHeight="1" x14ac:dyDescent="0.2">
      <c r="B152" s="136"/>
      <c r="C152" s="136"/>
      <c r="D152" s="136"/>
      <c r="E152" s="136"/>
      <c r="F152" s="136"/>
      <c r="G152" s="136"/>
      <c r="H152" s="136"/>
    </row>
    <row r="153" spans="2:15" ht="9" customHeight="1" x14ac:dyDescent="0.2">
      <c r="D153" s="77"/>
    </row>
    <row r="154" spans="2:15" ht="12.75" customHeight="1" x14ac:dyDescent="0.2">
      <c r="B154" s="288" t="s">
        <v>289</v>
      </c>
      <c r="C154" s="288"/>
      <c r="D154" s="288"/>
      <c r="E154" s="288"/>
      <c r="F154" s="288"/>
      <c r="G154" s="288"/>
      <c r="H154" s="288"/>
    </row>
    <row r="155" spans="2:15" ht="12.75" customHeight="1" x14ac:dyDescent="0.2">
      <c r="B155" s="288" t="s">
        <v>329</v>
      </c>
      <c r="C155" s="288"/>
      <c r="D155" s="288"/>
      <c r="E155" s="288"/>
      <c r="F155" s="288"/>
      <c r="G155" s="288"/>
      <c r="H155" s="288"/>
    </row>
    <row r="157" spans="2:15" ht="12" x14ac:dyDescent="0.2">
      <c r="B157" s="133" t="s">
        <v>0</v>
      </c>
      <c r="C157" s="26"/>
    </row>
    <row r="159" spans="2:15" x14ac:dyDescent="0.2">
      <c r="E159" s="1" t="s">
        <v>264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119" customFormat="1" ht="37.5" customHeight="1" x14ac:dyDescent="0.2">
      <c r="B1" s="289" t="s">
        <v>316</v>
      </c>
      <c r="C1" s="289"/>
      <c r="D1" s="289"/>
      <c r="E1" s="289"/>
      <c r="F1" s="289"/>
      <c r="G1" s="289"/>
      <c r="H1" s="289"/>
      <c r="I1" s="124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25" t="s">
        <v>218</v>
      </c>
      <c r="C3" s="19"/>
      <c r="D3" s="3"/>
      <c r="E3" s="3"/>
      <c r="G3" s="4"/>
      <c r="H3" s="4"/>
    </row>
    <row r="4" spans="2:9" s="6" customFormat="1" ht="12" customHeight="1" x14ac:dyDescent="0.2">
      <c r="B4" s="284" t="s">
        <v>4</v>
      </c>
      <c r="C4" s="285"/>
      <c r="D4" s="290" t="s">
        <v>38</v>
      </c>
      <c r="E4" s="290"/>
      <c r="F4" s="290"/>
      <c r="G4" s="290"/>
      <c r="H4" s="291"/>
      <c r="I4" s="5"/>
    </row>
    <row r="5" spans="2:9" s="6" customFormat="1" ht="12" customHeight="1" x14ac:dyDescent="0.2">
      <c r="B5" s="284"/>
      <c r="C5" s="285"/>
      <c r="D5" s="290"/>
      <c r="E5" s="290"/>
      <c r="F5" s="290"/>
      <c r="G5" s="290"/>
      <c r="H5" s="291"/>
      <c r="I5" s="5"/>
    </row>
    <row r="6" spans="2:9" s="6" customFormat="1" ht="24" customHeight="1" x14ac:dyDescent="0.2">
      <c r="B6" s="284"/>
      <c r="C6" s="285"/>
      <c r="D6" s="138" t="s">
        <v>46</v>
      </c>
      <c r="E6" s="138" t="s">
        <v>47</v>
      </c>
      <c r="F6" s="138" t="s">
        <v>48</v>
      </c>
      <c r="G6" s="138" t="s">
        <v>49</v>
      </c>
      <c r="H6" s="137" t="s">
        <v>266</v>
      </c>
      <c r="I6" s="5"/>
    </row>
    <row r="7" spans="2:9" ht="18" customHeight="1" x14ac:dyDescent="0.2">
      <c r="B7" s="284"/>
      <c r="C7" s="285"/>
      <c r="D7" s="138" t="s">
        <v>16</v>
      </c>
      <c r="E7" s="138" t="s">
        <v>16</v>
      </c>
      <c r="F7" s="138" t="s">
        <v>16</v>
      </c>
      <c r="G7" s="138" t="s">
        <v>16</v>
      </c>
      <c r="H7" s="137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8"/>
    </row>
    <row r="10" spans="2:9" s="11" customFormat="1" ht="15" customHeight="1" x14ac:dyDescent="0.2">
      <c r="B10" s="76">
        <v>2019</v>
      </c>
      <c r="C10" s="16"/>
      <c r="D10" s="17"/>
      <c r="E10" s="17"/>
      <c r="F10" s="17"/>
      <c r="G10" s="17"/>
      <c r="H10" s="17"/>
      <c r="I10" s="18"/>
    </row>
    <row r="11" spans="2:9" s="11" customFormat="1" ht="15" customHeight="1" x14ac:dyDescent="0.2">
      <c r="B11" s="76">
        <v>2018</v>
      </c>
      <c r="C11" s="16"/>
      <c r="D11" s="14">
        <v>84.61</v>
      </c>
      <c r="E11" s="14"/>
      <c r="F11" s="14"/>
      <c r="G11" s="14"/>
      <c r="H11" s="14"/>
      <c r="I11" s="18"/>
    </row>
    <row r="12" spans="2:9" s="11" customFormat="1" ht="15" customHeight="1" x14ac:dyDescent="0.2">
      <c r="B12" s="76">
        <v>2017</v>
      </c>
      <c r="C12" s="16"/>
      <c r="D12" s="14">
        <v>87.63</v>
      </c>
      <c r="E12" s="14">
        <v>74.459999999999994</v>
      </c>
      <c r="F12" s="14"/>
      <c r="G12" s="14"/>
      <c r="H12" s="14"/>
      <c r="I12" s="18"/>
    </row>
    <row r="13" spans="2:9" s="11" customFormat="1" ht="15" customHeight="1" x14ac:dyDescent="0.2">
      <c r="B13" s="76">
        <v>2016</v>
      </c>
      <c r="C13" s="16"/>
      <c r="D13" s="14">
        <v>85.33</v>
      </c>
      <c r="E13" s="14">
        <v>72.08</v>
      </c>
      <c r="F13" s="14">
        <v>62.68</v>
      </c>
      <c r="G13" s="14"/>
      <c r="H13" s="14"/>
      <c r="I13" s="18"/>
    </row>
    <row r="14" spans="2:9" s="11" customFormat="1" ht="15" customHeight="1" x14ac:dyDescent="0.2">
      <c r="B14" s="76">
        <v>2015</v>
      </c>
      <c r="C14" s="76" t="str">
        <f t="shared" ref="C14:C15" si="0">IF(B14=2008,$C$2,"")</f>
        <v/>
      </c>
      <c r="D14" s="14">
        <v>84.89</v>
      </c>
      <c r="E14" s="14">
        <v>71.19</v>
      </c>
      <c r="F14" s="14">
        <v>62.87</v>
      </c>
      <c r="G14" s="14">
        <v>56.08</v>
      </c>
      <c r="H14" s="14"/>
      <c r="I14" s="50"/>
    </row>
    <row r="15" spans="2:9" s="11" customFormat="1" ht="15" customHeight="1" x14ac:dyDescent="0.2">
      <c r="B15" s="76">
        <v>2014</v>
      </c>
      <c r="C15" s="76" t="str">
        <f t="shared" si="0"/>
        <v/>
      </c>
      <c r="D15" s="14">
        <v>83.49</v>
      </c>
      <c r="E15" s="14">
        <v>68.319999999999993</v>
      </c>
      <c r="F15" s="14">
        <v>61.48</v>
      </c>
      <c r="G15" s="14">
        <v>53.96</v>
      </c>
      <c r="H15" s="14">
        <v>49.4</v>
      </c>
      <c r="I15" s="50"/>
    </row>
    <row r="16" spans="2:9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74"/>
      <c r="I16" s="48"/>
    </row>
    <row r="17" spans="2:9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48"/>
    </row>
    <row r="18" spans="2:9" s="11" customFormat="1" ht="15" customHeight="1" x14ac:dyDescent="0.2">
      <c r="B18" s="76">
        <v>2019</v>
      </c>
      <c r="C18" s="252"/>
      <c r="D18" s="252"/>
      <c r="E18" s="252"/>
      <c r="F18" s="252"/>
      <c r="G18" s="252"/>
      <c r="H18" s="252"/>
      <c r="I18" s="48"/>
    </row>
    <row r="19" spans="2:9" s="11" customFormat="1" ht="15" customHeight="1" x14ac:dyDescent="0.2">
      <c r="B19" s="76">
        <v>2018</v>
      </c>
      <c r="C19" s="252"/>
      <c r="D19" s="14">
        <v>69.28</v>
      </c>
      <c r="E19" s="14"/>
      <c r="F19" s="14"/>
      <c r="G19" s="14"/>
      <c r="H19" s="14"/>
      <c r="I19" s="48"/>
    </row>
    <row r="20" spans="2:9" s="11" customFormat="1" ht="15" customHeight="1" x14ac:dyDescent="0.2">
      <c r="B20" s="76">
        <v>2017</v>
      </c>
      <c r="C20" s="16"/>
      <c r="D20" s="14">
        <v>73.37</v>
      </c>
      <c r="E20" s="14">
        <v>54.89</v>
      </c>
      <c r="F20" s="14"/>
      <c r="G20" s="14"/>
      <c r="H20" s="14"/>
      <c r="I20" s="18"/>
    </row>
    <row r="21" spans="2:9" s="11" customFormat="1" ht="15" customHeight="1" x14ac:dyDescent="0.2">
      <c r="B21" s="76">
        <v>2016</v>
      </c>
      <c r="C21" s="252"/>
      <c r="D21" s="14">
        <v>77.11</v>
      </c>
      <c r="E21" s="14">
        <v>57.83</v>
      </c>
      <c r="F21" s="14">
        <v>46.39</v>
      </c>
      <c r="G21" s="14"/>
      <c r="H21" s="14"/>
      <c r="I21" s="48"/>
    </row>
    <row r="22" spans="2:9" s="11" customFormat="1" ht="15" customHeight="1" x14ac:dyDescent="0.2">
      <c r="B22" s="76">
        <v>2015</v>
      </c>
      <c r="C22" s="76" t="s">
        <v>50</v>
      </c>
      <c r="D22" s="14">
        <v>76.83</v>
      </c>
      <c r="E22" s="14">
        <v>60.37</v>
      </c>
      <c r="F22" s="14">
        <v>50</v>
      </c>
      <c r="G22" s="14">
        <v>40.24</v>
      </c>
      <c r="H22" s="14"/>
      <c r="I22" s="50"/>
    </row>
    <row r="23" spans="2:9" s="11" customFormat="1" ht="15" customHeight="1" x14ac:dyDescent="0.2">
      <c r="B23" s="76">
        <v>2014</v>
      </c>
      <c r="C23" s="76" t="s">
        <v>50</v>
      </c>
      <c r="D23" s="14">
        <v>71.59</v>
      </c>
      <c r="E23" s="14">
        <v>52.84</v>
      </c>
      <c r="F23" s="14">
        <v>45.45</v>
      </c>
      <c r="G23" s="14">
        <v>38.07</v>
      </c>
      <c r="H23" s="14">
        <v>31.82</v>
      </c>
      <c r="I23" s="50"/>
    </row>
    <row r="24" spans="2:9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14"/>
      <c r="I24" s="48"/>
    </row>
    <row r="25" spans="2:9" s="11" customFormat="1" ht="13.5" customHeight="1" x14ac:dyDescent="0.2">
      <c r="B25" s="76">
        <v>2019</v>
      </c>
      <c r="C25" s="252"/>
      <c r="D25" s="14"/>
      <c r="E25" s="14"/>
      <c r="F25" s="14"/>
      <c r="G25" s="14"/>
      <c r="H25" s="14"/>
      <c r="I25" s="48"/>
    </row>
    <row r="26" spans="2:9" s="11" customFormat="1" ht="15" customHeight="1" x14ac:dyDescent="0.2">
      <c r="B26" s="76">
        <v>2018</v>
      </c>
      <c r="C26" s="252"/>
      <c r="D26" s="14">
        <v>87.89</v>
      </c>
      <c r="E26" s="14"/>
      <c r="F26" s="14"/>
      <c r="G26" s="14"/>
      <c r="H26" s="14"/>
      <c r="I26" s="48"/>
    </row>
    <row r="27" spans="2:9" s="11" customFormat="1" ht="15" customHeight="1" x14ac:dyDescent="0.2">
      <c r="B27" s="76">
        <v>2017</v>
      </c>
      <c r="C27" s="16"/>
      <c r="D27" s="14">
        <v>91.44</v>
      </c>
      <c r="E27" s="14">
        <v>79.680000000000007</v>
      </c>
      <c r="F27" s="14"/>
      <c r="G27" s="14"/>
      <c r="H27" s="14"/>
      <c r="I27" s="18"/>
    </row>
    <row r="28" spans="2:9" s="11" customFormat="1" ht="15" customHeight="1" x14ac:dyDescent="0.2">
      <c r="B28" s="76">
        <v>2016</v>
      </c>
      <c r="C28" s="252"/>
      <c r="D28" s="14">
        <v>87.87</v>
      </c>
      <c r="E28" s="14">
        <v>76.489999999999995</v>
      </c>
      <c r="F28" s="14">
        <v>67.72</v>
      </c>
      <c r="G28" s="14"/>
      <c r="H28" s="14"/>
      <c r="I28" s="48"/>
    </row>
    <row r="29" spans="2:9" s="11" customFormat="1" ht="15" customHeight="1" x14ac:dyDescent="0.2">
      <c r="B29" s="76">
        <v>2015</v>
      </c>
      <c r="C29" s="76" t="s">
        <v>50</v>
      </c>
      <c r="D29" s="14">
        <v>87.03</v>
      </c>
      <c r="E29" s="14">
        <v>74.069999999999993</v>
      </c>
      <c r="F29" s="14">
        <v>66.290000000000006</v>
      </c>
      <c r="G29" s="14">
        <v>60.29</v>
      </c>
      <c r="H29" s="14"/>
      <c r="I29" s="50"/>
    </row>
    <row r="30" spans="2:9" s="11" customFormat="1" ht="15" customHeight="1" x14ac:dyDescent="0.2">
      <c r="B30" s="76">
        <v>2014</v>
      </c>
      <c r="C30" s="76" t="s">
        <v>50</v>
      </c>
      <c r="D30" s="14">
        <v>87.17</v>
      </c>
      <c r="E30" s="14">
        <v>73.11</v>
      </c>
      <c r="F30" s="14">
        <v>66.430000000000007</v>
      </c>
      <c r="G30" s="14">
        <v>58.88</v>
      </c>
      <c r="H30" s="14">
        <v>54.83</v>
      </c>
      <c r="I30" s="50"/>
    </row>
    <row r="31" spans="2:9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14"/>
      <c r="I31" s="48"/>
    </row>
    <row r="32" spans="2:9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249"/>
      <c r="I32" s="48"/>
    </row>
    <row r="33" spans="2:9" s="11" customFormat="1" ht="15" customHeight="1" x14ac:dyDescent="0.2">
      <c r="B33" s="76">
        <v>2019</v>
      </c>
      <c r="C33" s="252"/>
      <c r="D33" s="14"/>
      <c r="E33" s="14"/>
      <c r="F33" s="14"/>
      <c r="G33" s="14"/>
      <c r="H33" s="14"/>
      <c r="I33" s="48"/>
    </row>
    <row r="34" spans="2:9" s="11" customFormat="1" ht="15" customHeight="1" x14ac:dyDescent="0.2">
      <c r="B34" s="76">
        <v>2018</v>
      </c>
      <c r="C34" s="252"/>
      <c r="D34" s="14">
        <v>76.92</v>
      </c>
      <c r="E34" s="14"/>
      <c r="F34" s="14"/>
      <c r="G34" s="14"/>
      <c r="H34" s="14"/>
      <c r="I34" s="48"/>
    </row>
    <row r="35" spans="2:9" s="11" customFormat="1" ht="15" customHeight="1" x14ac:dyDescent="0.2">
      <c r="B35" s="76">
        <v>2017</v>
      </c>
      <c r="C35" s="16"/>
      <c r="D35" s="14">
        <v>95.24</v>
      </c>
      <c r="E35" s="14">
        <v>90.48</v>
      </c>
      <c r="F35" s="14"/>
      <c r="G35" s="14"/>
      <c r="H35" s="14"/>
      <c r="I35" s="18"/>
    </row>
    <row r="36" spans="2:9" s="11" customFormat="1" ht="15" customHeight="1" x14ac:dyDescent="0.2">
      <c r="B36" s="76">
        <v>2016</v>
      </c>
      <c r="C36" s="252"/>
      <c r="D36" s="14">
        <v>90</v>
      </c>
      <c r="E36" s="14">
        <v>60</v>
      </c>
      <c r="F36" s="14">
        <v>50</v>
      </c>
      <c r="G36" s="14"/>
      <c r="H36" s="14"/>
      <c r="I36" s="48"/>
    </row>
    <row r="37" spans="2:9" s="11" customFormat="1" ht="15" customHeight="1" x14ac:dyDescent="0.2">
      <c r="B37" s="76">
        <v>2015</v>
      </c>
      <c r="C37" s="76" t="s">
        <v>50</v>
      </c>
      <c r="D37" s="14">
        <v>78.569999999999993</v>
      </c>
      <c r="E37" s="14">
        <v>60.71</v>
      </c>
      <c r="F37" s="14">
        <v>53.57</v>
      </c>
      <c r="G37" s="14">
        <v>50</v>
      </c>
      <c r="H37" s="14"/>
      <c r="I37" s="50"/>
    </row>
    <row r="38" spans="2:9" s="11" customFormat="1" ht="15" customHeight="1" x14ac:dyDescent="0.2">
      <c r="B38" s="76">
        <v>2014</v>
      </c>
      <c r="C38" s="76" t="s">
        <v>50</v>
      </c>
      <c r="D38" s="14">
        <v>72</v>
      </c>
      <c r="E38" s="14">
        <v>60</v>
      </c>
      <c r="F38" s="14">
        <v>56</v>
      </c>
      <c r="G38" s="14">
        <v>48</v>
      </c>
      <c r="H38" s="14">
        <v>40</v>
      </c>
      <c r="I38" s="50"/>
    </row>
    <row r="39" spans="2:9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14"/>
      <c r="I39" s="48"/>
    </row>
    <row r="40" spans="2:9" s="11" customFormat="1" ht="15" customHeight="1" x14ac:dyDescent="0.2">
      <c r="B40" s="76">
        <v>2019</v>
      </c>
      <c r="C40" s="252"/>
      <c r="D40" s="14"/>
      <c r="E40" s="14"/>
      <c r="F40" s="14"/>
      <c r="G40" s="14"/>
      <c r="H40" s="14"/>
      <c r="I40" s="48"/>
    </row>
    <row r="41" spans="2:9" s="11" customFormat="1" ht="15" customHeight="1" x14ac:dyDescent="0.2">
      <c r="B41" s="76">
        <v>2018</v>
      </c>
      <c r="C41" s="252"/>
      <c r="D41" s="14">
        <v>0</v>
      </c>
      <c r="E41" s="14"/>
      <c r="F41" s="14"/>
      <c r="G41" s="14"/>
      <c r="H41" s="14"/>
      <c r="I41" s="48"/>
    </row>
    <row r="42" spans="2:9" s="11" customFormat="1" ht="15" customHeight="1" x14ac:dyDescent="0.2">
      <c r="B42" s="76">
        <v>2017</v>
      </c>
      <c r="C42" s="16"/>
      <c r="D42" s="14">
        <v>100</v>
      </c>
      <c r="E42" s="14">
        <v>100</v>
      </c>
      <c r="F42" s="14"/>
      <c r="G42" s="14"/>
      <c r="H42" s="14"/>
      <c r="I42" s="18"/>
    </row>
    <row r="43" spans="2:9" s="11" customFormat="1" ht="15" customHeight="1" x14ac:dyDescent="0.2">
      <c r="B43" s="76">
        <v>2016</v>
      </c>
      <c r="C43" s="252"/>
      <c r="D43" s="14">
        <v>0</v>
      </c>
      <c r="E43" s="14">
        <v>0</v>
      </c>
      <c r="F43" s="14">
        <v>0</v>
      </c>
      <c r="G43" s="14"/>
      <c r="H43" s="14"/>
      <c r="I43" s="48"/>
    </row>
    <row r="44" spans="2:9" s="11" customFormat="1" ht="15" customHeight="1" x14ac:dyDescent="0.2">
      <c r="B44" s="76">
        <v>2015</v>
      </c>
      <c r="C44" s="76" t="s">
        <v>50</v>
      </c>
      <c r="D44" s="14">
        <v>100</v>
      </c>
      <c r="E44" s="14">
        <v>100</v>
      </c>
      <c r="F44" s="14">
        <v>100</v>
      </c>
      <c r="G44" s="14">
        <v>100</v>
      </c>
      <c r="H44" s="14"/>
      <c r="I44" s="50"/>
    </row>
    <row r="45" spans="2:9" s="11" customFormat="1" ht="15" customHeight="1" x14ac:dyDescent="0.2">
      <c r="B45" s="76">
        <v>2014</v>
      </c>
      <c r="C45" s="76" t="s">
        <v>50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50"/>
    </row>
    <row r="46" spans="2:9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14"/>
      <c r="I46" s="48"/>
    </row>
    <row r="47" spans="2:9" s="11" customFormat="1" ht="15" customHeight="1" x14ac:dyDescent="0.2">
      <c r="B47" s="76">
        <v>2019</v>
      </c>
      <c r="C47" s="252"/>
      <c r="D47" s="14"/>
      <c r="E47" s="14"/>
      <c r="F47" s="14"/>
      <c r="G47" s="14"/>
      <c r="H47" s="14"/>
      <c r="I47" s="48"/>
    </row>
    <row r="48" spans="2:9" s="11" customFormat="1" ht="15" customHeight="1" x14ac:dyDescent="0.2">
      <c r="B48" s="76">
        <v>2018</v>
      </c>
      <c r="C48" s="252"/>
      <c r="D48" s="14">
        <v>84.38</v>
      </c>
      <c r="E48" s="14"/>
      <c r="F48" s="14"/>
      <c r="G48" s="14"/>
      <c r="H48" s="14"/>
      <c r="I48" s="48"/>
    </row>
    <row r="49" spans="2:9" s="11" customFormat="1" ht="15" customHeight="1" x14ac:dyDescent="0.2">
      <c r="B49" s="76">
        <v>2017</v>
      </c>
      <c r="C49" s="16"/>
      <c r="D49" s="14">
        <v>95.24</v>
      </c>
      <c r="E49" s="14">
        <v>85.71</v>
      </c>
      <c r="F49" s="14"/>
      <c r="G49" s="14"/>
      <c r="H49" s="14"/>
      <c r="I49" s="18"/>
    </row>
    <row r="50" spans="2:9" s="11" customFormat="1" ht="15" customHeight="1" x14ac:dyDescent="0.2">
      <c r="B50" s="76">
        <v>2016</v>
      </c>
      <c r="C50" s="252"/>
      <c r="D50" s="14">
        <v>82.14</v>
      </c>
      <c r="E50" s="14">
        <v>71.430000000000007</v>
      </c>
      <c r="F50" s="14">
        <v>64.290000000000006</v>
      </c>
      <c r="G50" s="14"/>
      <c r="H50" s="14"/>
      <c r="I50" s="48"/>
    </row>
    <row r="51" spans="2:9" s="11" customFormat="1" ht="15" customHeight="1" x14ac:dyDescent="0.2">
      <c r="B51" s="76">
        <v>2015</v>
      </c>
      <c r="C51" s="76" t="s">
        <v>50</v>
      </c>
      <c r="D51" s="14">
        <v>85.71</v>
      </c>
      <c r="E51" s="14">
        <v>71.430000000000007</v>
      </c>
      <c r="F51" s="14">
        <v>65.709999999999994</v>
      </c>
      <c r="G51" s="14">
        <v>65.709999999999994</v>
      </c>
      <c r="H51" s="14"/>
      <c r="I51" s="50"/>
    </row>
    <row r="52" spans="2:9" s="11" customFormat="1" ht="15" customHeight="1" x14ac:dyDescent="0.2">
      <c r="B52" s="76">
        <v>2014</v>
      </c>
      <c r="C52" s="76" t="s">
        <v>50</v>
      </c>
      <c r="D52" s="14">
        <v>82.76</v>
      </c>
      <c r="E52" s="14">
        <v>75.86</v>
      </c>
      <c r="F52" s="14">
        <v>68.97</v>
      </c>
      <c r="G52" s="14">
        <v>65.52</v>
      </c>
      <c r="H52" s="14">
        <v>58.62</v>
      </c>
      <c r="I52" s="50"/>
    </row>
    <row r="53" spans="2:9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14"/>
      <c r="I53" s="48"/>
    </row>
    <row r="54" spans="2:9" s="11" customFormat="1" ht="15" customHeight="1" x14ac:dyDescent="0.2">
      <c r="B54" s="76">
        <v>2019</v>
      </c>
      <c r="C54" s="252"/>
      <c r="D54" s="14"/>
      <c r="E54" s="14"/>
      <c r="F54" s="14"/>
      <c r="G54" s="14"/>
      <c r="H54" s="14"/>
      <c r="I54" s="48"/>
    </row>
    <row r="55" spans="2:9" s="11" customFormat="1" ht="15" customHeight="1" x14ac:dyDescent="0.2">
      <c r="B55" s="76">
        <v>2018</v>
      </c>
      <c r="C55" s="252"/>
      <c r="D55" s="14">
        <v>0</v>
      </c>
      <c r="E55" s="14"/>
      <c r="F55" s="14"/>
      <c r="G55" s="14"/>
      <c r="H55" s="14"/>
      <c r="I55" s="48"/>
    </row>
    <row r="56" spans="2:9" s="11" customFormat="1" ht="15" customHeight="1" x14ac:dyDescent="0.2">
      <c r="B56" s="76">
        <v>2017</v>
      </c>
      <c r="C56" s="16"/>
      <c r="D56" s="14">
        <v>0</v>
      </c>
      <c r="E56" s="14">
        <v>0</v>
      </c>
      <c r="F56" s="14"/>
      <c r="G56" s="14"/>
      <c r="H56" s="14"/>
      <c r="I56" s="18"/>
    </row>
    <row r="57" spans="2:9" s="11" customFormat="1" ht="15" customHeight="1" x14ac:dyDescent="0.2">
      <c r="B57" s="76">
        <v>2016</v>
      </c>
      <c r="C57" s="252"/>
      <c r="D57" s="14">
        <v>0</v>
      </c>
      <c r="E57" s="14">
        <v>0</v>
      </c>
      <c r="F57" s="14">
        <v>0</v>
      </c>
      <c r="G57" s="14"/>
      <c r="H57" s="14"/>
      <c r="I57" s="48"/>
    </row>
    <row r="58" spans="2:9" s="11" customFormat="1" ht="15" customHeight="1" x14ac:dyDescent="0.2">
      <c r="B58" s="76">
        <v>2015</v>
      </c>
      <c r="C58" s="76" t="s">
        <v>50</v>
      </c>
      <c r="D58" s="14">
        <v>100</v>
      </c>
      <c r="E58" s="14">
        <v>100</v>
      </c>
      <c r="F58" s="14">
        <v>100</v>
      </c>
      <c r="G58" s="14">
        <v>100</v>
      </c>
      <c r="H58" s="14"/>
      <c r="I58" s="50"/>
    </row>
    <row r="59" spans="2:9" s="11" customFormat="1" ht="15" customHeight="1" x14ac:dyDescent="0.2">
      <c r="B59" s="76">
        <v>2014</v>
      </c>
      <c r="C59" s="76" t="s">
        <v>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50"/>
    </row>
    <row r="60" spans="2:9" s="11" customFormat="1" ht="15" customHeight="1" x14ac:dyDescent="0.2">
      <c r="B60" s="264" t="s">
        <v>21</v>
      </c>
      <c r="C60" s="265"/>
      <c r="D60" s="265"/>
      <c r="E60" s="265"/>
      <c r="F60" s="265"/>
      <c r="G60" s="265"/>
      <c r="H60" s="265"/>
      <c r="I60" s="48"/>
    </row>
    <row r="61" spans="2:9" s="11" customFormat="1" ht="15" customHeight="1" x14ac:dyDescent="0.2">
      <c r="B61" s="76">
        <v>2019</v>
      </c>
      <c r="C61" s="232"/>
      <c r="D61" s="14"/>
      <c r="E61" s="14"/>
      <c r="F61" s="14"/>
      <c r="G61" s="14"/>
      <c r="H61" s="14"/>
      <c r="I61" s="48"/>
    </row>
    <row r="62" spans="2:9" s="11" customFormat="1" ht="15" customHeight="1" x14ac:dyDescent="0.2">
      <c r="B62" s="76">
        <v>2018</v>
      </c>
      <c r="C62" s="16"/>
      <c r="D62" s="14">
        <v>0</v>
      </c>
      <c r="E62" s="14"/>
      <c r="F62" s="14"/>
      <c r="G62" s="14"/>
      <c r="H62" s="14"/>
      <c r="I62" s="18"/>
    </row>
    <row r="63" spans="2:9" s="11" customFormat="1" ht="15" customHeight="1" x14ac:dyDescent="0.2">
      <c r="B63" s="76">
        <v>2017</v>
      </c>
      <c r="C63" s="16"/>
      <c r="D63" s="14">
        <v>0</v>
      </c>
      <c r="E63" s="14">
        <v>0</v>
      </c>
      <c r="F63" s="14"/>
      <c r="G63" s="14"/>
      <c r="H63" s="14"/>
      <c r="I63" s="18"/>
    </row>
    <row r="64" spans="2:9" s="11" customFormat="1" ht="15" customHeight="1" x14ac:dyDescent="0.2">
      <c r="B64" s="76">
        <v>2016</v>
      </c>
      <c r="C64" s="232"/>
      <c r="D64" s="14">
        <v>100</v>
      </c>
      <c r="E64" s="14">
        <v>100</v>
      </c>
      <c r="F64" s="14">
        <v>100</v>
      </c>
      <c r="G64" s="14"/>
      <c r="H64" s="14"/>
      <c r="I64" s="48"/>
    </row>
    <row r="65" spans="2:9" s="11" customFormat="1" ht="15" customHeight="1" x14ac:dyDescent="0.2">
      <c r="B65" s="76">
        <v>2015</v>
      </c>
      <c r="C65" s="76" t="s">
        <v>50</v>
      </c>
      <c r="D65" s="14">
        <v>0</v>
      </c>
      <c r="E65" s="14">
        <v>0</v>
      </c>
      <c r="F65" s="14">
        <v>0</v>
      </c>
      <c r="G65" s="14">
        <v>0</v>
      </c>
      <c r="H65" s="14"/>
      <c r="I65" s="50"/>
    </row>
    <row r="66" spans="2:9" s="11" customFormat="1" ht="15" customHeight="1" x14ac:dyDescent="0.2">
      <c r="B66" s="76">
        <v>2014</v>
      </c>
      <c r="C66" s="76" t="s">
        <v>50</v>
      </c>
      <c r="D66" s="14">
        <v>100</v>
      </c>
      <c r="E66" s="14">
        <v>50</v>
      </c>
      <c r="F66" s="14">
        <v>50</v>
      </c>
      <c r="G66" s="14">
        <v>25</v>
      </c>
      <c r="H66" s="14">
        <v>25</v>
      </c>
      <c r="I66" s="50"/>
    </row>
    <row r="67" spans="2:9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14"/>
      <c r="I67" s="48"/>
    </row>
    <row r="68" spans="2:9" s="11" customFormat="1" ht="15" customHeight="1" x14ac:dyDescent="0.2">
      <c r="B68" s="76">
        <v>2019</v>
      </c>
      <c r="C68" s="252"/>
      <c r="D68" s="14"/>
      <c r="E68" s="14"/>
      <c r="F68" s="14"/>
      <c r="G68" s="14"/>
      <c r="H68" s="14"/>
      <c r="I68" s="48"/>
    </row>
    <row r="69" spans="2:9" s="11" customFormat="1" ht="15" customHeight="1" x14ac:dyDescent="0.2">
      <c r="B69" s="76">
        <v>2018</v>
      </c>
      <c r="C69" s="252"/>
      <c r="D69" s="14">
        <v>83.53</v>
      </c>
      <c r="E69" s="14"/>
      <c r="F69" s="14"/>
      <c r="G69" s="14"/>
      <c r="H69" s="14"/>
      <c r="I69" s="48"/>
    </row>
    <row r="70" spans="2:9" s="11" customFormat="1" ht="15" customHeight="1" x14ac:dyDescent="0.2">
      <c r="B70" s="76">
        <v>2017</v>
      </c>
      <c r="C70" s="16"/>
      <c r="D70" s="14">
        <v>84.29</v>
      </c>
      <c r="E70" s="14">
        <v>77.14</v>
      </c>
      <c r="F70" s="14"/>
      <c r="G70" s="14"/>
      <c r="H70" s="14"/>
      <c r="I70" s="18"/>
    </row>
    <row r="71" spans="2:9" s="11" customFormat="1" ht="15" customHeight="1" x14ac:dyDescent="0.2">
      <c r="B71" s="76">
        <v>2016</v>
      </c>
      <c r="C71" s="252"/>
      <c r="D71" s="14">
        <v>77.78</v>
      </c>
      <c r="E71" s="14">
        <v>66.67</v>
      </c>
      <c r="F71" s="14">
        <v>62.96</v>
      </c>
      <c r="G71" s="14"/>
      <c r="H71" s="14"/>
      <c r="I71" s="48"/>
    </row>
    <row r="72" spans="2:9" s="11" customFormat="1" ht="15" customHeight="1" x14ac:dyDescent="0.2">
      <c r="B72" s="76">
        <v>2015</v>
      </c>
      <c r="C72" s="76" t="s">
        <v>50</v>
      </c>
      <c r="D72" s="14">
        <v>87.5</v>
      </c>
      <c r="E72" s="14">
        <v>73.209999999999994</v>
      </c>
      <c r="F72" s="14">
        <v>62.5</v>
      </c>
      <c r="G72" s="14">
        <v>58.93</v>
      </c>
      <c r="H72" s="14"/>
      <c r="I72" s="50"/>
    </row>
    <row r="73" spans="2:9" s="11" customFormat="1" ht="15" customHeight="1" x14ac:dyDescent="0.2">
      <c r="B73" s="76">
        <v>2014</v>
      </c>
      <c r="C73" s="76" t="s">
        <v>50</v>
      </c>
      <c r="D73" s="14">
        <v>79.31</v>
      </c>
      <c r="E73" s="14">
        <v>65.52</v>
      </c>
      <c r="F73" s="14">
        <v>63.79</v>
      </c>
      <c r="G73" s="14">
        <v>55.17</v>
      </c>
      <c r="H73" s="14">
        <v>50</v>
      </c>
      <c r="I73" s="50"/>
    </row>
    <row r="74" spans="2:9" s="11" customFormat="1" ht="15" customHeight="1" x14ac:dyDescent="0.2">
      <c r="B74" s="264" t="s">
        <v>23</v>
      </c>
      <c r="C74" s="249"/>
      <c r="D74" s="249"/>
      <c r="E74" s="249"/>
      <c r="F74" s="249"/>
      <c r="G74" s="249"/>
      <c r="H74" s="249"/>
      <c r="I74" s="48"/>
    </row>
    <row r="75" spans="2:9" s="11" customFormat="1" ht="15" customHeight="1" x14ac:dyDescent="0.2">
      <c r="B75" s="76">
        <v>2019</v>
      </c>
      <c r="C75" s="234"/>
      <c r="D75" s="14"/>
      <c r="E75" s="14"/>
      <c r="F75" s="14"/>
      <c r="G75" s="14"/>
      <c r="H75" s="14"/>
      <c r="I75" s="48"/>
    </row>
    <row r="76" spans="2:9" s="11" customFormat="1" ht="15" customHeight="1" x14ac:dyDescent="0.2">
      <c r="B76" s="76">
        <v>2018</v>
      </c>
      <c r="C76" s="232"/>
      <c r="D76" s="14">
        <v>82.12</v>
      </c>
      <c r="E76" s="14"/>
      <c r="F76" s="14"/>
      <c r="G76" s="14"/>
      <c r="H76" s="14"/>
      <c r="I76" s="48"/>
    </row>
    <row r="77" spans="2:9" s="11" customFormat="1" ht="15" customHeight="1" x14ac:dyDescent="0.2">
      <c r="B77" s="76">
        <v>2017</v>
      </c>
      <c r="C77" s="16"/>
      <c r="D77" s="14">
        <v>85.79</v>
      </c>
      <c r="E77" s="14">
        <v>69.95</v>
      </c>
      <c r="F77" s="14"/>
      <c r="G77" s="14"/>
      <c r="H77" s="14"/>
      <c r="I77" s="18"/>
    </row>
    <row r="78" spans="2:9" s="11" customFormat="1" ht="15" customHeight="1" x14ac:dyDescent="0.2">
      <c r="B78" s="76">
        <v>2016</v>
      </c>
      <c r="C78" s="232"/>
      <c r="D78" s="14">
        <v>88.24</v>
      </c>
      <c r="E78" s="14">
        <v>73.53</v>
      </c>
      <c r="F78" s="14">
        <v>65.88</v>
      </c>
      <c r="G78" s="14"/>
      <c r="H78" s="14"/>
      <c r="I78" s="48"/>
    </row>
    <row r="79" spans="2:9" s="11" customFormat="1" ht="15" customHeight="1" x14ac:dyDescent="0.2">
      <c r="B79" s="76">
        <v>2015</v>
      </c>
      <c r="C79" s="76" t="s">
        <v>50</v>
      </c>
      <c r="D79" s="14">
        <v>86.77</v>
      </c>
      <c r="E79" s="14">
        <v>73.02</v>
      </c>
      <c r="F79" s="14">
        <v>64.02</v>
      </c>
      <c r="G79" s="14">
        <v>57.14</v>
      </c>
      <c r="H79" s="14"/>
      <c r="I79" s="50"/>
    </row>
    <row r="80" spans="2:9" s="11" customFormat="1" ht="15" customHeight="1" x14ac:dyDescent="0.2">
      <c r="B80" s="76">
        <v>2014</v>
      </c>
      <c r="C80" s="76" t="s">
        <v>50</v>
      </c>
      <c r="D80" s="14">
        <v>88.24</v>
      </c>
      <c r="E80" s="14">
        <v>71.760000000000005</v>
      </c>
      <c r="F80" s="14">
        <v>64.12</v>
      </c>
      <c r="G80" s="14">
        <v>56.47</v>
      </c>
      <c r="H80" s="14">
        <v>52.35</v>
      </c>
      <c r="I80" s="50"/>
    </row>
    <row r="81" spans="2:9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14"/>
      <c r="I81" s="48"/>
    </row>
    <row r="82" spans="2:9" s="11" customFormat="1" ht="15" customHeight="1" x14ac:dyDescent="0.2">
      <c r="B82" s="76">
        <v>2019</v>
      </c>
      <c r="C82" s="252"/>
      <c r="D82" s="14"/>
      <c r="E82" s="14"/>
      <c r="F82" s="14"/>
      <c r="G82" s="14"/>
      <c r="H82" s="14"/>
      <c r="I82" s="48"/>
    </row>
    <row r="83" spans="2:9" s="11" customFormat="1" ht="15" customHeight="1" x14ac:dyDescent="0.2">
      <c r="B83" s="76">
        <v>2018</v>
      </c>
      <c r="C83" s="252"/>
      <c r="D83" s="14">
        <v>72.73</v>
      </c>
      <c r="E83" s="14"/>
      <c r="F83" s="14"/>
      <c r="G83" s="14"/>
      <c r="H83" s="14"/>
      <c r="I83" s="48"/>
    </row>
    <row r="84" spans="2:9" s="11" customFormat="1" ht="15" customHeight="1" x14ac:dyDescent="0.2">
      <c r="B84" s="76">
        <v>2017</v>
      </c>
      <c r="C84" s="16"/>
      <c r="D84" s="14">
        <v>76.47</v>
      </c>
      <c r="E84" s="14">
        <v>70.59</v>
      </c>
      <c r="F84" s="14"/>
      <c r="G84" s="14"/>
      <c r="H84" s="14"/>
      <c r="I84" s="18"/>
    </row>
    <row r="85" spans="2:9" s="11" customFormat="1" ht="15" customHeight="1" x14ac:dyDescent="0.2">
      <c r="B85" s="76">
        <v>2016</v>
      </c>
      <c r="C85" s="252"/>
      <c r="D85" s="14">
        <v>80.56</v>
      </c>
      <c r="E85" s="14">
        <v>63.89</v>
      </c>
      <c r="F85" s="14">
        <v>55.56</v>
      </c>
      <c r="G85" s="14"/>
      <c r="H85" s="14"/>
      <c r="I85" s="48"/>
    </row>
    <row r="86" spans="2:9" s="11" customFormat="1" ht="15" customHeight="1" x14ac:dyDescent="0.2">
      <c r="B86" s="76">
        <v>2015</v>
      </c>
      <c r="C86" s="76" t="s">
        <v>50</v>
      </c>
      <c r="D86" s="14">
        <v>92</v>
      </c>
      <c r="E86" s="14">
        <v>76</v>
      </c>
      <c r="F86" s="14">
        <v>76</v>
      </c>
      <c r="G86" s="14">
        <v>68</v>
      </c>
      <c r="H86" s="14"/>
      <c r="I86" s="50"/>
    </row>
    <row r="87" spans="2:9" s="11" customFormat="1" ht="15" customHeight="1" x14ac:dyDescent="0.2">
      <c r="B87" s="76">
        <v>2014</v>
      </c>
      <c r="C87" s="76" t="s">
        <v>50</v>
      </c>
      <c r="D87" s="14">
        <v>80</v>
      </c>
      <c r="E87" s="14">
        <v>65</v>
      </c>
      <c r="F87" s="14">
        <v>60</v>
      </c>
      <c r="G87" s="14">
        <v>55</v>
      </c>
      <c r="H87" s="14">
        <v>50</v>
      </c>
      <c r="I87" s="50"/>
    </row>
    <row r="88" spans="2:9" s="11" customFormat="1" ht="15" customHeight="1" x14ac:dyDescent="0.2">
      <c r="B88" s="264" t="s">
        <v>25</v>
      </c>
      <c r="C88" s="249"/>
      <c r="D88" s="249"/>
      <c r="E88" s="249"/>
      <c r="F88" s="249"/>
      <c r="G88" s="249"/>
      <c r="H88" s="14"/>
      <c r="I88" s="48"/>
    </row>
    <row r="89" spans="2:9" s="11" customFormat="1" ht="15" customHeight="1" x14ac:dyDescent="0.2">
      <c r="B89" s="76">
        <v>2019</v>
      </c>
      <c r="C89" s="252"/>
      <c r="D89" s="14"/>
      <c r="E89" s="14"/>
      <c r="F89" s="14"/>
      <c r="G89" s="14"/>
      <c r="H89" s="14"/>
      <c r="I89" s="48"/>
    </row>
    <row r="90" spans="2:9" s="11" customFormat="1" ht="15" customHeight="1" x14ac:dyDescent="0.2">
      <c r="B90" s="76">
        <v>2018</v>
      </c>
      <c r="C90" s="252"/>
      <c r="D90" s="14">
        <v>86.25</v>
      </c>
      <c r="E90" s="14"/>
      <c r="F90" s="14"/>
      <c r="G90" s="14"/>
      <c r="H90" s="14"/>
      <c r="I90" s="48"/>
    </row>
    <row r="91" spans="2:9" s="11" customFormat="1" ht="15" customHeight="1" x14ac:dyDescent="0.2">
      <c r="B91" s="76">
        <v>2017</v>
      </c>
      <c r="C91" s="16"/>
      <c r="D91" s="14">
        <v>88.48</v>
      </c>
      <c r="E91" s="14">
        <v>70.510000000000005</v>
      </c>
      <c r="F91" s="14"/>
      <c r="G91" s="14"/>
      <c r="H91" s="14"/>
      <c r="I91" s="18"/>
    </row>
    <row r="92" spans="2:9" s="11" customFormat="1" ht="15" customHeight="1" x14ac:dyDescent="0.2">
      <c r="B92" s="76">
        <v>2016</v>
      </c>
      <c r="C92" s="252"/>
      <c r="D92" s="14">
        <v>82.89</v>
      </c>
      <c r="E92" s="14">
        <v>69.08</v>
      </c>
      <c r="F92" s="14">
        <v>58.55</v>
      </c>
      <c r="G92" s="14"/>
      <c r="H92" s="14"/>
      <c r="I92" s="48"/>
    </row>
    <row r="93" spans="2:9" s="11" customFormat="1" ht="15" customHeight="1" x14ac:dyDescent="0.2">
      <c r="B93" s="76">
        <v>2015</v>
      </c>
      <c r="C93" s="76" t="s">
        <v>50</v>
      </c>
      <c r="D93" s="14">
        <v>82.67</v>
      </c>
      <c r="E93" s="14">
        <v>69.31</v>
      </c>
      <c r="F93" s="14">
        <v>60.89</v>
      </c>
      <c r="G93" s="14">
        <v>51.49</v>
      </c>
      <c r="H93" s="14"/>
      <c r="I93" s="50"/>
    </row>
    <row r="94" spans="2:9" s="11" customFormat="1" ht="15" customHeight="1" x14ac:dyDescent="0.2">
      <c r="B94" s="76">
        <v>2014</v>
      </c>
      <c r="C94" s="76" t="s">
        <v>50</v>
      </c>
      <c r="D94" s="14">
        <v>77.989999999999995</v>
      </c>
      <c r="E94" s="14">
        <v>61.24</v>
      </c>
      <c r="F94" s="14">
        <v>54.55</v>
      </c>
      <c r="G94" s="14">
        <v>47.37</v>
      </c>
      <c r="H94" s="14">
        <v>42.58</v>
      </c>
      <c r="I94" s="50"/>
    </row>
    <row r="95" spans="2:9" s="11" customFormat="1" ht="15" customHeight="1" x14ac:dyDescent="0.2">
      <c r="B95" s="264" t="s">
        <v>26</v>
      </c>
      <c r="C95" s="249"/>
      <c r="D95" s="249"/>
      <c r="E95" s="249"/>
      <c r="F95" s="249"/>
      <c r="G95" s="249"/>
      <c r="H95" s="14"/>
      <c r="I95" s="48"/>
    </row>
    <row r="96" spans="2:9" s="11" customFormat="1" ht="15" customHeight="1" x14ac:dyDescent="0.2">
      <c r="B96" s="76">
        <v>2019</v>
      </c>
      <c r="C96" s="252"/>
      <c r="D96" s="14"/>
      <c r="E96" s="14"/>
      <c r="F96" s="14"/>
      <c r="G96" s="14"/>
      <c r="H96" s="14"/>
      <c r="I96" s="48"/>
    </row>
    <row r="97" spans="2:9" s="11" customFormat="1" ht="15" customHeight="1" x14ac:dyDescent="0.2">
      <c r="B97" s="76">
        <v>2018</v>
      </c>
      <c r="C97" s="252"/>
      <c r="D97" s="14">
        <v>84.85</v>
      </c>
      <c r="E97" s="14"/>
      <c r="F97" s="14"/>
      <c r="G97" s="14"/>
      <c r="H97" s="14"/>
      <c r="I97" s="48"/>
    </row>
    <row r="98" spans="2:9" s="11" customFormat="1" ht="15" customHeight="1" x14ac:dyDescent="0.2">
      <c r="B98" s="76">
        <v>2017</v>
      </c>
      <c r="C98" s="16"/>
      <c r="D98" s="14">
        <v>91.43</v>
      </c>
      <c r="E98" s="14">
        <v>74.290000000000006</v>
      </c>
      <c r="F98" s="14"/>
      <c r="G98" s="14"/>
      <c r="H98" s="14"/>
      <c r="I98" s="18"/>
    </row>
    <row r="99" spans="2:9" s="11" customFormat="1" ht="15" customHeight="1" x14ac:dyDescent="0.2">
      <c r="B99" s="76">
        <v>2016</v>
      </c>
      <c r="C99" s="252"/>
      <c r="D99" s="14">
        <v>88.24</v>
      </c>
      <c r="E99" s="14">
        <v>82.35</v>
      </c>
      <c r="F99" s="14">
        <v>64.709999999999994</v>
      </c>
      <c r="G99" s="14"/>
      <c r="H99" s="14"/>
      <c r="I99" s="48"/>
    </row>
    <row r="100" spans="2:9" s="11" customFormat="1" ht="15" customHeight="1" x14ac:dyDescent="0.2">
      <c r="B100" s="76">
        <v>2015</v>
      </c>
      <c r="C100" s="76" t="s">
        <v>50</v>
      </c>
      <c r="D100" s="14">
        <v>82.61</v>
      </c>
      <c r="E100" s="14">
        <v>78.260000000000005</v>
      </c>
      <c r="F100" s="14">
        <v>60.87</v>
      </c>
      <c r="G100" s="14">
        <v>52.17</v>
      </c>
      <c r="H100" s="14"/>
      <c r="I100" s="50"/>
    </row>
    <row r="101" spans="2:9" s="11" customFormat="1" ht="15" customHeight="1" x14ac:dyDescent="0.2">
      <c r="B101" s="76">
        <v>2014</v>
      </c>
      <c r="C101" s="76" t="s">
        <v>50</v>
      </c>
      <c r="D101" s="14">
        <v>90</v>
      </c>
      <c r="E101" s="14">
        <v>65</v>
      </c>
      <c r="F101" s="14">
        <v>65</v>
      </c>
      <c r="G101" s="14">
        <v>60</v>
      </c>
      <c r="H101" s="14">
        <v>50</v>
      </c>
      <c r="I101" s="50"/>
    </row>
    <row r="102" spans="2:9" s="11" customFormat="1" ht="15" customHeight="1" x14ac:dyDescent="0.2">
      <c r="B102" s="264" t="s">
        <v>27</v>
      </c>
      <c r="C102" s="249"/>
      <c r="D102" s="249"/>
      <c r="E102" s="249"/>
      <c r="F102" s="249"/>
      <c r="G102" s="249"/>
      <c r="H102" s="14"/>
      <c r="I102" s="48"/>
    </row>
    <row r="103" spans="2:9" s="11" customFormat="1" ht="15" customHeight="1" x14ac:dyDescent="0.2">
      <c r="B103" s="76">
        <v>2019</v>
      </c>
      <c r="C103" s="252"/>
      <c r="D103" s="14"/>
      <c r="E103" s="14"/>
      <c r="F103" s="14"/>
      <c r="G103" s="14"/>
      <c r="H103" s="14"/>
      <c r="I103" s="48"/>
    </row>
    <row r="104" spans="2:9" s="11" customFormat="1" ht="15" customHeight="1" x14ac:dyDescent="0.2">
      <c r="B104" s="76">
        <v>2018</v>
      </c>
      <c r="C104" s="252"/>
      <c r="D104" s="14">
        <v>92.06</v>
      </c>
      <c r="E104" s="14"/>
      <c r="F104" s="14"/>
      <c r="G104" s="14"/>
      <c r="H104" s="14"/>
      <c r="I104" s="48"/>
    </row>
    <row r="105" spans="2:9" s="11" customFormat="1" ht="15" customHeight="1" x14ac:dyDescent="0.2">
      <c r="B105" s="76">
        <v>2017</v>
      </c>
      <c r="C105" s="16"/>
      <c r="D105" s="14">
        <v>89.47</v>
      </c>
      <c r="E105" s="14">
        <v>80.7</v>
      </c>
      <c r="F105" s="14"/>
      <c r="G105" s="14"/>
      <c r="H105" s="14"/>
      <c r="I105" s="18"/>
    </row>
    <row r="106" spans="2:9" s="11" customFormat="1" ht="15" customHeight="1" x14ac:dyDescent="0.2">
      <c r="B106" s="76">
        <v>2016</v>
      </c>
      <c r="C106" s="252"/>
      <c r="D106" s="14">
        <v>85.71</v>
      </c>
      <c r="E106" s="14">
        <v>76.19</v>
      </c>
      <c r="F106" s="14">
        <v>73.81</v>
      </c>
      <c r="G106" s="14"/>
      <c r="H106" s="14"/>
      <c r="I106" s="48"/>
    </row>
    <row r="107" spans="2:9" s="11" customFormat="1" ht="15" customHeight="1" x14ac:dyDescent="0.2">
      <c r="B107" s="70">
        <v>2015</v>
      </c>
      <c r="C107" s="70" t="s">
        <v>50</v>
      </c>
      <c r="D107" s="14">
        <v>87.88</v>
      </c>
      <c r="E107" s="14">
        <v>72.73</v>
      </c>
      <c r="F107" s="14">
        <v>69.7</v>
      </c>
      <c r="G107" s="14">
        <v>63.64</v>
      </c>
      <c r="H107" s="14"/>
      <c r="I107" s="5"/>
    </row>
    <row r="108" spans="2:9" s="11" customFormat="1" ht="15" customHeight="1" x14ac:dyDescent="0.2">
      <c r="B108" s="70">
        <v>2014</v>
      </c>
      <c r="C108" s="70" t="s">
        <v>50</v>
      </c>
      <c r="D108" s="14">
        <v>94.44</v>
      </c>
      <c r="E108" s="14">
        <v>66.67</v>
      </c>
      <c r="F108" s="14">
        <v>55.56</v>
      </c>
      <c r="G108" s="14">
        <v>38.89</v>
      </c>
      <c r="H108" s="14">
        <v>33.33</v>
      </c>
      <c r="I108" s="5"/>
    </row>
    <row r="109" spans="2:9" s="11" customFormat="1" ht="15" customHeight="1" x14ac:dyDescent="0.2">
      <c r="B109" s="264" t="s">
        <v>28</v>
      </c>
      <c r="C109" s="249"/>
      <c r="D109" s="249"/>
      <c r="E109" s="249"/>
      <c r="F109" s="249"/>
      <c r="G109" s="249"/>
      <c r="H109" s="14"/>
      <c r="I109" s="18"/>
    </row>
    <row r="110" spans="2:9" s="11" customFormat="1" ht="15" customHeight="1" x14ac:dyDescent="0.2">
      <c r="B110" s="76">
        <v>2019</v>
      </c>
      <c r="C110" s="233"/>
      <c r="D110" s="14"/>
      <c r="E110" s="14"/>
      <c r="F110" s="14"/>
      <c r="G110" s="14"/>
      <c r="H110" s="14"/>
      <c r="I110" s="18"/>
    </row>
    <row r="111" spans="2:9" s="11" customFormat="1" ht="15" customHeight="1" x14ac:dyDescent="0.2">
      <c r="B111" s="76">
        <v>2018</v>
      </c>
      <c r="C111" s="233"/>
      <c r="D111" s="14">
        <v>82.91</v>
      </c>
      <c r="E111" s="14"/>
      <c r="F111" s="14"/>
      <c r="G111" s="14"/>
      <c r="H111" s="14"/>
      <c r="I111" s="18"/>
    </row>
    <row r="112" spans="2:9" s="11" customFormat="1" ht="15" customHeight="1" x14ac:dyDescent="0.2">
      <c r="B112" s="76">
        <v>2017</v>
      </c>
      <c r="C112" s="16"/>
      <c r="D112" s="14">
        <v>88.37</v>
      </c>
      <c r="E112" s="14">
        <v>70.930000000000007</v>
      </c>
      <c r="F112" s="14"/>
      <c r="G112" s="14"/>
      <c r="H112" s="14"/>
      <c r="I112" s="18"/>
    </row>
    <row r="113" spans="2:9" s="11" customFormat="1" ht="15" customHeight="1" x14ac:dyDescent="0.2">
      <c r="B113" s="76">
        <v>2016</v>
      </c>
      <c r="C113" s="233"/>
      <c r="D113" s="14">
        <v>89.09</v>
      </c>
      <c r="E113" s="14">
        <v>76.36</v>
      </c>
      <c r="F113" s="14">
        <v>61.82</v>
      </c>
      <c r="G113" s="14"/>
      <c r="H113" s="14"/>
      <c r="I113" s="18"/>
    </row>
    <row r="114" spans="2:9" s="11" customFormat="1" ht="15" customHeight="1" x14ac:dyDescent="0.2">
      <c r="B114" s="76">
        <v>2015</v>
      </c>
      <c r="C114" s="76" t="s">
        <v>50</v>
      </c>
      <c r="D114" s="14">
        <v>83.02</v>
      </c>
      <c r="E114" s="14">
        <v>69.81</v>
      </c>
      <c r="F114" s="14">
        <v>58.49</v>
      </c>
      <c r="G114" s="14">
        <v>49.06</v>
      </c>
      <c r="H114" s="14"/>
      <c r="I114" s="50"/>
    </row>
    <row r="115" spans="2:9" s="11" customFormat="1" ht="15" customHeight="1" x14ac:dyDescent="0.2">
      <c r="B115" s="76">
        <v>2014</v>
      </c>
      <c r="C115" s="76" t="s">
        <v>50</v>
      </c>
      <c r="D115" s="14">
        <v>87.5</v>
      </c>
      <c r="E115" s="14">
        <v>73.44</v>
      </c>
      <c r="F115" s="14">
        <v>67.19</v>
      </c>
      <c r="G115" s="14">
        <v>59.38</v>
      </c>
      <c r="H115" s="14">
        <v>56.25</v>
      </c>
      <c r="I115" s="50"/>
    </row>
    <row r="116" spans="2:9" s="11" customFormat="1" ht="15" customHeight="1" x14ac:dyDescent="0.2">
      <c r="B116" s="264" t="s">
        <v>29</v>
      </c>
      <c r="C116" s="249"/>
      <c r="D116" s="249"/>
      <c r="E116" s="249"/>
      <c r="F116" s="249"/>
      <c r="G116" s="249"/>
      <c r="H116" s="14"/>
      <c r="I116" s="48"/>
    </row>
    <row r="117" spans="2:9" s="11" customFormat="1" ht="15" customHeight="1" x14ac:dyDescent="0.2">
      <c r="B117" s="76">
        <v>2019</v>
      </c>
      <c r="C117" s="252"/>
      <c r="D117" s="14"/>
      <c r="E117" s="14"/>
      <c r="F117" s="14"/>
      <c r="G117" s="14"/>
      <c r="H117" s="14"/>
      <c r="I117" s="48"/>
    </row>
    <row r="118" spans="2:9" s="11" customFormat="1" ht="15" customHeight="1" x14ac:dyDescent="0.2">
      <c r="B118" s="76">
        <v>2018</v>
      </c>
      <c r="C118" s="252"/>
      <c r="D118" s="14">
        <v>91.43</v>
      </c>
      <c r="E118" s="14"/>
      <c r="F118" s="14"/>
      <c r="G118" s="14"/>
      <c r="H118" s="14"/>
      <c r="I118" s="48"/>
    </row>
    <row r="119" spans="2:9" s="11" customFormat="1" ht="15" customHeight="1" x14ac:dyDescent="0.2">
      <c r="B119" s="76">
        <v>2017</v>
      </c>
      <c r="C119" s="16"/>
      <c r="D119" s="14">
        <v>84.62</v>
      </c>
      <c r="E119" s="14">
        <v>80.77</v>
      </c>
      <c r="F119" s="14"/>
      <c r="G119" s="14"/>
      <c r="H119" s="14"/>
      <c r="I119" s="18"/>
    </row>
    <row r="120" spans="2:9" s="11" customFormat="1" ht="15" customHeight="1" x14ac:dyDescent="0.2">
      <c r="B120" s="76">
        <v>2016</v>
      </c>
      <c r="C120" s="252"/>
      <c r="D120" s="14">
        <v>89.66</v>
      </c>
      <c r="E120" s="14">
        <v>82.76</v>
      </c>
      <c r="F120" s="14">
        <v>75.86</v>
      </c>
      <c r="G120" s="14"/>
      <c r="H120" s="14"/>
      <c r="I120" s="48"/>
    </row>
    <row r="121" spans="2:9" s="11" customFormat="1" ht="15" customHeight="1" x14ac:dyDescent="0.2">
      <c r="B121" s="76">
        <v>2015</v>
      </c>
      <c r="C121" s="76" t="s">
        <v>50</v>
      </c>
      <c r="D121" s="14">
        <v>81.48</v>
      </c>
      <c r="E121" s="14">
        <v>70.37</v>
      </c>
      <c r="F121" s="14">
        <v>66.67</v>
      </c>
      <c r="G121" s="14">
        <v>62.96</v>
      </c>
      <c r="H121" s="14"/>
      <c r="I121" s="50"/>
    </row>
    <row r="122" spans="2:9" s="11" customFormat="1" ht="15" customHeight="1" x14ac:dyDescent="0.2">
      <c r="B122" s="76">
        <v>2014</v>
      </c>
      <c r="C122" s="76" t="s">
        <v>50</v>
      </c>
      <c r="D122" s="14">
        <v>93.33</v>
      </c>
      <c r="E122" s="14">
        <v>83.33</v>
      </c>
      <c r="F122" s="14">
        <v>70</v>
      </c>
      <c r="G122" s="14">
        <v>66.67</v>
      </c>
      <c r="H122" s="14">
        <v>60</v>
      </c>
      <c r="I122" s="50"/>
    </row>
    <row r="123" spans="2:9" s="11" customFormat="1" ht="15" customHeight="1" x14ac:dyDescent="0.2">
      <c r="B123" s="264" t="s">
        <v>30</v>
      </c>
      <c r="C123" s="249"/>
      <c r="D123" s="249"/>
      <c r="E123" s="249"/>
      <c r="F123" s="249"/>
      <c r="G123" s="249"/>
      <c r="H123" s="14"/>
      <c r="I123" s="48"/>
    </row>
    <row r="124" spans="2:9" s="11" customFormat="1" ht="15" customHeight="1" x14ac:dyDescent="0.2">
      <c r="B124" s="76">
        <v>2019</v>
      </c>
      <c r="C124" s="252"/>
      <c r="D124" s="14"/>
      <c r="E124" s="14"/>
      <c r="F124" s="14"/>
      <c r="G124" s="14"/>
      <c r="H124" s="14"/>
      <c r="I124" s="48"/>
    </row>
    <row r="125" spans="2:9" s="11" customFormat="1" ht="15" customHeight="1" x14ac:dyDescent="0.2">
      <c r="B125" s="76">
        <v>2018</v>
      </c>
      <c r="C125" s="252"/>
      <c r="D125" s="14">
        <v>100</v>
      </c>
      <c r="E125" s="14"/>
      <c r="F125" s="14"/>
      <c r="G125" s="14"/>
      <c r="H125" s="14"/>
      <c r="I125" s="48"/>
    </row>
    <row r="126" spans="2:9" s="11" customFormat="1" ht="15" customHeight="1" x14ac:dyDescent="0.2">
      <c r="B126" s="76">
        <v>2017</v>
      </c>
      <c r="C126" s="16"/>
      <c r="D126" s="14">
        <v>100</v>
      </c>
      <c r="E126" s="14">
        <v>83.33</v>
      </c>
      <c r="F126" s="14"/>
      <c r="G126" s="14"/>
      <c r="H126" s="14"/>
      <c r="I126" s="18"/>
    </row>
    <row r="127" spans="2:9" s="11" customFormat="1" ht="15" customHeight="1" x14ac:dyDescent="0.2">
      <c r="B127" s="76">
        <v>2016</v>
      </c>
      <c r="C127" s="252"/>
      <c r="D127" s="14">
        <v>100</v>
      </c>
      <c r="E127" s="14">
        <v>100</v>
      </c>
      <c r="F127" s="14">
        <v>100</v>
      </c>
      <c r="G127" s="14"/>
      <c r="H127" s="14"/>
      <c r="I127" s="48"/>
    </row>
    <row r="128" spans="2:9" s="11" customFormat="1" ht="15" customHeight="1" x14ac:dyDescent="0.2">
      <c r="B128" s="76">
        <v>2015</v>
      </c>
      <c r="C128" s="76" t="s">
        <v>50</v>
      </c>
      <c r="D128" s="14">
        <v>50</v>
      </c>
      <c r="E128" s="14">
        <v>50</v>
      </c>
      <c r="F128" s="14">
        <v>50</v>
      </c>
      <c r="G128" s="14">
        <v>50</v>
      </c>
      <c r="H128" s="14"/>
      <c r="I128" s="50"/>
    </row>
    <row r="129" spans="2:9" s="11" customFormat="1" ht="15" customHeight="1" x14ac:dyDescent="0.2">
      <c r="B129" s="76">
        <v>2014</v>
      </c>
      <c r="C129" s="76" t="s">
        <v>50</v>
      </c>
      <c r="D129" s="14">
        <v>62.5</v>
      </c>
      <c r="E129" s="14">
        <v>50</v>
      </c>
      <c r="F129" s="14">
        <v>50</v>
      </c>
      <c r="G129" s="14">
        <v>37.5</v>
      </c>
      <c r="H129" s="14">
        <v>37.5</v>
      </c>
      <c r="I129" s="50"/>
    </row>
    <row r="130" spans="2:9" s="11" customFormat="1" ht="15" customHeight="1" x14ac:dyDescent="0.2">
      <c r="B130" s="264" t="s">
        <v>31</v>
      </c>
      <c r="C130" s="249"/>
      <c r="D130" s="249"/>
      <c r="E130" s="249"/>
      <c r="F130" s="249"/>
      <c r="G130" s="249"/>
      <c r="H130" s="14"/>
      <c r="I130" s="48"/>
    </row>
    <row r="131" spans="2:9" s="11" customFormat="1" ht="15" customHeight="1" x14ac:dyDescent="0.2">
      <c r="B131" s="76">
        <v>2019</v>
      </c>
      <c r="C131" s="252"/>
      <c r="D131" s="14"/>
      <c r="E131" s="14"/>
      <c r="F131" s="14"/>
      <c r="G131" s="14"/>
      <c r="H131" s="14"/>
      <c r="I131" s="48"/>
    </row>
    <row r="132" spans="2:9" s="11" customFormat="1" ht="15" customHeight="1" x14ac:dyDescent="0.2">
      <c r="B132" s="76">
        <v>2018</v>
      </c>
      <c r="C132" s="252"/>
      <c r="D132" s="14">
        <v>87.5</v>
      </c>
      <c r="E132" s="14"/>
      <c r="F132" s="14"/>
      <c r="G132" s="14"/>
      <c r="H132" s="14"/>
      <c r="I132" s="48"/>
    </row>
    <row r="133" spans="2:9" s="11" customFormat="1" ht="15" customHeight="1" x14ac:dyDescent="0.2">
      <c r="B133" s="76">
        <v>2017</v>
      </c>
      <c r="C133" s="16"/>
      <c r="D133" s="14">
        <v>82.14</v>
      </c>
      <c r="E133" s="14">
        <v>82.14</v>
      </c>
      <c r="F133" s="14"/>
      <c r="G133" s="14"/>
      <c r="H133" s="14"/>
      <c r="I133" s="18"/>
    </row>
    <row r="134" spans="2:9" s="11" customFormat="1" ht="15" customHeight="1" x14ac:dyDescent="0.2">
      <c r="B134" s="76">
        <v>2016</v>
      </c>
      <c r="C134" s="252"/>
      <c r="D134" s="14">
        <v>80.77</v>
      </c>
      <c r="E134" s="14">
        <v>76.92</v>
      </c>
      <c r="F134" s="14">
        <v>65.38</v>
      </c>
      <c r="G134" s="14"/>
      <c r="H134" s="14"/>
      <c r="I134" s="48"/>
    </row>
    <row r="135" spans="2:9" s="11" customFormat="1" ht="15" customHeight="1" x14ac:dyDescent="0.2">
      <c r="B135" s="76">
        <v>2015</v>
      </c>
      <c r="C135" s="76" t="s">
        <v>50</v>
      </c>
      <c r="D135" s="14">
        <v>87.1</v>
      </c>
      <c r="E135" s="14">
        <v>74.19</v>
      </c>
      <c r="F135" s="14">
        <v>67.739999999999995</v>
      </c>
      <c r="G135" s="14">
        <v>67.739999999999995</v>
      </c>
      <c r="H135" s="14"/>
      <c r="I135" s="50"/>
    </row>
    <row r="136" spans="2:9" s="11" customFormat="1" ht="15" customHeight="1" x14ac:dyDescent="0.2">
      <c r="B136" s="76">
        <v>2014</v>
      </c>
      <c r="C136" s="76" t="s">
        <v>50</v>
      </c>
      <c r="D136" s="14">
        <v>83.87</v>
      </c>
      <c r="E136" s="14">
        <v>77.42</v>
      </c>
      <c r="F136" s="14">
        <v>67.739999999999995</v>
      </c>
      <c r="G136" s="14">
        <v>58.06</v>
      </c>
      <c r="H136" s="14">
        <v>58.06</v>
      </c>
      <c r="I136" s="50"/>
    </row>
    <row r="137" spans="2:9" s="11" customFormat="1" ht="15" customHeight="1" x14ac:dyDescent="0.2">
      <c r="B137" s="264" t="s">
        <v>32</v>
      </c>
      <c r="C137" s="249"/>
      <c r="D137" s="249"/>
      <c r="E137" s="249"/>
      <c r="F137" s="249"/>
      <c r="G137" s="249"/>
      <c r="H137" s="14"/>
      <c r="I137" s="48"/>
    </row>
    <row r="138" spans="2:9" s="11" customFormat="1" ht="15" customHeight="1" x14ac:dyDescent="0.2">
      <c r="B138" s="76">
        <v>2019</v>
      </c>
      <c r="C138" s="252"/>
      <c r="D138" s="14"/>
      <c r="E138" s="14"/>
      <c r="F138" s="14"/>
      <c r="G138" s="14"/>
      <c r="H138" s="14"/>
      <c r="I138" s="48"/>
    </row>
    <row r="139" spans="2:9" s="11" customFormat="1" ht="15" customHeight="1" x14ac:dyDescent="0.2">
      <c r="B139" s="76">
        <v>2018</v>
      </c>
      <c r="C139" s="252"/>
      <c r="D139" s="14">
        <v>76</v>
      </c>
      <c r="E139" s="14"/>
      <c r="F139" s="14"/>
      <c r="G139" s="14"/>
      <c r="H139" s="14"/>
      <c r="I139" s="48"/>
    </row>
    <row r="140" spans="2:9" s="11" customFormat="1" ht="15" customHeight="1" x14ac:dyDescent="0.2">
      <c r="B140" s="76">
        <v>2017</v>
      </c>
      <c r="C140" s="16"/>
      <c r="D140" s="14">
        <v>94.12</v>
      </c>
      <c r="E140" s="14">
        <v>79.41</v>
      </c>
      <c r="F140" s="14"/>
      <c r="G140" s="14"/>
      <c r="H140" s="14"/>
      <c r="I140" s="18"/>
    </row>
    <row r="141" spans="2:9" s="11" customFormat="1" ht="15" customHeight="1" x14ac:dyDescent="0.2">
      <c r="B141" s="76">
        <v>2016</v>
      </c>
      <c r="C141" s="252"/>
      <c r="D141" s="14">
        <v>89.29</v>
      </c>
      <c r="E141" s="14">
        <v>78.569999999999993</v>
      </c>
      <c r="F141" s="14">
        <v>71.430000000000007</v>
      </c>
      <c r="G141" s="14"/>
      <c r="H141" s="14"/>
      <c r="I141" s="48"/>
    </row>
    <row r="142" spans="2:9" s="11" customFormat="1" ht="15" customHeight="1" x14ac:dyDescent="0.2">
      <c r="B142" s="76">
        <v>2015</v>
      </c>
      <c r="C142" s="76" t="s">
        <v>50</v>
      </c>
      <c r="D142" s="14">
        <v>79.31</v>
      </c>
      <c r="E142" s="14">
        <v>65.52</v>
      </c>
      <c r="F142" s="14">
        <v>62.07</v>
      </c>
      <c r="G142" s="14">
        <v>58.62</v>
      </c>
      <c r="H142" s="14"/>
      <c r="I142" s="50"/>
    </row>
    <row r="143" spans="2:9" s="11" customFormat="1" ht="15" customHeight="1" x14ac:dyDescent="0.2">
      <c r="B143" s="76">
        <v>2014</v>
      </c>
      <c r="C143" s="76" t="s">
        <v>50</v>
      </c>
      <c r="D143" s="14">
        <v>88</v>
      </c>
      <c r="E143" s="14">
        <v>84</v>
      </c>
      <c r="F143" s="14">
        <v>72</v>
      </c>
      <c r="G143" s="14">
        <v>68</v>
      </c>
      <c r="H143" s="14">
        <v>64</v>
      </c>
      <c r="I143" s="50"/>
    </row>
    <row r="144" spans="2:9" s="11" customFormat="1" ht="15" customHeight="1" x14ac:dyDescent="0.2">
      <c r="B144" s="264" t="s">
        <v>33</v>
      </c>
      <c r="C144" s="249"/>
      <c r="D144" s="249"/>
      <c r="E144" s="249"/>
      <c r="F144" s="249"/>
      <c r="G144" s="249"/>
      <c r="H144" s="14"/>
      <c r="I144" s="48"/>
    </row>
    <row r="145" spans="2:9" s="11" customFormat="1" ht="15" customHeight="1" x14ac:dyDescent="0.2">
      <c r="B145" s="76">
        <v>2019</v>
      </c>
      <c r="C145" s="252"/>
      <c r="D145" s="14"/>
      <c r="E145" s="14"/>
      <c r="F145" s="14"/>
      <c r="G145" s="14"/>
      <c r="H145" s="14"/>
      <c r="I145" s="48"/>
    </row>
    <row r="146" spans="2:9" s="11" customFormat="1" ht="15" customHeight="1" x14ac:dyDescent="0.2">
      <c r="B146" s="76">
        <v>2018</v>
      </c>
      <c r="C146" s="252"/>
      <c r="D146" s="14">
        <v>91.43</v>
      </c>
      <c r="E146" s="14"/>
      <c r="F146" s="14"/>
      <c r="G146" s="14"/>
      <c r="H146" s="14"/>
      <c r="I146" s="48"/>
    </row>
    <row r="147" spans="2:9" s="11" customFormat="1" ht="15" customHeight="1" x14ac:dyDescent="0.2">
      <c r="B147" s="76">
        <v>2017</v>
      </c>
      <c r="C147" s="16"/>
      <c r="D147" s="14">
        <v>84.85</v>
      </c>
      <c r="E147" s="14">
        <v>78.790000000000006</v>
      </c>
      <c r="F147" s="14"/>
      <c r="G147" s="14"/>
      <c r="H147" s="14"/>
      <c r="I147" s="18"/>
    </row>
    <row r="148" spans="2:9" s="11" customFormat="1" ht="15" customHeight="1" x14ac:dyDescent="0.2">
      <c r="B148" s="76">
        <v>2016</v>
      </c>
      <c r="C148" s="252"/>
      <c r="D148" s="14">
        <v>85.37</v>
      </c>
      <c r="E148" s="14">
        <v>65.849999999999994</v>
      </c>
      <c r="F148" s="14">
        <v>43.9</v>
      </c>
      <c r="G148" s="14"/>
      <c r="H148" s="14"/>
      <c r="I148" s="48"/>
    </row>
    <row r="149" spans="2:9" s="11" customFormat="1" ht="15" customHeight="1" x14ac:dyDescent="0.2">
      <c r="B149" s="76">
        <v>2015</v>
      </c>
      <c r="C149" s="76" t="s">
        <v>50</v>
      </c>
      <c r="D149" s="14">
        <v>89.13</v>
      </c>
      <c r="E149" s="14">
        <v>71.739999999999995</v>
      </c>
      <c r="F149" s="14">
        <v>58.7</v>
      </c>
      <c r="G149" s="14">
        <v>47.83</v>
      </c>
      <c r="H149" s="14"/>
      <c r="I149" s="50"/>
    </row>
    <row r="150" spans="2:9" s="11" customFormat="1" ht="15" customHeight="1" x14ac:dyDescent="0.2">
      <c r="B150" s="76">
        <v>2014</v>
      </c>
      <c r="C150" s="76" t="s">
        <v>50</v>
      </c>
      <c r="D150" s="14">
        <v>85.29</v>
      </c>
      <c r="E150" s="14">
        <v>67.650000000000006</v>
      </c>
      <c r="F150" s="14">
        <v>58.82</v>
      </c>
      <c r="G150" s="14">
        <v>50</v>
      </c>
      <c r="H150" s="14">
        <v>47.06</v>
      </c>
      <c r="I150" s="50"/>
    </row>
    <row r="151" spans="2:9" ht="9.75" customHeight="1" x14ac:dyDescent="0.2">
      <c r="B151" s="49"/>
      <c r="C151" s="49"/>
      <c r="D151" s="49"/>
      <c r="E151" s="49"/>
      <c r="F151" s="49"/>
      <c r="G151" s="49"/>
      <c r="H151" s="49"/>
      <c r="I151" s="49"/>
    </row>
    <row r="152" spans="2:9" ht="3" customHeight="1" x14ac:dyDescent="0.2">
      <c r="B152" s="136"/>
      <c r="C152" s="136"/>
      <c r="D152" s="136"/>
      <c r="E152" s="136"/>
      <c r="F152" s="136"/>
      <c r="G152" s="136"/>
      <c r="H152" s="136"/>
      <c r="I152" s="49"/>
    </row>
    <row r="153" spans="2:9" ht="9" customHeight="1" x14ac:dyDescent="0.2"/>
    <row r="154" spans="2:9" x14ac:dyDescent="0.2">
      <c r="B154" s="288" t="s">
        <v>289</v>
      </c>
      <c r="C154" s="288"/>
      <c r="D154" s="288"/>
      <c r="E154" s="288"/>
      <c r="F154" s="288"/>
      <c r="G154" s="288"/>
      <c r="H154" s="288"/>
    </row>
    <row r="155" spans="2:9" x14ac:dyDescent="0.2">
      <c r="B155" s="288" t="s">
        <v>336</v>
      </c>
      <c r="C155" s="288"/>
      <c r="D155" s="288"/>
      <c r="E155" s="288"/>
      <c r="F155" s="288"/>
      <c r="G155" s="288"/>
      <c r="H155" s="288"/>
    </row>
    <row r="157" spans="2:9" ht="12" x14ac:dyDescent="0.2">
      <c r="B157" s="133" t="s">
        <v>0</v>
      </c>
      <c r="C157" s="26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pageSetUpPr fitToPage="1"/>
  </sheetPr>
  <dimension ref="B1:H161"/>
  <sheetViews>
    <sheetView showGridLines="0" zoomScaleNormal="100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7" width="19.7109375" style="1" customWidth="1"/>
    <col min="8" max="8" width="6.7109375" style="49" customWidth="1"/>
    <col min="9" max="16384" width="12.5703125" style="1"/>
  </cols>
  <sheetData>
    <row r="1" spans="2:8" s="119" customFormat="1" ht="32.25" customHeight="1" x14ac:dyDescent="0.2">
      <c r="B1" s="289" t="s">
        <v>317</v>
      </c>
      <c r="C1" s="289"/>
      <c r="D1" s="289"/>
      <c r="E1" s="289"/>
      <c r="F1" s="289"/>
      <c r="G1" s="289"/>
      <c r="H1" s="123"/>
    </row>
    <row r="2" spans="2:8" ht="11.25" customHeight="1" x14ac:dyDescent="0.2">
      <c r="B2" s="19"/>
      <c r="E2" s="19"/>
      <c r="F2" s="19"/>
    </row>
    <row r="3" spans="2:8" ht="12.75" customHeight="1" x14ac:dyDescent="0.2">
      <c r="B3" s="125" t="s">
        <v>218</v>
      </c>
      <c r="C3" s="27"/>
      <c r="D3" s="48"/>
      <c r="E3" s="48"/>
      <c r="G3" s="4"/>
    </row>
    <row r="4" spans="2:8" s="6" customFormat="1" ht="13.5" customHeight="1" x14ac:dyDescent="0.2">
      <c r="B4" s="284" t="s">
        <v>4</v>
      </c>
      <c r="C4" s="285"/>
      <c r="D4" s="290" t="s">
        <v>5</v>
      </c>
      <c r="E4" s="290"/>
      <c r="F4" s="290" t="s">
        <v>38</v>
      </c>
      <c r="G4" s="314"/>
      <c r="H4" s="50"/>
    </row>
    <row r="5" spans="2:8" s="6" customFormat="1" ht="13.5" customHeight="1" x14ac:dyDescent="0.2">
      <c r="B5" s="284"/>
      <c r="C5" s="285"/>
      <c r="D5" s="290"/>
      <c r="E5" s="290"/>
      <c r="F5" s="290"/>
      <c r="G5" s="314"/>
      <c r="H5" s="50"/>
    </row>
    <row r="6" spans="2:8" s="6" customFormat="1" ht="24" customHeight="1" x14ac:dyDescent="0.2">
      <c r="B6" s="284"/>
      <c r="C6" s="285"/>
      <c r="D6" s="151" t="s">
        <v>51</v>
      </c>
      <c r="E6" s="152" t="s">
        <v>52</v>
      </c>
      <c r="F6" s="151" t="s">
        <v>53</v>
      </c>
      <c r="G6" s="153" t="s">
        <v>54</v>
      </c>
      <c r="H6" s="50"/>
    </row>
    <row r="7" spans="2:8" ht="18" customHeight="1" x14ac:dyDescent="0.2">
      <c r="B7" s="284"/>
      <c r="C7" s="285"/>
      <c r="D7" s="138" t="s">
        <v>15</v>
      </c>
      <c r="E7" s="154" t="s">
        <v>16</v>
      </c>
      <c r="F7" s="138" t="s">
        <v>15</v>
      </c>
      <c r="G7" s="150" t="s">
        <v>16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51"/>
    </row>
    <row r="9" spans="2:8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</row>
    <row r="10" spans="2:8" s="11" customFormat="1" ht="15" customHeight="1" x14ac:dyDescent="0.2">
      <c r="B10" s="76">
        <v>2019</v>
      </c>
      <c r="C10" s="74"/>
      <c r="D10" s="178">
        <v>535</v>
      </c>
      <c r="E10" s="14">
        <v>27.52</v>
      </c>
      <c r="F10" s="54" t="s">
        <v>39</v>
      </c>
      <c r="G10" s="14" t="s">
        <v>39</v>
      </c>
      <c r="H10" s="48"/>
    </row>
    <row r="11" spans="2:8" s="11" customFormat="1" ht="15" customHeight="1" x14ac:dyDescent="0.2">
      <c r="B11" s="76">
        <v>2018</v>
      </c>
      <c r="C11" s="74"/>
      <c r="D11" s="178">
        <v>1060</v>
      </c>
      <c r="E11" s="14">
        <v>28.5</v>
      </c>
      <c r="F11" s="54">
        <v>235</v>
      </c>
      <c r="G11" s="14">
        <v>21.31</v>
      </c>
      <c r="H11" s="48"/>
    </row>
    <row r="12" spans="2:8" s="11" customFormat="1" ht="15" customHeight="1" x14ac:dyDescent="0.2">
      <c r="B12" s="76">
        <v>2017</v>
      </c>
      <c r="C12" s="74"/>
      <c r="D12" s="178">
        <v>1285</v>
      </c>
      <c r="E12" s="14">
        <v>27.5</v>
      </c>
      <c r="F12" s="54">
        <v>210</v>
      </c>
      <c r="G12" s="14">
        <v>20.87</v>
      </c>
      <c r="H12" s="48"/>
    </row>
    <row r="13" spans="2:8" s="11" customFormat="1" ht="15" customHeight="1" x14ac:dyDescent="0.2">
      <c r="B13" s="76">
        <v>2016</v>
      </c>
      <c r="C13" s="74"/>
      <c r="D13" s="178">
        <v>941</v>
      </c>
      <c r="E13" s="14">
        <v>27.41</v>
      </c>
      <c r="F13" s="54">
        <v>142</v>
      </c>
      <c r="G13" s="14">
        <v>17.89</v>
      </c>
      <c r="H13" s="48"/>
    </row>
    <row r="14" spans="2:8" s="11" customFormat="1" ht="15" customHeight="1" x14ac:dyDescent="0.2">
      <c r="B14" s="76">
        <v>2015</v>
      </c>
      <c r="C14" s="76" t="str">
        <f>IF(B14=2008,$C$2,"")</f>
        <v/>
      </c>
      <c r="D14" s="178">
        <v>658</v>
      </c>
      <c r="E14" s="14">
        <v>29.26</v>
      </c>
      <c r="F14" s="182">
        <v>57</v>
      </c>
      <c r="G14" s="14">
        <v>21.32</v>
      </c>
      <c r="H14" s="48"/>
    </row>
    <row r="15" spans="2:8" s="55" customFormat="1" ht="15" customHeight="1" x14ac:dyDescent="0.2">
      <c r="B15" s="76">
        <v>2014</v>
      </c>
      <c r="C15" s="76" t="str">
        <f t="shared" ref="C15" si="0">IF(B15=2008,$C$2,"")</f>
        <v/>
      </c>
      <c r="D15" s="178">
        <v>485</v>
      </c>
      <c r="E15" s="14">
        <v>28.57</v>
      </c>
      <c r="F15" s="182">
        <v>-5</v>
      </c>
      <c r="G15" s="14">
        <v>21.24</v>
      </c>
      <c r="H15" s="96"/>
    </row>
    <row r="16" spans="2:8" s="11" customFormat="1" ht="15" customHeight="1" x14ac:dyDescent="0.2">
      <c r="B16" s="251" t="s">
        <v>3</v>
      </c>
      <c r="C16" s="74"/>
      <c r="D16" s="74"/>
      <c r="E16" s="74"/>
      <c r="F16" s="74"/>
      <c r="G16" s="74"/>
      <c r="H16" s="48"/>
    </row>
    <row r="17" spans="2:8" s="11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48"/>
    </row>
    <row r="18" spans="2:8" s="11" customFormat="1" ht="15" customHeight="1" x14ac:dyDescent="0.2">
      <c r="B18" s="76">
        <v>2019</v>
      </c>
      <c r="C18" s="252"/>
      <c r="D18" s="178">
        <v>247</v>
      </c>
      <c r="E18" s="14">
        <v>32.29</v>
      </c>
      <c r="F18" s="54" t="s">
        <v>39</v>
      </c>
      <c r="G18" s="14" t="s">
        <v>39</v>
      </c>
      <c r="H18" s="48"/>
    </row>
    <row r="19" spans="2:8" s="11" customFormat="1" ht="15" customHeight="1" x14ac:dyDescent="0.2">
      <c r="B19" s="76">
        <v>2018</v>
      </c>
      <c r="C19" s="74"/>
      <c r="D19" s="178">
        <v>640</v>
      </c>
      <c r="E19" s="14">
        <v>33.71</v>
      </c>
      <c r="F19" s="54">
        <v>-49</v>
      </c>
      <c r="G19" s="14">
        <v>33.69</v>
      </c>
      <c r="H19" s="48"/>
    </row>
    <row r="20" spans="2:8" s="11" customFormat="1" ht="15" customHeight="1" x14ac:dyDescent="0.2">
      <c r="B20" s="76">
        <v>2017</v>
      </c>
      <c r="C20" s="252"/>
      <c r="D20" s="178">
        <v>946</v>
      </c>
      <c r="E20" s="14">
        <v>32.659999999999997</v>
      </c>
      <c r="F20" s="54">
        <v>1</v>
      </c>
      <c r="G20" s="14">
        <v>32.56</v>
      </c>
      <c r="H20" s="48"/>
    </row>
    <row r="21" spans="2:8" s="11" customFormat="1" ht="15" customHeight="1" x14ac:dyDescent="0.2">
      <c r="B21" s="76">
        <v>2016</v>
      </c>
      <c r="C21" s="252"/>
      <c r="D21" s="178">
        <v>773</v>
      </c>
      <c r="E21" s="14">
        <v>33.409999999999997</v>
      </c>
      <c r="F21" s="54">
        <v>30</v>
      </c>
      <c r="G21" s="14">
        <v>27.91</v>
      </c>
      <c r="H21" s="48"/>
    </row>
    <row r="22" spans="2:8" s="55" customFormat="1" ht="15" customHeight="1" x14ac:dyDescent="0.2">
      <c r="B22" s="76">
        <v>2015</v>
      </c>
      <c r="C22" s="76" t="s">
        <v>50</v>
      </c>
      <c r="D22" s="178">
        <v>617</v>
      </c>
      <c r="E22" s="14">
        <v>35.340000000000003</v>
      </c>
      <c r="F22" s="54">
        <v>-2</v>
      </c>
      <c r="G22" s="14">
        <v>30.61</v>
      </c>
      <c r="H22" s="96"/>
    </row>
    <row r="23" spans="2:8" s="55" customFormat="1" ht="15" customHeight="1" x14ac:dyDescent="0.2">
      <c r="B23" s="76">
        <v>2014</v>
      </c>
      <c r="C23" s="76" t="s">
        <v>50</v>
      </c>
      <c r="D23" s="178">
        <v>488</v>
      </c>
      <c r="E23" s="14">
        <v>34.840000000000003</v>
      </c>
      <c r="F23" s="54">
        <v>-18</v>
      </c>
      <c r="G23" s="14">
        <v>33.479999999999997</v>
      </c>
      <c r="H23" s="96"/>
    </row>
    <row r="24" spans="2:8" s="11" customFormat="1" ht="15" customHeight="1" x14ac:dyDescent="0.2">
      <c r="B24" s="252" t="s">
        <v>35</v>
      </c>
      <c r="C24" s="203" t="s">
        <v>50</v>
      </c>
      <c r="D24" s="203"/>
      <c r="E24" s="203"/>
      <c r="F24" s="203"/>
      <c r="G24" s="203"/>
      <c r="H24" s="48"/>
    </row>
    <row r="25" spans="2:8" s="11" customFormat="1" ht="15" customHeight="1" x14ac:dyDescent="0.2">
      <c r="B25" s="76">
        <v>2019</v>
      </c>
      <c r="C25" s="252"/>
      <c r="D25" s="178">
        <v>288</v>
      </c>
      <c r="E25" s="14">
        <v>17.91</v>
      </c>
      <c r="F25" s="54" t="s">
        <v>39</v>
      </c>
      <c r="G25" s="14" t="s">
        <v>39</v>
      </c>
      <c r="H25" s="48"/>
    </row>
    <row r="26" spans="2:8" s="11" customFormat="1" ht="15" customHeight="1" x14ac:dyDescent="0.2">
      <c r="B26" s="76">
        <v>2018</v>
      </c>
      <c r="C26" s="74"/>
      <c r="D26" s="178">
        <v>420</v>
      </c>
      <c r="E26" s="14">
        <v>17.7</v>
      </c>
      <c r="F26" s="54">
        <v>284</v>
      </c>
      <c r="G26" s="14">
        <v>19.190000000000001</v>
      </c>
      <c r="H26" s="48"/>
    </row>
    <row r="27" spans="2:8" s="11" customFormat="1" ht="15" customHeight="1" x14ac:dyDescent="0.2">
      <c r="B27" s="76">
        <v>2017</v>
      </c>
      <c r="C27" s="252"/>
      <c r="D27" s="178">
        <v>339</v>
      </c>
      <c r="E27" s="14">
        <v>16.64</v>
      </c>
      <c r="F27" s="54">
        <v>209</v>
      </c>
      <c r="G27" s="14">
        <v>18.75</v>
      </c>
      <c r="H27" s="48"/>
    </row>
    <row r="28" spans="2:8" s="11" customFormat="1" ht="15" customHeight="1" x14ac:dyDescent="0.2">
      <c r="B28" s="76">
        <v>2016</v>
      </c>
      <c r="C28" s="252"/>
      <c r="D28" s="178">
        <v>168</v>
      </c>
      <c r="E28" s="14">
        <v>14.93</v>
      </c>
      <c r="F28" s="54">
        <v>112</v>
      </c>
      <c r="G28" s="14">
        <v>16.079999999999998</v>
      </c>
      <c r="H28" s="48"/>
    </row>
    <row r="29" spans="2:8" s="55" customFormat="1" ht="15" customHeight="1" x14ac:dyDescent="0.2">
      <c r="B29" s="76">
        <v>2015</v>
      </c>
      <c r="C29" s="76" t="s">
        <v>50</v>
      </c>
      <c r="D29" s="178">
        <v>41</v>
      </c>
      <c r="E29" s="14">
        <v>17.079999999999998</v>
      </c>
      <c r="F29" s="54">
        <v>59</v>
      </c>
      <c r="G29" s="14">
        <v>19.64</v>
      </c>
      <c r="H29" s="96"/>
    </row>
    <row r="30" spans="2:8" s="55" customFormat="1" ht="15" customHeight="1" x14ac:dyDescent="0.2">
      <c r="B30" s="76">
        <v>2014</v>
      </c>
      <c r="C30" s="76" t="s">
        <v>50</v>
      </c>
      <c r="D30" s="182">
        <v>-3</v>
      </c>
      <c r="E30" s="14">
        <v>16.57</v>
      </c>
      <c r="F30" s="54">
        <v>13</v>
      </c>
      <c r="G30" s="14">
        <v>18.96</v>
      </c>
      <c r="H30" s="96"/>
    </row>
    <row r="31" spans="2:8" s="11" customFormat="1" ht="15" customHeight="1" x14ac:dyDescent="0.2">
      <c r="B31" s="251" t="s">
        <v>36</v>
      </c>
      <c r="C31" s="74"/>
      <c r="D31" s="74"/>
      <c r="E31" s="74"/>
      <c r="F31" s="74"/>
      <c r="G31" s="74"/>
      <c r="H31" s="48"/>
    </row>
    <row r="32" spans="2:8" s="11" customFormat="1" ht="15" customHeight="1" x14ac:dyDescent="0.2">
      <c r="B32" s="264" t="s">
        <v>17</v>
      </c>
      <c r="C32" s="249"/>
      <c r="D32" s="249"/>
      <c r="E32" s="249"/>
      <c r="F32" s="249"/>
      <c r="G32" s="249"/>
      <c r="H32" s="48"/>
    </row>
    <row r="33" spans="2:8" s="11" customFormat="1" ht="15" customHeight="1" x14ac:dyDescent="0.2">
      <c r="B33" s="76">
        <v>2019</v>
      </c>
      <c r="C33" s="252"/>
      <c r="D33" s="182">
        <v>-75</v>
      </c>
      <c r="E33" s="14">
        <v>14.33</v>
      </c>
      <c r="F33" s="54" t="s">
        <v>39</v>
      </c>
      <c r="G33" s="14" t="s">
        <v>39</v>
      </c>
      <c r="H33" s="48"/>
    </row>
    <row r="34" spans="2:8" s="11" customFormat="1" ht="15" customHeight="1" x14ac:dyDescent="0.2">
      <c r="B34" s="76">
        <v>2018</v>
      </c>
      <c r="C34" s="74"/>
      <c r="D34" s="178">
        <v>82</v>
      </c>
      <c r="E34" s="14">
        <v>17.27</v>
      </c>
      <c r="F34" s="54">
        <v>3</v>
      </c>
      <c r="G34" s="14">
        <v>25</v>
      </c>
      <c r="H34" s="48"/>
    </row>
    <row r="35" spans="2:8" s="11" customFormat="1" ht="15" customHeight="1" x14ac:dyDescent="0.2">
      <c r="B35" s="76">
        <v>2017</v>
      </c>
      <c r="C35" s="252"/>
      <c r="D35" s="178">
        <v>62</v>
      </c>
      <c r="E35" s="14">
        <v>14.96</v>
      </c>
      <c r="F35" s="54">
        <v>2</v>
      </c>
      <c r="G35" s="14">
        <v>21.74</v>
      </c>
      <c r="H35" s="48"/>
    </row>
    <row r="36" spans="2:8" s="11" customFormat="1" ht="15" customHeight="1" x14ac:dyDescent="0.2">
      <c r="B36" s="76">
        <v>2016</v>
      </c>
      <c r="C36" s="252"/>
      <c r="D36" s="178">
        <v>70</v>
      </c>
      <c r="E36" s="14">
        <v>16.62</v>
      </c>
      <c r="F36" s="54">
        <v>8</v>
      </c>
      <c r="G36" s="14">
        <v>18.71</v>
      </c>
      <c r="H36" s="48"/>
    </row>
    <row r="37" spans="2:8" s="11" customFormat="1" ht="15" customHeight="1" x14ac:dyDescent="0.2">
      <c r="B37" s="76">
        <v>2015</v>
      </c>
      <c r="C37" s="76" t="s">
        <v>50</v>
      </c>
      <c r="D37" s="178">
        <v>42</v>
      </c>
      <c r="E37" s="14">
        <v>18.100000000000001</v>
      </c>
      <c r="F37" s="54">
        <v>14</v>
      </c>
      <c r="G37" s="14">
        <v>25</v>
      </c>
      <c r="H37" s="48"/>
    </row>
    <row r="38" spans="2:8" s="11" customFormat="1" ht="15" customHeight="1" x14ac:dyDescent="0.2">
      <c r="B38" s="76">
        <v>2014</v>
      </c>
      <c r="C38" s="76" t="s">
        <v>50</v>
      </c>
      <c r="D38" s="178">
        <v>287</v>
      </c>
      <c r="E38" s="14">
        <v>23.56</v>
      </c>
      <c r="F38" s="54">
        <v>7</v>
      </c>
      <c r="G38" s="14">
        <v>27.74</v>
      </c>
      <c r="H38" s="48"/>
    </row>
    <row r="39" spans="2:8" s="11" customFormat="1" ht="15" customHeight="1" x14ac:dyDescent="0.2">
      <c r="B39" s="264" t="s">
        <v>18</v>
      </c>
      <c r="C39" s="249"/>
      <c r="D39" s="249"/>
      <c r="E39" s="249"/>
      <c r="F39" s="249"/>
      <c r="G39" s="249"/>
      <c r="H39" s="48"/>
    </row>
    <row r="40" spans="2:8" s="11" customFormat="1" ht="15" customHeight="1" x14ac:dyDescent="0.2">
      <c r="B40" s="76">
        <v>2019</v>
      </c>
      <c r="C40" s="252"/>
      <c r="D40" s="178">
        <v>0</v>
      </c>
      <c r="E40" s="14">
        <v>0</v>
      </c>
      <c r="F40" s="54" t="s">
        <v>39</v>
      </c>
      <c r="G40" s="14" t="s">
        <v>39</v>
      </c>
      <c r="H40" s="48"/>
    </row>
    <row r="41" spans="2:8" s="11" customFormat="1" ht="15" customHeight="1" x14ac:dyDescent="0.2">
      <c r="B41" s="76">
        <v>2018</v>
      </c>
      <c r="C41" s="74"/>
      <c r="D41" s="178">
        <v>0</v>
      </c>
      <c r="E41" s="14">
        <v>0</v>
      </c>
      <c r="F41" s="54">
        <v>0</v>
      </c>
      <c r="G41" s="14">
        <v>0</v>
      </c>
      <c r="H41" s="48"/>
    </row>
    <row r="42" spans="2:8" s="11" customFormat="1" ht="15" customHeight="1" x14ac:dyDescent="0.2">
      <c r="B42" s="76">
        <v>2017</v>
      </c>
      <c r="C42" s="252"/>
      <c r="D42" s="178">
        <v>1</v>
      </c>
      <c r="E42" s="14">
        <v>6.67</v>
      </c>
      <c r="F42" s="54">
        <v>0</v>
      </c>
      <c r="G42" s="14">
        <v>20</v>
      </c>
      <c r="H42" s="48"/>
    </row>
    <row r="43" spans="2:8" s="11" customFormat="1" ht="15" customHeight="1" x14ac:dyDescent="0.2">
      <c r="B43" s="76">
        <v>2016</v>
      </c>
      <c r="C43" s="252"/>
      <c r="D43" s="182">
        <v>-3</v>
      </c>
      <c r="E43" s="14">
        <v>17.649999999999999</v>
      </c>
      <c r="F43" s="54">
        <v>0</v>
      </c>
      <c r="G43" s="14">
        <v>0</v>
      </c>
      <c r="H43" s="48"/>
    </row>
    <row r="44" spans="2:8" s="11" customFormat="1" ht="15" customHeight="1" x14ac:dyDescent="0.2">
      <c r="B44" s="76">
        <v>2015</v>
      </c>
      <c r="C44" s="76" t="s">
        <v>50</v>
      </c>
      <c r="D44" s="178">
        <v>1</v>
      </c>
      <c r="E44" s="14">
        <v>5.88</v>
      </c>
      <c r="F44" s="54">
        <v>1</v>
      </c>
      <c r="G44" s="14">
        <v>11.11</v>
      </c>
      <c r="H44" s="48"/>
    </row>
    <row r="45" spans="2:8" s="11" customFormat="1" ht="15" customHeight="1" x14ac:dyDescent="0.2">
      <c r="B45" s="76">
        <v>2014</v>
      </c>
      <c r="C45" s="76" t="s">
        <v>50</v>
      </c>
      <c r="D45" s="182">
        <v>-1</v>
      </c>
      <c r="E45" s="14">
        <v>5.26</v>
      </c>
      <c r="F45" s="54">
        <v>-1</v>
      </c>
      <c r="G45" s="14">
        <v>11.11</v>
      </c>
      <c r="H45" s="48"/>
    </row>
    <row r="46" spans="2:8" s="11" customFormat="1" ht="15" customHeight="1" x14ac:dyDescent="0.2">
      <c r="B46" s="264" t="s">
        <v>19</v>
      </c>
      <c r="C46" s="249"/>
      <c r="D46" s="249"/>
      <c r="E46" s="249"/>
      <c r="F46" s="249"/>
      <c r="G46" s="249"/>
      <c r="H46" s="48"/>
    </row>
    <row r="47" spans="2:8" s="11" customFormat="1" ht="15" customHeight="1" x14ac:dyDescent="0.2">
      <c r="B47" s="76">
        <v>2019</v>
      </c>
      <c r="C47" s="252"/>
      <c r="D47" s="178">
        <v>11</v>
      </c>
      <c r="E47" s="14">
        <v>17.989999999999998</v>
      </c>
      <c r="F47" s="54" t="s">
        <v>39</v>
      </c>
      <c r="G47" s="14" t="s">
        <v>39</v>
      </c>
      <c r="H47" s="48"/>
    </row>
    <row r="48" spans="2:8" s="11" customFormat="1" ht="15" customHeight="1" x14ac:dyDescent="0.2">
      <c r="B48" s="76">
        <v>2018</v>
      </c>
      <c r="C48" s="74"/>
      <c r="D48" s="178">
        <v>19</v>
      </c>
      <c r="E48" s="14">
        <v>23.36</v>
      </c>
      <c r="F48" s="54">
        <v>8</v>
      </c>
      <c r="G48" s="14">
        <v>13.43</v>
      </c>
      <c r="H48" s="48"/>
    </row>
    <row r="49" spans="2:8" s="11" customFormat="1" ht="15" customHeight="1" x14ac:dyDescent="0.2">
      <c r="B49" s="76">
        <v>2017</v>
      </c>
      <c r="C49" s="252"/>
      <c r="D49" s="178">
        <v>16</v>
      </c>
      <c r="E49" s="14">
        <v>20.09</v>
      </c>
      <c r="F49" s="54">
        <v>12</v>
      </c>
      <c r="G49" s="14">
        <v>17.39</v>
      </c>
      <c r="H49" s="48"/>
    </row>
    <row r="50" spans="2:8" s="11" customFormat="1" ht="15" customHeight="1" x14ac:dyDescent="0.2">
      <c r="B50" s="76">
        <v>2016</v>
      </c>
      <c r="C50" s="252"/>
      <c r="D50" s="178">
        <v>4</v>
      </c>
      <c r="E50" s="14">
        <v>17.8</v>
      </c>
      <c r="F50" s="54">
        <v>4</v>
      </c>
      <c r="G50" s="14">
        <v>12.78</v>
      </c>
      <c r="H50" s="48"/>
    </row>
    <row r="51" spans="2:8" s="11" customFormat="1" ht="15" customHeight="1" x14ac:dyDescent="0.2">
      <c r="B51" s="76">
        <v>2015</v>
      </c>
      <c r="C51" s="76" t="s">
        <v>50</v>
      </c>
      <c r="D51" s="182">
        <v>-2</v>
      </c>
      <c r="E51" s="14">
        <v>19.559999999999999</v>
      </c>
      <c r="F51" s="54">
        <v>0</v>
      </c>
      <c r="G51" s="14">
        <v>16.59</v>
      </c>
      <c r="H51" s="48"/>
    </row>
    <row r="52" spans="2:8" s="11" customFormat="1" ht="15" customHeight="1" x14ac:dyDescent="0.2">
      <c r="B52" s="76">
        <v>2014</v>
      </c>
      <c r="C52" s="76" t="s">
        <v>50</v>
      </c>
      <c r="D52" s="182">
        <v>-16</v>
      </c>
      <c r="E52" s="14">
        <v>20.77</v>
      </c>
      <c r="F52" s="54">
        <v>-13</v>
      </c>
      <c r="G52" s="14">
        <v>16.59</v>
      </c>
      <c r="H52" s="48"/>
    </row>
    <row r="53" spans="2:8" s="11" customFormat="1" ht="15" customHeight="1" x14ac:dyDescent="0.2">
      <c r="B53" s="264" t="s">
        <v>20</v>
      </c>
      <c r="C53" s="249"/>
      <c r="D53" s="249"/>
      <c r="E53" s="249"/>
      <c r="F53" s="249"/>
      <c r="G53" s="249"/>
      <c r="H53" s="48"/>
    </row>
    <row r="54" spans="2:8" s="11" customFormat="1" ht="15" customHeight="1" x14ac:dyDescent="0.2">
      <c r="B54" s="76">
        <v>2019</v>
      </c>
      <c r="C54" s="252"/>
      <c r="D54" s="182">
        <v>-1</v>
      </c>
      <c r="E54" s="14">
        <v>4.17</v>
      </c>
      <c r="F54" s="54" t="s">
        <v>39</v>
      </c>
      <c r="G54" s="14" t="s">
        <v>39</v>
      </c>
      <c r="H54" s="48"/>
    </row>
    <row r="55" spans="2:8" s="11" customFormat="1" ht="15" customHeight="1" x14ac:dyDescent="0.2">
      <c r="B55" s="76">
        <v>2018</v>
      </c>
      <c r="C55" s="74"/>
      <c r="D55" s="178">
        <v>0</v>
      </c>
      <c r="E55" s="14">
        <v>0</v>
      </c>
      <c r="F55" s="54">
        <v>0</v>
      </c>
      <c r="G55" s="14">
        <v>0</v>
      </c>
      <c r="H55" s="48"/>
    </row>
    <row r="56" spans="2:8" s="11" customFormat="1" ht="15" customHeight="1" x14ac:dyDescent="0.2">
      <c r="B56" s="76">
        <v>2017</v>
      </c>
      <c r="C56" s="252"/>
      <c r="D56" s="178">
        <v>0</v>
      </c>
      <c r="E56" s="14">
        <v>0</v>
      </c>
      <c r="F56" s="54">
        <v>0</v>
      </c>
      <c r="G56" s="14">
        <v>0</v>
      </c>
      <c r="H56" s="48"/>
    </row>
    <row r="57" spans="2:8" s="11" customFormat="1" ht="15" customHeight="1" x14ac:dyDescent="0.2">
      <c r="B57" s="76">
        <v>2016</v>
      </c>
      <c r="C57" s="252"/>
      <c r="D57" s="178">
        <v>40</v>
      </c>
      <c r="E57" s="14">
        <v>75.86</v>
      </c>
      <c r="F57" s="54">
        <v>0</v>
      </c>
      <c r="G57" s="14" t="s">
        <v>39</v>
      </c>
      <c r="H57" s="48"/>
    </row>
    <row r="58" spans="2:8" s="11" customFormat="1" ht="15" customHeight="1" x14ac:dyDescent="0.2">
      <c r="B58" s="76">
        <v>2015</v>
      </c>
      <c r="C58" s="76" t="s">
        <v>50</v>
      </c>
      <c r="D58" s="178">
        <v>3</v>
      </c>
      <c r="E58" s="14">
        <v>33.33</v>
      </c>
      <c r="F58" s="54">
        <v>1</v>
      </c>
      <c r="G58" s="14">
        <v>33.33</v>
      </c>
      <c r="H58" s="48"/>
    </row>
    <row r="59" spans="2:8" s="11" customFormat="1" ht="15" customHeight="1" x14ac:dyDescent="0.2">
      <c r="B59" s="76">
        <v>2014</v>
      </c>
      <c r="C59" s="76" t="s">
        <v>50</v>
      </c>
      <c r="D59" s="182">
        <v>-2</v>
      </c>
      <c r="E59" s="14">
        <v>16.670000000000002</v>
      </c>
      <c r="F59" s="54">
        <v>0</v>
      </c>
      <c r="G59" s="14">
        <v>0</v>
      </c>
      <c r="H59" s="48"/>
    </row>
    <row r="60" spans="2:8" s="11" customFormat="1" ht="15" customHeight="1" x14ac:dyDescent="0.2">
      <c r="B60" s="264" t="s">
        <v>21</v>
      </c>
      <c r="C60" s="265"/>
      <c r="D60" s="265"/>
      <c r="E60" s="265"/>
      <c r="F60" s="265"/>
      <c r="G60" s="265"/>
      <c r="H60" s="48"/>
    </row>
    <row r="61" spans="2:8" s="11" customFormat="1" ht="15" customHeight="1" x14ac:dyDescent="0.2">
      <c r="B61" s="76">
        <v>2019</v>
      </c>
      <c r="C61" s="232"/>
      <c r="D61" s="178">
        <v>0</v>
      </c>
      <c r="E61" s="14">
        <v>18.18</v>
      </c>
      <c r="F61" s="54" t="s">
        <v>39</v>
      </c>
      <c r="G61" s="14" t="s">
        <v>39</v>
      </c>
      <c r="H61" s="48"/>
    </row>
    <row r="62" spans="2:8" s="11" customFormat="1" ht="15" customHeight="1" x14ac:dyDescent="0.2">
      <c r="B62" s="76">
        <v>2018</v>
      </c>
      <c r="C62" s="74"/>
      <c r="D62" s="178">
        <v>0</v>
      </c>
      <c r="E62" s="14">
        <v>0</v>
      </c>
      <c r="F62" s="54">
        <v>0</v>
      </c>
      <c r="G62" s="14">
        <v>0</v>
      </c>
      <c r="H62" s="48"/>
    </row>
    <row r="63" spans="2:8" s="11" customFormat="1" ht="15" customHeight="1" x14ac:dyDescent="0.2">
      <c r="B63" s="76">
        <v>2017</v>
      </c>
      <c r="C63" s="232"/>
      <c r="D63" s="182">
        <v>-4</v>
      </c>
      <c r="E63" s="14">
        <v>15.38</v>
      </c>
      <c r="F63" s="54">
        <v>-2</v>
      </c>
      <c r="G63" s="14">
        <v>12.5</v>
      </c>
      <c r="H63" s="48"/>
    </row>
    <row r="64" spans="2:8" s="11" customFormat="1" ht="15" customHeight="1" x14ac:dyDescent="0.2">
      <c r="B64" s="76">
        <v>2016</v>
      </c>
      <c r="C64" s="232"/>
      <c r="D64" s="178">
        <v>4</v>
      </c>
      <c r="E64" s="14">
        <v>16.670000000000002</v>
      </c>
      <c r="F64" s="54">
        <v>2</v>
      </c>
      <c r="G64" s="14">
        <v>13.33</v>
      </c>
      <c r="H64" s="48"/>
    </row>
    <row r="65" spans="2:8" s="11" customFormat="1" ht="15" customHeight="1" x14ac:dyDescent="0.2">
      <c r="B65" s="76">
        <v>2015</v>
      </c>
      <c r="C65" s="76" t="s">
        <v>50</v>
      </c>
      <c r="D65" s="178">
        <v>0</v>
      </c>
      <c r="E65" s="14">
        <v>0</v>
      </c>
      <c r="F65" s="54">
        <v>-3</v>
      </c>
      <c r="G65" s="14">
        <v>17.649999999999999</v>
      </c>
      <c r="H65" s="48"/>
    </row>
    <row r="66" spans="2:8" s="11" customFormat="1" ht="15" customHeight="1" x14ac:dyDescent="0.2">
      <c r="B66" s="76">
        <v>2014</v>
      </c>
      <c r="C66" s="76" t="s">
        <v>50</v>
      </c>
      <c r="D66" s="178">
        <v>2</v>
      </c>
      <c r="E66" s="14">
        <v>18.18</v>
      </c>
      <c r="F66" s="54">
        <v>4</v>
      </c>
      <c r="G66" s="14">
        <v>25</v>
      </c>
      <c r="H66" s="48"/>
    </row>
    <row r="67" spans="2:8" s="11" customFormat="1" ht="15" customHeight="1" x14ac:dyDescent="0.2">
      <c r="B67" s="264" t="s">
        <v>22</v>
      </c>
      <c r="C67" s="249"/>
      <c r="D67" s="249"/>
      <c r="E67" s="249"/>
      <c r="F67" s="249"/>
      <c r="G67" s="249"/>
      <c r="H67" s="48"/>
    </row>
    <row r="68" spans="2:8" s="11" customFormat="1" ht="15" customHeight="1" x14ac:dyDescent="0.2">
      <c r="B68" s="76">
        <v>2019</v>
      </c>
      <c r="C68" s="252"/>
      <c r="D68" s="178">
        <v>37</v>
      </c>
      <c r="E68" s="14">
        <v>21.82</v>
      </c>
      <c r="F68" s="54" t="s">
        <v>39</v>
      </c>
      <c r="G68" s="14" t="s">
        <v>39</v>
      </c>
      <c r="H68" s="48"/>
    </row>
    <row r="69" spans="2:8" s="11" customFormat="1" ht="15" customHeight="1" x14ac:dyDescent="0.2">
      <c r="B69" s="76">
        <v>2018</v>
      </c>
      <c r="C69" s="74"/>
      <c r="D69" s="178">
        <v>58</v>
      </c>
      <c r="E69" s="14">
        <v>20.87</v>
      </c>
      <c r="F69" s="54">
        <v>32</v>
      </c>
      <c r="G69" s="14">
        <v>19.57</v>
      </c>
      <c r="H69" s="48"/>
    </row>
    <row r="70" spans="2:8" s="11" customFormat="1" ht="15" customHeight="1" x14ac:dyDescent="0.2">
      <c r="B70" s="76">
        <v>2017</v>
      </c>
      <c r="C70" s="252"/>
      <c r="D70" s="178">
        <v>21</v>
      </c>
      <c r="E70" s="14">
        <v>19.18</v>
      </c>
      <c r="F70" s="54">
        <v>8</v>
      </c>
      <c r="G70" s="14">
        <v>19.79</v>
      </c>
      <c r="H70" s="48"/>
    </row>
    <row r="71" spans="2:8" s="11" customFormat="1" ht="15" customHeight="1" x14ac:dyDescent="0.2">
      <c r="B71" s="76">
        <v>2016</v>
      </c>
      <c r="C71" s="252"/>
      <c r="D71" s="178">
        <v>15</v>
      </c>
      <c r="E71" s="14">
        <v>14.44</v>
      </c>
      <c r="F71" s="54">
        <v>3</v>
      </c>
      <c r="G71" s="14">
        <v>16.100000000000001</v>
      </c>
      <c r="H71" s="48"/>
    </row>
    <row r="72" spans="2:8" s="11" customFormat="1" ht="15" customHeight="1" x14ac:dyDescent="0.2">
      <c r="B72" s="76">
        <v>2015</v>
      </c>
      <c r="C72" s="76" t="s">
        <v>50</v>
      </c>
      <c r="D72" s="182">
        <v>-21</v>
      </c>
      <c r="E72" s="14">
        <v>21.2</v>
      </c>
      <c r="F72" s="54">
        <v>-9</v>
      </c>
      <c r="G72" s="14">
        <v>18.22</v>
      </c>
      <c r="H72" s="48"/>
    </row>
    <row r="73" spans="2:8" s="11" customFormat="1" ht="15" customHeight="1" x14ac:dyDescent="0.2">
      <c r="B73" s="76">
        <v>2014</v>
      </c>
      <c r="C73" s="76" t="s">
        <v>50</v>
      </c>
      <c r="D73" s="182">
        <v>-51</v>
      </c>
      <c r="E73" s="14">
        <v>20.8</v>
      </c>
      <c r="F73" s="54">
        <v>-30</v>
      </c>
      <c r="G73" s="14">
        <v>21.1</v>
      </c>
      <c r="H73" s="48"/>
    </row>
    <row r="74" spans="2:8" s="11" customFormat="1" ht="15" customHeight="1" x14ac:dyDescent="0.2">
      <c r="B74" s="264" t="s">
        <v>23</v>
      </c>
      <c r="C74" s="265"/>
      <c r="D74" s="265"/>
      <c r="E74" s="265"/>
      <c r="F74" s="265"/>
      <c r="G74" s="265"/>
      <c r="H74" s="48"/>
    </row>
    <row r="75" spans="2:8" s="11" customFormat="1" ht="15" customHeight="1" x14ac:dyDescent="0.2">
      <c r="B75" s="76">
        <v>2019</v>
      </c>
      <c r="C75" s="232"/>
      <c r="D75" s="178">
        <v>47</v>
      </c>
      <c r="E75" s="14">
        <v>21.08</v>
      </c>
      <c r="F75" s="54" t="s">
        <v>39</v>
      </c>
      <c r="G75" s="14" t="s">
        <v>39</v>
      </c>
      <c r="H75" s="48"/>
    </row>
    <row r="76" spans="2:8" s="11" customFormat="1" ht="15" customHeight="1" x14ac:dyDescent="0.2">
      <c r="B76" s="76">
        <v>2018</v>
      </c>
      <c r="C76" s="74"/>
      <c r="D76" s="178">
        <v>67</v>
      </c>
      <c r="E76" s="14">
        <v>22.6</v>
      </c>
      <c r="F76" s="54">
        <v>7</v>
      </c>
      <c r="G76" s="14">
        <v>17.98</v>
      </c>
      <c r="H76" s="48"/>
    </row>
    <row r="77" spans="2:8" s="11" customFormat="1" ht="15" customHeight="1" x14ac:dyDescent="0.2">
      <c r="B77" s="76">
        <v>2017</v>
      </c>
      <c r="C77" s="232"/>
      <c r="D77" s="178">
        <v>21</v>
      </c>
      <c r="E77" s="14">
        <v>21.93</v>
      </c>
      <c r="F77" s="54">
        <v>0</v>
      </c>
      <c r="G77" s="14">
        <v>18.86</v>
      </c>
      <c r="H77" s="48"/>
    </row>
    <row r="78" spans="2:8" s="11" customFormat="1" ht="15" customHeight="1" x14ac:dyDescent="0.2">
      <c r="B78" s="76">
        <v>2016</v>
      </c>
      <c r="C78" s="232"/>
      <c r="D78" s="178">
        <v>10</v>
      </c>
      <c r="E78" s="14">
        <v>21.29</v>
      </c>
      <c r="F78" s="54">
        <v>11</v>
      </c>
      <c r="G78" s="14">
        <v>17.239999999999998</v>
      </c>
      <c r="H78" s="48"/>
    </row>
    <row r="79" spans="2:8" s="11" customFormat="1" ht="15" customHeight="1" x14ac:dyDescent="0.2">
      <c r="B79" s="76">
        <v>2015</v>
      </c>
      <c r="C79" s="76" t="s">
        <v>50</v>
      </c>
      <c r="D79" s="178">
        <v>31</v>
      </c>
      <c r="E79" s="14">
        <v>24.26</v>
      </c>
      <c r="F79" s="54">
        <v>6</v>
      </c>
      <c r="G79" s="14">
        <v>19.420000000000002</v>
      </c>
      <c r="H79" s="48"/>
    </row>
    <row r="80" spans="2:8" s="11" customFormat="1" ht="15" customHeight="1" x14ac:dyDescent="0.2">
      <c r="B80" s="76">
        <v>2014</v>
      </c>
      <c r="C80" s="76" t="s">
        <v>50</v>
      </c>
      <c r="D80" s="182">
        <v>-43</v>
      </c>
      <c r="E80" s="14">
        <v>21.62</v>
      </c>
      <c r="F80" s="54">
        <v>-12</v>
      </c>
      <c r="G80" s="14">
        <v>18.37</v>
      </c>
      <c r="H80" s="48"/>
    </row>
    <row r="81" spans="2:8" s="11" customFormat="1" ht="15" customHeight="1" x14ac:dyDescent="0.2">
      <c r="B81" s="264" t="s">
        <v>24</v>
      </c>
      <c r="C81" s="249"/>
      <c r="D81" s="249"/>
      <c r="E81" s="249"/>
      <c r="F81" s="249"/>
      <c r="G81" s="249"/>
      <c r="H81" s="48"/>
    </row>
    <row r="82" spans="2:8" s="11" customFormat="1" ht="15" customHeight="1" x14ac:dyDescent="0.2">
      <c r="B82" s="76">
        <v>2019</v>
      </c>
      <c r="C82" s="252"/>
      <c r="D82" s="182">
        <v>-12</v>
      </c>
      <c r="E82" s="14">
        <v>15.11</v>
      </c>
      <c r="F82" s="54" t="s">
        <v>39</v>
      </c>
      <c r="G82" s="14" t="s">
        <v>39</v>
      </c>
      <c r="H82" s="48"/>
    </row>
    <row r="83" spans="2:8" s="11" customFormat="1" ht="15" customHeight="1" x14ac:dyDescent="0.2">
      <c r="B83" s="76">
        <v>2018</v>
      </c>
      <c r="C83" s="74"/>
      <c r="D83" s="178">
        <v>8</v>
      </c>
      <c r="E83" s="14">
        <v>11.99</v>
      </c>
      <c r="F83" s="54">
        <v>-3</v>
      </c>
      <c r="G83" s="14">
        <v>12.87</v>
      </c>
      <c r="H83" s="48"/>
    </row>
    <row r="84" spans="2:8" s="11" customFormat="1" ht="15" customHeight="1" x14ac:dyDescent="0.2">
      <c r="B84" s="76">
        <v>2017</v>
      </c>
      <c r="C84" s="252"/>
      <c r="D84" s="178">
        <v>19</v>
      </c>
      <c r="E84" s="14">
        <v>10.63</v>
      </c>
      <c r="F84" s="54">
        <v>-21</v>
      </c>
      <c r="G84" s="14">
        <v>16.149999999999999</v>
      </c>
      <c r="H84" s="48"/>
    </row>
    <row r="85" spans="2:8" s="11" customFormat="1" ht="15" customHeight="1" x14ac:dyDescent="0.2">
      <c r="B85" s="76">
        <v>2016</v>
      </c>
      <c r="C85" s="252"/>
      <c r="D85" s="182">
        <v>-10</v>
      </c>
      <c r="E85" s="14">
        <v>12.44</v>
      </c>
      <c r="F85" s="54">
        <v>-8</v>
      </c>
      <c r="G85" s="14">
        <v>14.18</v>
      </c>
      <c r="H85" s="48"/>
    </row>
    <row r="86" spans="2:8" s="11" customFormat="1" ht="15" customHeight="1" x14ac:dyDescent="0.2">
      <c r="B86" s="76">
        <v>2015</v>
      </c>
      <c r="C86" s="76" t="s">
        <v>50</v>
      </c>
      <c r="D86" s="182">
        <v>-16</v>
      </c>
      <c r="E86" s="14">
        <v>10.61</v>
      </c>
      <c r="F86" s="54">
        <v>-23</v>
      </c>
      <c r="G86" s="14">
        <v>12.67</v>
      </c>
      <c r="H86" s="48"/>
    </row>
    <row r="87" spans="2:8" s="11" customFormat="1" ht="15" customHeight="1" x14ac:dyDescent="0.2">
      <c r="B87" s="76">
        <v>2014</v>
      </c>
      <c r="C87" s="76" t="s">
        <v>50</v>
      </c>
      <c r="D87" s="182">
        <v>-32</v>
      </c>
      <c r="E87" s="14">
        <v>11.65</v>
      </c>
      <c r="F87" s="54">
        <v>-26</v>
      </c>
      <c r="G87" s="14">
        <v>11</v>
      </c>
      <c r="H87" s="48"/>
    </row>
    <row r="88" spans="2:8" s="11" customFormat="1" ht="15" customHeight="1" x14ac:dyDescent="0.2">
      <c r="B88" s="264" t="s">
        <v>25</v>
      </c>
      <c r="C88" s="249"/>
      <c r="D88" s="249"/>
      <c r="E88" s="249"/>
      <c r="F88" s="249"/>
      <c r="G88" s="249"/>
      <c r="H88" s="48"/>
    </row>
    <row r="89" spans="2:8" s="11" customFormat="1" ht="15" customHeight="1" x14ac:dyDescent="0.2">
      <c r="B89" s="76">
        <v>2019</v>
      </c>
      <c r="C89" s="252"/>
      <c r="D89" s="178">
        <v>90</v>
      </c>
      <c r="E89" s="14">
        <v>27.9</v>
      </c>
      <c r="F89" s="54" t="s">
        <v>39</v>
      </c>
      <c r="G89" s="14" t="s">
        <v>39</v>
      </c>
      <c r="H89" s="48"/>
    </row>
    <row r="90" spans="2:8" s="11" customFormat="1" ht="15" customHeight="1" x14ac:dyDescent="0.2">
      <c r="B90" s="76">
        <v>2018</v>
      </c>
      <c r="C90" s="74"/>
      <c r="D90" s="178">
        <v>368</v>
      </c>
      <c r="E90" s="14">
        <v>31.39</v>
      </c>
      <c r="F90" s="54">
        <v>61</v>
      </c>
      <c r="G90" s="14">
        <v>26.57</v>
      </c>
      <c r="H90" s="48"/>
    </row>
    <row r="91" spans="2:8" s="11" customFormat="1" ht="15" customHeight="1" x14ac:dyDescent="0.2">
      <c r="B91" s="76">
        <v>2017</v>
      </c>
      <c r="C91" s="252"/>
      <c r="D91" s="178">
        <v>394</v>
      </c>
      <c r="E91" s="14">
        <v>33.64</v>
      </c>
      <c r="F91" s="54">
        <v>69</v>
      </c>
      <c r="G91" s="14">
        <v>24.85</v>
      </c>
      <c r="H91" s="48"/>
    </row>
    <row r="92" spans="2:8" s="11" customFormat="1" ht="15" customHeight="1" x14ac:dyDescent="0.2">
      <c r="B92" s="76">
        <v>2016</v>
      </c>
      <c r="C92" s="252"/>
      <c r="D92" s="178">
        <v>267</v>
      </c>
      <c r="E92" s="14">
        <v>29.65</v>
      </c>
      <c r="F92" s="54">
        <v>28</v>
      </c>
      <c r="G92" s="14">
        <v>20.03</v>
      </c>
      <c r="H92" s="48"/>
    </row>
    <row r="93" spans="2:8" s="11" customFormat="1" ht="15" customHeight="1" x14ac:dyDescent="0.2">
      <c r="B93" s="76">
        <v>2015</v>
      </c>
      <c r="C93" s="76" t="s">
        <v>50</v>
      </c>
      <c r="D93" s="178">
        <v>218</v>
      </c>
      <c r="E93" s="14">
        <v>32.81</v>
      </c>
      <c r="F93" s="54">
        <v>11</v>
      </c>
      <c r="G93" s="14">
        <v>27.97</v>
      </c>
      <c r="H93" s="48"/>
    </row>
    <row r="94" spans="2:8" s="11" customFormat="1" ht="15" customHeight="1" x14ac:dyDescent="0.2">
      <c r="B94" s="76">
        <v>2014</v>
      </c>
      <c r="C94" s="76" t="s">
        <v>50</v>
      </c>
      <c r="D94" s="178">
        <v>105</v>
      </c>
      <c r="E94" s="14">
        <v>29.54</v>
      </c>
      <c r="F94" s="54">
        <v>33</v>
      </c>
      <c r="G94" s="14">
        <v>27.84</v>
      </c>
      <c r="H94" s="48"/>
    </row>
    <row r="95" spans="2:8" s="11" customFormat="1" ht="15" customHeight="1" x14ac:dyDescent="0.2">
      <c r="B95" s="264" t="s">
        <v>26</v>
      </c>
      <c r="C95" s="249"/>
      <c r="D95" s="249"/>
      <c r="E95" s="249"/>
      <c r="F95" s="249"/>
      <c r="G95" s="249"/>
      <c r="H95" s="48"/>
    </row>
    <row r="96" spans="2:8" s="11" customFormat="1" ht="15" customHeight="1" x14ac:dyDescent="0.2">
      <c r="B96" s="76">
        <v>2019</v>
      </c>
      <c r="C96" s="252"/>
      <c r="D96" s="178">
        <v>9</v>
      </c>
      <c r="E96" s="14">
        <v>36.29</v>
      </c>
      <c r="F96" s="54" t="s">
        <v>39</v>
      </c>
      <c r="G96" s="14" t="s">
        <v>39</v>
      </c>
      <c r="H96" s="48"/>
    </row>
    <row r="97" spans="2:8" s="11" customFormat="1" ht="15" customHeight="1" x14ac:dyDescent="0.2">
      <c r="B97" s="76">
        <v>2018</v>
      </c>
      <c r="C97" s="74"/>
      <c r="D97" s="178">
        <v>13</v>
      </c>
      <c r="E97" s="14">
        <v>25.6</v>
      </c>
      <c r="F97" s="54">
        <v>12</v>
      </c>
      <c r="G97" s="14">
        <v>32.340000000000003</v>
      </c>
      <c r="H97" s="48"/>
    </row>
    <row r="98" spans="2:8" s="11" customFormat="1" ht="15" customHeight="1" x14ac:dyDescent="0.2">
      <c r="B98" s="76">
        <v>2017</v>
      </c>
      <c r="C98" s="252"/>
      <c r="D98" s="178">
        <v>37</v>
      </c>
      <c r="E98" s="14">
        <v>32.81</v>
      </c>
      <c r="F98" s="54">
        <v>22</v>
      </c>
      <c r="G98" s="14">
        <v>33.1</v>
      </c>
      <c r="H98" s="48"/>
    </row>
    <row r="99" spans="2:8" s="11" customFormat="1" ht="15" customHeight="1" x14ac:dyDescent="0.2">
      <c r="B99" s="76">
        <v>2016</v>
      </c>
      <c r="C99" s="252"/>
      <c r="D99" s="178">
        <v>27</v>
      </c>
      <c r="E99" s="14">
        <v>26.89</v>
      </c>
      <c r="F99" s="54">
        <v>9</v>
      </c>
      <c r="G99" s="14">
        <v>21.55</v>
      </c>
      <c r="H99" s="48"/>
    </row>
    <row r="100" spans="2:8" s="11" customFormat="1" ht="15" customHeight="1" x14ac:dyDescent="0.2">
      <c r="B100" s="76">
        <v>2015</v>
      </c>
      <c r="C100" s="76" t="s">
        <v>50</v>
      </c>
      <c r="D100" s="178">
        <v>5</v>
      </c>
      <c r="E100" s="14">
        <v>29.41</v>
      </c>
      <c r="F100" s="54">
        <v>12</v>
      </c>
      <c r="G100" s="14">
        <v>31.19</v>
      </c>
      <c r="H100" s="48"/>
    </row>
    <row r="101" spans="2:8" s="11" customFormat="1" ht="15" customHeight="1" x14ac:dyDescent="0.2">
      <c r="B101" s="76">
        <v>2014</v>
      </c>
      <c r="C101" s="76" t="s">
        <v>50</v>
      </c>
      <c r="D101" s="178">
        <v>16</v>
      </c>
      <c r="E101" s="14">
        <v>28.81</v>
      </c>
      <c r="F101" s="54">
        <v>4</v>
      </c>
      <c r="G101" s="14">
        <v>34.950000000000003</v>
      </c>
      <c r="H101" s="48"/>
    </row>
    <row r="102" spans="2:8" s="11" customFormat="1" ht="15" customHeight="1" x14ac:dyDescent="0.2">
      <c r="B102" s="264" t="s">
        <v>27</v>
      </c>
      <c r="C102" s="249"/>
      <c r="D102" s="249"/>
      <c r="E102" s="249"/>
      <c r="F102" s="249"/>
      <c r="G102" s="249"/>
      <c r="H102" s="48"/>
    </row>
    <row r="103" spans="2:8" s="11" customFormat="1" ht="15" customHeight="1" x14ac:dyDescent="0.2">
      <c r="B103" s="76">
        <v>2019</v>
      </c>
      <c r="C103" s="252"/>
      <c r="D103" s="178">
        <v>49</v>
      </c>
      <c r="E103" s="14">
        <v>19.489999999999998</v>
      </c>
      <c r="F103" s="54" t="s">
        <v>39</v>
      </c>
      <c r="G103" s="14" t="s">
        <v>39</v>
      </c>
      <c r="H103" s="48"/>
    </row>
    <row r="104" spans="2:8" s="11" customFormat="1" ht="15" customHeight="1" x14ac:dyDescent="0.2">
      <c r="B104" s="76">
        <v>2018</v>
      </c>
      <c r="C104" s="74"/>
      <c r="D104" s="178">
        <v>81</v>
      </c>
      <c r="E104" s="14">
        <v>23.77</v>
      </c>
      <c r="F104" s="54">
        <v>42</v>
      </c>
      <c r="G104" s="14">
        <v>27.1</v>
      </c>
      <c r="H104" s="48"/>
    </row>
    <row r="105" spans="2:8" s="11" customFormat="1" ht="15" customHeight="1" x14ac:dyDescent="0.2">
      <c r="B105" s="76">
        <v>2017</v>
      </c>
      <c r="C105" s="252"/>
      <c r="D105" s="178">
        <v>73</v>
      </c>
      <c r="E105" s="14">
        <v>20.89</v>
      </c>
      <c r="F105" s="54">
        <v>34</v>
      </c>
      <c r="G105" s="14">
        <v>30.65</v>
      </c>
      <c r="H105" s="48"/>
    </row>
    <row r="106" spans="2:8" s="11" customFormat="1" ht="15" customHeight="1" x14ac:dyDescent="0.2">
      <c r="B106" s="76">
        <v>2016</v>
      </c>
      <c r="C106" s="252"/>
      <c r="D106" s="178">
        <v>45</v>
      </c>
      <c r="E106" s="14">
        <v>19.7</v>
      </c>
      <c r="F106" s="54">
        <v>16</v>
      </c>
      <c r="G106" s="14">
        <v>30.22</v>
      </c>
      <c r="H106" s="48"/>
    </row>
    <row r="107" spans="2:8" s="11" customFormat="1" ht="15" customHeight="1" x14ac:dyDescent="0.2">
      <c r="B107" s="76">
        <v>2015</v>
      </c>
      <c r="C107" s="76" t="s">
        <v>50</v>
      </c>
      <c r="D107" s="178">
        <v>40</v>
      </c>
      <c r="E107" s="14">
        <v>17.73</v>
      </c>
      <c r="F107" s="54">
        <v>9</v>
      </c>
      <c r="G107" s="14">
        <v>28.36</v>
      </c>
      <c r="H107" s="48"/>
    </row>
    <row r="108" spans="2:8" s="11" customFormat="1" ht="15" customHeight="1" x14ac:dyDescent="0.2">
      <c r="B108" s="76">
        <v>2014</v>
      </c>
      <c r="C108" s="76" t="s">
        <v>50</v>
      </c>
      <c r="D108" s="182">
        <v>-16</v>
      </c>
      <c r="E108" s="14">
        <v>15.02</v>
      </c>
      <c r="F108" s="54">
        <v>-11</v>
      </c>
      <c r="G108" s="14">
        <v>23.74</v>
      </c>
      <c r="H108" s="48"/>
    </row>
    <row r="109" spans="2:8" s="11" customFormat="1" ht="15" customHeight="1" x14ac:dyDescent="0.2">
      <c r="B109" s="264" t="s">
        <v>28</v>
      </c>
      <c r="C109" s="249"/>
      <c r="D109" s="249"/>
      <c r="E109" s="249"/>
      <c r="F109" s="249"/>
      <c r="G109" s="249"/>
      <c r="H109" s="48"/>
    </row>
    <row r="110" spans="2:8" s="11" customFormat="1" ht="15" customHeight="1" x14ac:dyDescent="0.2">
      <c r="B110" s="76">
        <v>2019</v>
      </c>
      <c r="C110" s="232"/>
      <c r="D110" s="178">
        <v>64</v>
      </c>
      <c r="E110" s="14">
        <v>25.82</v>
      </c>
      <c r="F110" s="54" t="s">
        <v>39</v>
      </c>
      <c r="G110" s="14" t="s">
        <v>39</v>
      </c>
      <c r="H110" s="48"/>
    </row>
    <row r="111" spans="2:8" s="11" customFormat="1" ht="15" customHeight="1" x14ac:dyDescent="0.2">
      <c r="B111" s="76">
        <v>2018</v>
      </c>
      <c r="C111" s="74"/>
      <c r="D111" s="178">
        <v>95</v>
      </c>
      <c r="E111" s="14">
        <v>29.74</v>
      </c>
      <c r="F111" s="54">
        <v>43</v>
      </c>
      <c r="G111" s="14">
        <v>29.03</v>
      </c>
      <c r="H111" s="48"/>
    </row>
    <row r="112" spans="2:8" s="11" customFormat="1" ht="15" customHeight="1" x14ac:dyDescent="0.2">
      <c r="B112" s="76">
        <v>2017</v>
      </c>
      <c r="C112" s="232"/>
      <c r="D112" s="178">
        <v>104</v>
      </c>
      <c r="E112" s="14">
        <v>26.01</v>
      </c>
      <c r="F112" s="54">
        <v>42</v>
      </c>
      <c r="G112" s="14">
        <v>22.41</v>
      </c>
      <c r="H112" s="48"/>
    </row>
    <row r="113" spans="2:8" s="11" customFormat="1" ht="15" customHeight="1" x14ac:dyDescent="0.2">
      <c r="B113" s="76">
        <v>2016</v>
      </c>
      <c r="C113" s="232"/>
      <c r="D113" s="178">
        <v>96</v>
      </c>
      <c r="E113" s="14">
        <v>24.42</v>
      </c>
      <c r="F113" s="54">
        <v>26</v>
      </c>
      <c r="G113" s="14">
        <v>15.94</v>
      </c>
      <c r="H113" s="48"/>
    </row>
    <row r="114" spans="2:8" s="11" customFormat="1" ht="15" customHeight="1" x14ac:dyDescent="0.2">
      <c r="B114" s="76">
        <v>2015</v>
      </c>
      <c r="C114" s="76" t="s">
        <v>50</v>
      </c>
      <c r="D114" s="178">
        <v>45</v>
      </c>
      <c r="E114" s="14">
        <v>26.26</v>
      </c>
      <c r="F114" s="54">
        <v>3</v>
      </c>
      <c r="G114" s="14">
        <v>19.96</v>
      </c>
      <c r="H114" s="48"/>
    </row>
    <row r="115" spans="2:8" s="11" customFormat="1" ht="15" customHeight="1" x14ac:dyDescent="0.2">
      <c r="B115" s="76">
        <v>2014</v>
      </c>
      <c r="C115" s="76" t="s">
        <v>50</v>
      </c>
      <c r="D115" s="178">
        <v>40</v>
      </c>
      <c r="E115" s="14">
        <v>25.15</v>
      </c>
      <c r="F115" s="54">
        <v>19</v>
      </c>
      <c r="G115" s="14">
        <v>21.41</v>
      </c>
      <c r="H115" s="48"/>
    </row>
    <row r="116" spans="2:8" s="11" customFormat="1" ht="15" customHeight="1" x14ac:dyDescent="0.2">
      <c r="B116" s="264" t="s">
        <v>29</v>
      </c>
      <c r="C116" s="249"/>
      <c r="D116" s="249"/>
      <c r="E116" s="249"/>
      <c r="F116" s="249"/>
      <c r="G116" s="249"/>
      <c r="H116" s="48"/>
    </row>
    <row r="117" spans="2:8" s="11" customFormat="1" ht="15" customHeight="1" x14ac:dyDescent="0.2">
      <c r="B117" s="76">
        <v>2019</v>
      </c>
      <c r="C117" s="252"/>
      <c r="D117" s="178">
        <v>142</v>
      </c>
      <c r="E117" s="14">
        <v>52.86</v>
      </c>
      <c r="F117" s="54" t="s">
        <v>39</v>
      </c>
      <c r="G117" s="14" t="s">
        <v>39</v>
      </c>
      <c r="H117" s="48"/>
    </row>
    <row r="118" spans="2:8" s="11" customFormat="1" ht="15" customHeight="1" x14ac:dyDescent="0.2">
      <c r="B118" s="76">
        <v>2018</v>
      </c>
      <c r="C118" s="74"/>
      <c r="D118" s="178">
        <v>101</v>
      </c>
      <c r="E118" s="14">
        <v>51.57</v>
      </c>
      <c r="F118" s="54">
        <v>16</v>
      </c>
      <c r="G118" s="14">
        <v>18</v>
      </c>
      <c r="H118" s="48"/>
    </row>
    <row r="119" spans="2:8" s="11" customFormat="1" ht="15" customHeight="1" x14ac:dyDescent="0.2">
      <c r="B119" s="76">
        <v>2017</v>
      </c>
      <c r="C119" s="252"/>
      <c r="D119" s="178">
        <v>339</v>
      </c>
      <c r="E119" s="14">
        <v>50.56</v>
      </c>
      <c r="F119" s="54">
        <v>14</v>
      </c>
      <c r="G119" s="14">
        <v>14.62</v>
      </c>
      <c r="H119" s="48"/>
    </row>
    <row r="120" spans="2:8" s="11" customFormat="1" ht="15" customHeight="1" x14ac:dyDescent="0.2">
      <c r="B120" s="76">
        <v>2016</v>
      </c>
      <c r="C120" s="252"/>
      <c r="D120" s="178">
        <v>280</v>
      </c>
      <c r="E120" s="14">
        <v>54.49</v>
      </c>
      <c r="F120" s="54">
        <v>17</v>
      </c>
      <c r="G120" s="14">
        <v>16.53</v>
      </c>
      <c r="H120" s="48"/>
    </row>
    <row r="121" spans="2:8" s="11" customFormat="1" ht="15" customHeight="1" x14ac:dyDescent="0.2">
      <c r="B121" s="76">
        <v>2015</v>
      </c>
      <c r="C121" s="76" t="s">
        <v>50</v>
      </c>
      <c r="D121" s="178">
        <v>223</v>
      </c>
      <c r="E121" s="14">
        <v>55.55</v>
      </c>
      <c r="F121" s="54">
        <v>6</v>
      </c>
      <c r="G121" s="14">
        <v>20.170000000000002</v>
      </c>
      <c r="H121" s="48"/>
    </row>
    <row r="122" spans="2:8" s="11" customFormat="1" ht="15" customHeight="1" x14ac:dyDescent="0.2">
      <c r="B122" s="76">
        <v>2014</v>
      </c>
      <c r="C122" s="76" t="s">
        <v>50</v>
      </c>
      <c r="D122" s="178">
        <v>178</v>
      </c>
      <c r="E122" s="14">
        <v>53.64</v>
      </c>
      <c r="F122" s="54">
        <v>10</v>
      </c>
      <c r="G122" s="14">
        <v>21.28</v>
      </c>
      <c r="H122" s="48"/>
    </row>
    <row r="123" spans="2:8" s="11" customFormat="1" ht="15" customHeight="1" x14ac:dyDescent="0.2">
      <c r="B123" s="264" t="s">
        <v>30</v>
      </c>
      <c r="C123" s="249"/>
      <c r="D123" s="249"/>
      <c r="E123" s="249"/>
      <c r="F123" s="249"/>
      <c r="G123" s="249"/>
      <c r="H123" s="48"/>
    </row>
    <row r="124" spans="2:8" s="11" customFormat="1" ht="15" customHeight="1" x14ac:dyDescent="0.2">
      <c r="B124" s="76">
        <v>2019</v>
      </c>
      <c r="C124" s="252"/>
      <c r="D124" s="178">
        <v>3</v>
      </c>
      <c r="E124" s="14">
        <v>32.9</v>
      </c>
      <c r="F124" s="54" t="s">
        <v>39</v>
      </c>
      <c r="G124" s="14" t="s">
        <v>39</v>
      </c>
      <c r="H124" s="48"/>
    </row>
    <row r="125" spans="2:8" s="11" customFormat="1" ht="15" customHeight="1" x14ac:dyDescent="0.2">
      <c r="B125" s="76">
        <v>2018</v>
      </c>
      <c r="C125" s="74"/>
      <c r="D125" s="178">
        <v>24</v>
      </c>
      <c r="E125" s="14">
        <v>33.770000000000003</v>
      </c>
      <c r="F125" s="54">
        <v>3</v>
      </c>
      <c r="G125" s="14">
        <v>15.28</v>
      </c>
      <c r="H125" s="48"/>
    </row>
    <row r="126" spans="2:8" s="11" customFormat="1" ht="15" customHeight="1" x14ac:dyDescent="0.2">
      <c r="B126" s="76">
        <v>2017</v>
      </c>
      <c r="C126" s="252"/>
      <c r="D126" s="178">
        <v>10</v>
      </c>
      <c r="E126" s="14">
        <v>33.729999999999997</v>
      </c>
      <c r="F126" s="54">
        <v>2</v>
      </c>
      <c r="G126" s="14">
        <v>14.49</v>
      </c>
      <c r="H126" s="48"/>
    </row>
    <row r="127" spans="2:8" s="11" customFormat="1" ht="15" customHeight="1" x14ac:dyDescent="0.2">
      <c r="B127" s="76">
        <v>2016</v>
      </c>
      <c r="C127" s="252"/>
      <c r="D127" s="182">
        <v>-9</v>
      </c>
      <c r="E127" s="14">
        <v>34.299999999999997</v>
      </c>
      <c r="F127" s="54">
        <v>-1</v>
      </c>
      <c r="G127" s="14">
        <v>7.35</v>
      </c>
      <c r="H127" s="48"/>
    </row>
    <row r="128" spans="2:8" s="11" customFormat="1" ht="15" customHeight="1" x14ac:dyDescent="0.2">
      <c r="B128" s="76">
        <v>2015</v>
      </c>
      <c r="C128" s="76" t="s">
        <v>50</v>
      </c>
      <c r="D128" s="182">
        <v>-45</v>
      </c>
      <c r="E128" s="14">
        <v>41.5</v>
      </c>
      <c r="F128" s="54">
        <v>-2</v>
      </c>
      <c r="G128" s="14">
        <v>8.57</v>
      </c>
      <c r="H128" s="48"/>
    </row>
    <row r="129" spans="2:8" s="11" customFormat="1" ht="15" customHeight="1" x14ac:dyDescent="0.2">
      <c r="B129" s="76">
        <v>2014</v>
      </c>
      <c r="C129" s="76" t="s">
        <v>50</v>
      </c>
      <c r="D129" s="182">
        <v>-65</v>
      </c>
      <c r="E129" s="14">
        <v>40.06</v>
      </c>
      <c r="F129" s="54">
        <v>-2</v>
      </c>
      <c r="G129" s="14">
        <v>23.08</v>
      </c>
      <c r="H129" s="48"/>
    </row>
    <row r="130" spans="2:8" s="11" customFormat="1" ht="15" customHeight="1" x14ac:dyDescent="0.2">
      <c r="B130" s="264" t="s">
        <v>31</v>
      </c>
      <c r="C130" s="249"/>
      <c r="D130" s="249"/>
      <c r="E130" s="249"/>
      <c r="F130" s="249"/>
      <c r="G130" s="249"/>
      <c r="H130" s="48"/>
    </row>
    <row r="131" spans="2:8" s="11" customFormat="1" ht="15" customHeight="1" x14ac:dyDescent="0.2">
      <c r="B131" s="76">
        <v>2019</v>
      </c>
      <c r="C131" s="252"/>
      <c r="D131" s="178">
        <v>126</v>
      </c>
      <c r="E131" s="14">
        <v>27.91</v>
      </c>
      <c r="F131" s="54" t="s">
        <v>39</v>
      </c>
      <c r="G131" s="14" t="s">
        <v>39</v>
      </c>
      <c r="H131" s="48"/>
    </row>
    <row r="132" spans="2:8" s="11" customFormat="1" ht="15" customHeight="1" x14ac:dyDescent="0.2">
      <c r="B132" s="76">
        <v>2018</v>
      </c>
      <c r="C132" s="74"/>
      <c r="D132" s="178">
        <v>81</v>
      </c>
      <c r="E132" s="14">
        <v>24.83</v>
      </c>
      <c r="F132" s="54">
        <v>13</v>
      </c>
      <c r="G132" s="14">
        <v>15.94</v>
      </c>
      <c r="H132" s="48"/>
    </row>
    <row r="133" spans="2:8" s="11" customFormat="1" ht="15" customHeight="1" x14ac:dyDescent="0.2">
      <c r="B133" s="76">
        <v>2017</v>
      </c>
      <c r="C133" s="252"/>
      <c r="D133" s="178">
        <v>86</v>
      </c>
      <c r="E133" s="14">
        <v>22.36</v>
      </c>
      <c r="F133" s="54">
        <v>8</v>
      </c>
      <c r="G133" s="14">
        <v>15.74</v>
      </c>
      <c r="H133" s="48"/>
    </row>
    <row r="134" spans="2:8" s="11" customFormat="1" ht="15" customHeight="1" x14ac:dyDescent="0.2">
      <c r="B134" s="76">
        <v>2016</v>
      </c>
      <c r="C134" s="252"/>
      <c r="D134" s="178">
        <v>45</v>
      </c>
      <c r="E134" s="14">
        <v>22.8</v>
      </c>
      <c r="F134" s="54">
        <v>12</v>
      </c>
      <c r="G134" s="14">
        <v>13.65</v>
      </c>
      <c r="H134" s="48"/>
    </row>
    <row r="135" spans="2:8" s="11" customFormat="1" ht="15" customHeight="1" x14ac:dyDescent="0.2">
      <c r="B135" s="76">
        <v>2015</v>
      </c>
      <c r="C135" s="76" t="s">
        <v>50</v>
      </c>
      <c r="D135" s="178">
        <v>77</v>
      </c>
      <c r="E135" s="14">
        <v>23.03</v>
      </c>
      <c r="F135" s="54">
        <v>10</v>
      </c>
      <c r="G135" s="14">
        <v>18.059999999999999</v>
      </c>
      <c r="H135" s="48"/>
    </row>
    <row r="136" spans="2:8" s="11" customFormat="1" ht="15" customHeight="1" x14ac:dyDescent="0.2">
      <c r="B136" s="76">
        <v>2014</v>
      </c>
      <c r="C136" s="76" t="s">
        <v>50</v>
      </c>
      <c r="D136" s="178">
        <v>33</v>
      </c>
      <c r="E136" s="14">
        <v>24.71</v>
      </c>
      <c r="F136" s="54">
        <v>15</v>
      </c>
      <c r="G136" s="14">
        <v>17.22</v>
      </c>
      <c r="H136" s="48"/>
    </row>
    <row r="137" spans="2:8" s="11" customFormat="1" ht="15" customHeight="1" x14ac:dyDescent="0.2">
      <c r="B137" s="264" t="s">
        <v>32</v>
      </c>
      <c r="C137" s="249"/>
      <c r="D137" s="249"/>
      <c r="E137" s="249"/>
      <c r="F137" s="249"/>
      <c r="G137" s="249"/>
      <c r="H137" s="48"/>
    </row>
    <row r="138" spans="2:8" s="11" customFormat="1" ht="15" customHeight="1" x14ac:dyDescent="0.2">
      <c r="B138" s="76">
        <v>2019</v>
      </c>
      <c r="C138" s="232"/>
      <c r="D138" s="178">
        <v>19</v>
      </c>
      <c r="E138" s="14">
        <v>31.39</v>
      </c>
      <c r="F138" s="54" t="s">
        <v>39</v>
      </c>
      <c r="G138" s="14" t="s">
        <v>39</v>
      </c>
      <c r="H138" s="48"/>
    </row>
    <row r="139" spans="2:8" s="11" customFormat="1" ht="15" customHeight="1" x14ac:dyDescent="0.2">
      <c r="B139" s="76">
        <v>2018</v>
      </c>
      <c r="C139" s="74"/>
      <c r="D139" s="178">
        <v>0</v>
      </c>
      <c r="E139" s="14">
        <v>28.63</v>
      </c>
      <c r="F139" s="54">
        <v>4</v>
      </c>
      <c r="G139" s="14">
        <v>24.47</v>
      </c>
      <c r="H139" s="48"/>
    </row>
    <row r="140" spans="2:8" s="11" customFormat="1" ht="15" customHeight="1" x14ac:dyDescent="0.2">
      <c r="B140" s="76">
        <v>2017</v>
      </c>
      <c r="C140" s="232"/>
      <c r="D140" s="178">
        <v>38</v>
      </c>
      <c r="E140" s="14">
        <v>29</v>
      </c>
      <c r="F140" s="54">
        <v>20</v>
      </c>
      <c r="G140" s="14">
        <v>27.12</v>
      </c>
      <c r="H140" s="48"/>
    </row>
    <row r="141" spans="2:8" s="11" customFormat="1" ht="15" customHeight="1" x14ac:dyDescent="0.2">
      <c r="B141" s="76">
        <v>2016</v>
      </c>
      <c r="C141" s="232"/>
      <c r="D141" s="178">
        <v>37</v>
      </c>
      <c r="E141" s="14">
        <v>30.2</v>
      </c>
      <c r="F141" s="54">
        <v>9</v>
      </c>
      <c r="G141" s="14">
        <v>29.38</v>
      </c>
      <c r="H141" s="48"/>
    </row>
    <row r="142" spans="2:8" s="11" customFormat="1" ht="15" customHeight="1" x14ac:dyDescent="0.2">
      <c r="B142" s="76">
        <v>2015</v>
      </c>
      <c r="C142" s="76" t="s">
        <v>50</v>
      </c>
      <c r="D142" s="178">
        <v>38</v>
      </c>
      <c r="E142" s="14">
        <v>35.32</v>
      </c>
      <c r="F142" s="54">
        <v>15</v>
      </c>
      <c r="G142" s="14">
        <v>29.45</v>
      </c>
      <c r="H142" s="48"/>
    </row>
    <row r="143" spans="2:8" s="11" customFormat="1" ht="15" customHeight="1" x14ac:dyDescent="0.2">
      <c r="B143" s="76">
        <v>2014</v>
      </c>
      <c r="C143" s="76" t="s">
        <v>50</v>
      </c>
      <c r="D143" s="178">
        <v>35</v>
      </c>
      <c r="E143" s="14">
        <v>32.69</v>
      </c>
      <c r="F143" s="54">
        <v>4</v>
      </c>
      <c r="G143" s="14">
        <v>33.33</v>
      </c>
      <c r="H143" s="48"/>
    </row>
    <row r="144" spans="2:8" s="11" customFormat="1" ht="15" customHeight="1" x14ac:dyDescent="0.2">
      <c r="B144" s="264" t="s">
        <v>33</v>
      </c>
      <c r="C144" s="249"/>
      <c r="D144" s="249"/>
      <c r="E144" s="249"/>
      <c r="F144" s="249"/>
      <c r="G144" s="249"/>
      <c r="H144" s="48"/>
    </row>
    <row r="145" spans="2:8" s="11" customFormat="1" ht="15" customHeight="1" x14ac:dyDescent="0.2">
      <c r="B145" s="76">
        <v>2019</v>
      </c>
      <c r="C145" s="252"/>
      <c r="D145" s="178">
        <v>26</v>
      </c>
      <c r="E145" s="14">
        <v>23.51</v>
      </c>
      <c r="F145" s="54" t="s">
        <v>39</v>
      </c>
      <c r="G145" s="14" t="s">
        <v>39</v>
      </c>
      <c r="H145" s="48"/>
    </row>
    <row r="146" spans="2:8" s="11" customFormat="1" ht="15" customHeight="1" x14ac:dyDescent="0.2">
      <c r="B146" s="76">
        <v>2018</v>
      </c>
      <c r="C146" s="74"/>
      <c r="D146" s="178">
        <v>55</v>
      </c>
      <c r="E146" s="14">
        <v>24.31</v>
      </c>
      <c r="F146" s="54">
        <v>-5</v>
      </c>
      <c r="G146" s="14">
        <v>24.04</v>
      </c>
      <c r="H146" s="48"/>
    </row>
    <row r="147" spans="2:8" s="11" customFormat="1" ht="15" customHeight="1" x14ac:dyDescent="0.2">
      <c r="B147" s="76">
        <v>2017</v>
      </c>
      <c r="C147" s="252"/>
      <c r="D147" s="178">
        <v>68</v>
      </c>
      <c r="E147" s="14">
        <v>25.56</v>
      </c>
      <c r="F147" s="54">
        <v>0</v>
      </c>
      <c r="G147" s="14">
        <v>21.43</v>
      </c>
      <c r="H147" s="48"/>
    </row>
    <row r="148" spans="2:8" s="11" customFormat="1" ht="15" customHeight="1" x14ac:dyDescent="0.2">
      <c r="B148" s="76">
        <v>2016</v>
      </c>
      <c r="C148" s="252"/>
      <c r="D148" s="178">
        <v>23</v>
      </c>
      <c r="E148" s="14">
        <v>25.4</v>
      </c>
      <c r="F148" s="54">
        <v>6</v>
      </c>
      <c r="G148" s="14">
        <v>24.6</v>
      </c>
      <c r="H148" s="48"/>
    </row>
    <row r="149" spans="2:8" s="11" customFormat="1" ht="15" customHeight="1" x14ac:dyDescent="0.2">
      <c r="B149" s="76">
        <v>2015</v>
      </c>
      <c r="C149" s="76" t="s">
        <v>50</v>
      </c>
      <c r="D149" s="182">
        <v>19</v>
      </c>
      <c r="E149" s="14">
        <v>30.22</v>
      </c>
      <c r="F149" s="178">
        <v>6</v>
      </c>
      <c r="G149" s="14">
        <v>27.56</v>
      </c>
      <c r="H149" s="48"/>
    </row>
    <row r="150" spans="2:8" s="11" customFormat="1" ht="15" customHeight="1" x14ac:dyDescent="0.2">
      <c r="B150" s="76">
        <v>2014</v>
      </c>
      <c r="C150" s="76" t="s">
        <v>50</v>
      </c>
      <c r="D150" s="178">
        <v>15</v>
      </c>
      <c r="E150" s="14">
        <v>26.1</v>
      </c>
      <c r="F150" s="182">
        <v>-6</v>
      </c>
      <c r="G150" s="14">
        <v>24.26</v>
      </c>
      <c r="H150" s="48"/>
    </row>
    <row r="151" spans="2:8" ht="9.75" customHeight="1" x14ac:dyDescent="0.2">
      <c r="B151" s="49"/>
      <c r="C151" s="49"/>
      <c r="D151" s="49"/>
      <c r="E151" s="49"/>
      <c r="F151" s="49"/>
      <c r="G151" s="49"/>
    </row>
    <row r="152" spans="2:8" ht="3" customHeight="1" x14ac:dyDescent="0.2">
      <c r="B152" s="136"/>
      <c r="C152" s="136"/>
      <c r="D152" s="136"/>
      <c r="E152" s="136"/>
      <c r="F152" s="136"/>
      <c r="G152" s="136"/>
    </row>
    <row r="153" spans="2:8" ht="9" customHeight="1" x14ac:dyDescent="0.2">
      <c r="D153" s="77"/>
    </row>
    <row r="154" spans="2:8" x14ac:dyDescent="0.2">
      <c r="B154" s="288" t="s">
        <v>289</v>
      </c>
      <c r="C154" s="288"/>
      <c r="D154" s="288"/>
      <c r="E154" s="288"/>
      <c r="F154" s="288"/>
      <c r="G154" s="288"/>
    </row>
    <row r="156" spans="2:8" ht="12" x14ac:dyDescent="0.2">
      <c r="B156" s="133" t="s">
        <v>0</v>
      </c>
      <c r="C156" s="26"/>
    </row>
    <row r="161" spans="5:5" x14ac:dyDescent="0.2">
      <c r="E161" s="1" t="s">
        <v>264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8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pageSetUpPr fitToPage="1"/>
  </sheetPr>
  <dimension ref="B1:K74"/>
  <sheetViews>
    <sheetView showGridLines="0" zoomScaleNormal="100" zoomScaleSheetLayoutView="75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 activeCell="B1" sqref="B1:J1"/>
    </sheetView>
  </sheetViews>
  <sheetFormatPr defaultColWidth="12.5703125" defaultRowHeight="11.25" x14ac:dyDescent="0.2"/>
  <cols>
    <col min="1" max="1" width="6.7109375" style="104" customWidth="1"/>
    <col min="2" max="2" width="20.42578125" style="104" customWidth="1"/>
    <col min="3" max="3" width="2.5703125" style="104" customWidth="1"/>
    <col min="4" max="5" width="15.7109375" style="104" customWidth="1"/>
    <col min="6" max="6" width="15.7109375" style="28" customWidth="1"/>
    <col min="7" max="7" width="15.42578125" style="28" customWidth="1"/>
    <col min="8" max="8" width="20.140625" style="28" customWidth="1"/>
    <col min="9" max="9" width="15.7109375" style="28" customWidth="1"/>
    <col min="10" max="10" width="2.42578125" style="28" customWidth="1"/>
    <col min="11" max="11" width="6.7109375" style="28" customWidth="1"/>
    <col min="12" max="16384" width="12.5703125" style="104"/>
  </cols>
  <sheetData>
    <row r="1" spans="2:11" s="122" customFormat="1" ht="24" customHeight="1" x14ac:dyDescent="0.2">
      <c r="B1" s="318" t="s">
        <v>318</v>
      </c>
      <c r="C1" s="318"/>
      <c r="D1" s="318"/>
      <c r="E1" s="318"/>
      <c r="F1" s="318"/>
      <c r="G1" s="318"/>
      <c r="H1" s="318"/>
      <c r="I1" s="318"/>
      <c r="J1" s="318"/>
      <c r="K1" s="121"/>
    </row>
    <row r="2" spans="2:11" ht="18" customHeight="1" x14ac:dyDescent="0.2">
      <c r="B2" s="106"/>
      <c r="C2" s="106"/>
      <c r="D2" s="106"/>
      <c r="E2" s="106"/>
      <c r="K2" s="64"/>
    </row>
    <row r="3" spans="2:11" ht="12.75" customHeight="1" x14ac:dyDescent="0.2">
      <c r="B3" s="127" t="s">
        <v>218</v>
      </c>
      <c r="C3" s="107"/>
      <c r="D3" s="106"/>
      <c r="E3" s="106"/>
    </row>
    <row r="4" spans="2:11" s="64" customFormat="1" ht="25.5" customHeight="1" x14ac:dyDescent="0.2">
      <c r="B4" s="323" t="s">
        <v>4</v>
      </c>
      <c r="C4" s="324"/>
      <c r="D4" s="319" t="s">
        <v>6</v>
      </c>
      <c r="E4" s="319" t="s">
        <v>7</v>
      </c>
      <c r="F4" s="319" t="s">
        <v>13</v>
      </c>
      <c r="G4" s="319" t="s">
        <v>219</v>
      </c>
      <c r="H4" s="315" t="s">
        <v>259</v>
      </c>
      <c r="I4" s="319" t="s">
        <v>216</v>
      </c>
      <c r="J4" s="320"/>
      <c r="K4" s="5"/>
    </row>
    <row r="5" spans="2:11" s="64" customFormat="1" ht="25.5" customHeight="1" x14ac:dyDescent="0.2">
      <c r="B5" s="323"/>
      <c r="C5" s="324"/>
      <c r="D5" s="319"/>
      <c r="E5" s="319"/>
      <c r="F5" s="319"/>
      <c r="G5" s="319"/>
      <c r="H5" s="316"/>
      <c r="I5" s="319"/>
      <c r="J5" s="320"/>
      <c r="K5" s="5"/>
    </row>
    <row r="6" spans="2:11" s="64" customFormat="1" ht="25.5" customHeight="1" x14ac:dyDescent="0.2">
      <c r="B6" s="323"/>
      <c r="C6" s="324"/>
      <c r="D6" s="319"/>
      <c r="E6" s="319"/>
      <c r="F6" s="319"/>
      <c r="G6" s="319"/>
      <c r="H6" s="317"/>
      <c r="I6" s="319"/>
      <c r="J6" s="320"/>
      <c r="K6" s="5"/>
    </row>
    <row r="7" spans="2:11" ht="18" customHeight="1" x14ac:dyDescent="0.2">
      <c r="B7" s="323"/>
      <c r="C7" s="324"/>
      <c r="D7" s="155" t="s">
        <v>15</v>
      </c>
      <c r="E7" s="155" t="s">
        <v>15</v>
      </c>
      <c r="F7" s="156" t="s">
        <v>16</v>
      </c>
      <c r="G7" s="156" t="s">
        <v>16</v>
      </c>
      <c r="H7" s="196" t="s">
        <v>16</v>
      </c>
      <c r="I7" s="321" t="s">
        <v>16</v>
      </c>
      <c r="J7" s="322"/>
    </row>
    <row r="8" spans="2:11" s="66" customFormat="1" ht="3.75" customHeight="1" x14ac:dyDescent="0.2">
      <c r="B8" s="65"/>
      <c r="C8" s="65"/>
      <c r="D8" s="41"/>
      <c r="E8" s="41"/>
      <c r="F8" s="10"/>
      <c r="G8" s="10"/>
      <c r="H8" s="10"/>
      <c r="I8" s="10"/>
      <c r="J8" s="10"/>
      <c r="K8" s="10"/>
    </row>
    <row r="9" spans="2:11" s="105" customFormat="1" ht="15" customHeight="1" x14ac:dyDescent="0.2">
      <c r="B9" s="200" t="s">
        <v>5</v>
      </c>
      <c r="C9" s="200"/>
      <c r="D9" s="201"/>
      <c r="E9" s="201"/>
      <c r="F9" s="170"/>
      <c r="G9" s="170"/>
      <c r="H9" s="170"/>
      <c r="I9" s="170"/>
      <c r="J9" s="170"/>
      <c r="K9" s="29"/>
    </row>
    <row r="10" spans="2:11" s="105" customFormat="1" ht="15" customHeight="1" x14ac:dyDescent="0.2">
      <c r="B10" s="76">
        <v>2019</v>
      </c>
      <c r="C10" s="200"/>
      <c r="D10" s="77">
        <v>28661</v>
      </c>
      <c r="E10" s="77">
        <v>79401</v>
      </c>
      <c r="F10" s="170">
        <v>14.69</v>
      </c>
      <c r="G10" s="202" t="s">
        <v>2</v>
      </c>
      <c r="H10" s="202" t="s">
        <v>2</v>
      </c>
      <c r="I10" s="14">
        <v>12.83</v>
      </c>
      <c r="J10" s="11" t="s">
        <v>357</v>
      </c>
      <c r="K10" s="29"/>
    </row>
    <row r="11" spans="2:11" s="105" customFormat="1" ht="15" customHeight="1" x14ac:dyDescent="0.2">
      <c r="B11" s="76">
        <v>2018</v>
      </c>
      <c r="C11" s="200"/>
      <c r="D11" s="77">
        <v>27875</v>
      </c>
      <c r="E11" s="77">
        <v>74369</v>
      </c>
      <c r="F11" s="170">
        <v>16.149999999999999</v>
      </c>
      <c r="G11" s="202" t="s">
        <v>2</v>
      </c>
      <c r="H11" s="202" t="s">
        <v>2</v>
      </c>
      <c r="I11" s="14">
        <v>12.35</v>
      </c>
      <c r="J11" s="11" t="s">
        <v>274</v>
      </c>
      <c r="K11" s="29"/>
    </row>
    <row r="12" spans="2:11" s="105" customFormat="1" ht="15" customHeight="1" x14ac:dyDescent="0.2">
      <c r="B12" s="76">
        <v>2017</v>
      </c>
      <c r="C12" s="200"/>
      <c r="D12" s="77">
        <v>26400</v>
      </c>
      <c r="E12" s="77">
        <v>69260</v>
      </c>
      <c r="F12" s="170">
        <v>16.18</v>
      </c>
      <c r="G12" s="202">
        <v>57.54</v>
      </c>
      <c r="H12" s="202">
        <v>55.85</v>
      </c>
      <c r="I12" s="14">
        <v>11.45</v>
      </c>
      <c r="K12" s="29"/>
    </row>
    <row r="13" spans="2:11" s="105" customFormat="1" ht="15" customHeight="1" x14ac:dyDescent="0.2">
      <c r="B13" s="76">
        <v>2016</v>
      </c>
      <c r="C13" s="200"/>
      <c r="D13" s="77">
        <v>25108</v>
      </c>
      <c r="E13" s="77">
        <v>64881</v>
      </c>
      <c r="F13" s="170">
        <v>15.58</v>
      </c>
      <c r="G13" s="202">
        <v>57.89</v>
      </c>
      <c r="H13" s="202">
        <v>55.93</v>
      </c>
      <c r="I13" s="14">
        <v>11.83</v>
      </c>
      <c r="J13" s="95"/>
      <c r="K13" s="29"/>
    </row>
    <row r="14" spans="2:11" s="105" customFormat="1" ht="15" customHeight="1" x14ac:dyDescent="0.2">
      <c r="B14" s="76">
        <v>2015</v>
      </c>
      <c r="C14" s="76"/>
      <c r="D14" s="77">
        <v>24361</v>
      </c>
      <c r="E14" s="77">
        <v>62293</v>
      </c>
      <c r="F14" s="14">
        <v>15.98</v>
      </c>
      <c r="G14" s="202">
        <v>56.97</v>
      </c>
      <c r="H14" s="202">
        <v>57.27</v>
      </c>
      <c r="I14" s="14">
        <v>13.28</v>
      </c>
      <c r="J14" s="77"/>
      <c r="K14" s="29"/>
    </row>
    <row r="15" spans="2:11" s="105" customFormat="1" ht="15" customHeight="1" x14ac:dyDescent="0.2">
      <c r="B15" s="76">
        <v>2014</v>
      </c>
      <c r="C15" s="76"/>
      <c r="D15" s="77">
        <v>23662</v>
      </c>
      <c r="E15" s="77">
        <v>61385</v>
      </c>
      <c r="F15" s="14">
        <v>15.31</v>
      </c>
      <c r="G15" s="202">
        <v>55.51</v>
      </c>
      <c r="H15" s="202">
        <v>54.61</v>
      </c>
      <c r="I15" s="14">
        <v>13.26</v>
      </c>
      <c r="J15" s="170"/>
      <c r="K15" s="29"/>
    </row>
    <row r="16" spans="2:11" s="69" customFormat="1" ht="15" customHeight="1" x14ac:dyDescent="0.2">
      <c r="B16" s="251" t="s">
        <v>3</v>
      </c>
      <c r="C16" s="74"/>
      <c r="D16" s="74"/>
      <c r="E16" s="74"/>
      <c r="F16" s="199"/>
      <c r="G16" s="199"/>
      <c r="H16" s="199"/>
      <c r="I16" s="199"/>
      <c r="J16" s="88"/>
      <c r="K16" s="18"/>
    </row>
    <row r="17" spans="2:11" s="69" customFormat="1" ht="15" customHeight="1" x14ac:dyDescent="0.2">
      <c r="B17" s="252" t="s">
        <v>34</v>
      </c>
      <c r="C17" s="203"/>
      <c r="D17" s="203"/>
      <c r="E17" s="203"/>
      <c r="F17" s="203"/>
      <c r="G17" s="203"/>
      <c r="H17" s="203"/>
      <c r="I17" s="203"/>
      <c r="J17" s="88"/>
      <c r="K17" s="18"/>
    </row>
    <row r="18" spans="2:11" s="69" customFormat="1" ht="15" customHeight="1" x14ac:dyDescent="0.2">
      <c r="B18" s="76">
        <v>2019</v>
      </c>
      <c r="C18" s="252"/>
      <c r="D18" s="77">
        <v>19148</v>
      </c>
      <c r="E18" s="77">
        <v>20219</v>
      </c>
      <c r="F18" s="14">
        <v>16.79</v>
      </c>
      <c r="G18" s="202" t="s">
        <v>2</v>
      </c>
      <c r="H18" s="202" t="s">
        <v>2</v>
      </c>
      <c r="I18" s="14">
        <v>15.5</v>
      </c>
      <c r="J18" s="11" t="s">
        <v>357</v>
      </c>
      <c r="K18" s="18"/>
    </row>
    <row r="19" spans="2:11" s="69" customFormat="1" ht="15" customHeight="1" x14ac:dyDescent="0.2">
      <c r="B19" s="76">
        <v>2018</v>
      </c>
      <c r="C19" s="252"/>
      <c r="D19" s="77">
        <v>18804</v>
      </c>
      <c r="E19" s="77">
        <v>19863</v>
      </c>
      <c r="F19" s="14">
        <v>18.55</v>
      </c>
      <c r="G19" s="202" t="s">
        <v>2</v>
      </c>
      <c r="H19" s="202" t="s">
        <v>2</v>
      </c>
      <c r="I19" s="14">
        <v>15.15</v>
      </c>
      <c r="J19" s="11" t="s">
        <v>274</v>
      </c>
      <c r="K19" s="18"/>
    </row>
    <row r="20" spans="2:11" s="69" customFormat="1" ht="15" customHeight="1" x14ac:dyDescent="0.2">
      <c r="B20" s="76">
        <v>2017</v>
      </c>
      <c r="C20" s="252"/>
      <c r="D20" s="77">
        <v>17885</v>
      </c>
      <c r="E20" s="77">
        <v>18900</v>
      </c>
      <c r="F20" s="14">
        <v>18.98</v>
      </c>
      <c r="G20" s="202">
        <v>51.62</v>
      </c>
      <c r="H20" s="202">
        <v>49.98</v>
      </c>
      <c r="I20" s="14">
        <v>14.23</v>
      </c>
      <c r="K20" s="18"/>
    </row>
    <row r="21" spans="2:11" s="69" customFormat="1" ht="15" customHeight="1" x14ac:dyDescent="0.2">
      <c r="B21" s="76">
        <v>2016</v>
      </c>
      <c r="C21" s="252"/>
      <c r="D21" s="77">
        <v>16948</v>
      </c>
      <c r="E21" s="77">
        <v>17854</v>
      </c>
      <c r="F21" s="14">
        <v>18.989999999999998</v>
      </c>
      <c r="G21" s="202">
        <v>52.92</v>
      </c>
      <c r="H21" s="202">
        <v>51.34</v>
      </c>
      <c r="I21" s="14">
        <v>14.43</v>
      </c>
      <c r="J21" s="95"/>
      <c r="K21" s="18"/>
    </row>
    <row r="22" spans="2:11" s="69" customFormat="1" ht="15" customHeight="1" x14ac:dyDescent="0.2">
      <c r="B22" s="76">
        <v>2015</v>
      </c>
      <c r="C22" s="76" t="s">
        <v>50</v>
      </c>
      <c r="D22" s="77">
        <v>16251</v>
      </c>
      <c r="E22" s="77">
        <v>17191</v>
      </c>
      <c r="F22" s="14">
        <v>19.57</v>
      </c>
      <c r="G22" s="202">
        <v>53.21</v>
      </c>
      <c r="H22" s="202">
        <v>54.52</v>
      </c>
      <c r="I22" s="14">
        <v>15.77</v>
      </c>
      <c r="J22" s="61"/>
      <c r="K22" s="18"/>
    </row>
    <row r="23" spans="2:11" s="69" customFormat="1" ht="15" customHeight="1" x14ac:dyDescent="0.2">
      <c r="B23" s="76">
        <v>2014</v>
      </c>
      <c r="C23" s="76" t="s">
        <v>50</v>
      </c>
      <c r="D23" s="77">
        <v>15546</v>
      </c>
      <c r="E23" s="77">
        <v>16527</v>
      </c>
      <c r="F23" s="14">
        <v>18.989999999999998</v>
      </c>
      <c r="G23" s="202">
        <v>51.76</v>
      </c>
      <c r="H23" s="202">
        <v>52.06</v>
      </c>
      <c r="I23" s="14">
        <v>15.85</v>
      </c>
      <c r="J23" s="61"/>
      <c r="K23" s="18"/>
    </row>
    <row r="24" spans="2:11" s="69" customFormat="1" ht="15" customHeight="1" x14ac:dyDescent="0.2">
      <c r="B24" s="252" t="s">
        <v>35</v>
      </c>
      <c r="C24" s="203"/>
      <c r="D24" s="203"/>
      <c r="E24" s="77"/>
      <c r="F24" s="198"/>
      <c r="G24" s="198"/>
      <c r="H24" s="198"/>
      <c r="I24" s="198"/>
      <c r="J24" s="88"/>
      <c r="K24" s="18"/>
    </row>
    <row r="25" spans="2:11" s="69" customFormat="1" ht="15" customHeight="1" x14ac:dyDescent="0.2">
      <c r="B25" s="76">
        <v>2019</v>
      </c>
      <c r="C25" s="252"/>
      <c r="D25" s="77">
        <v>9513</v>
      </c>
      <c r="E25" s="77">
        <v>59182</v>
      </c>
      <c r="F25" s="14">
        <v>10.47</v>
      </c>
      <c r="G25" s="202" t="s">
        <v>2</v>
      </c>
      <c r="H25" s="202" t="s">
        <v>2</v>
      </c>
      <c r="I25" s="14">
        <v>7.44</v>
      </c>
      <c r="J25" s="11" t="s">
        <v>357</v>
      </c>
      <c r="K25" s="18"/>
    </row>
    <row r="26" spans="2:11" s="69" customFormat="1" ht="15" customHeight="1" x14ac:dyDescent="0.2">
      <c r="B26" s="76">
        <v>2018</v>
      </c>
      <c r="C26" s="252"/>
      <c r="D26" s="77">
        <v>9071</v>
      </c>
      <c r="E26" s="77">
        <v>54506</v>
      </c>
      <c r="F26" s="14">
        <v>11.17</v>
      </c>
      <c r="G26" s="202" t="s">
        <v>2</v>
      </c>
      <c r="H26" s="202" t="s">
        <v>2</v>
      </c>
      <c r="I26" s="14">
        <v>6.54</v>
      </c>
      <c r="J26" s="11" t="s">
        <v>274</v>
      </c>
      <c r="K26" s="18"/>
    </row>
    <row r="27" spans="2:11" s="69" customFormat="1" ht="15" customHeight="1" x14ac:dyDescent="0.2">
      <c r="B27" s="76">
        <v>2017</v>
      </c>
      <c r="C27" s="252"/>
      <c r="D27" s="77">
        <v>8515</v>
      </c>
      <c r="E27" s="77">
        <v>50360</v>
      </c>
      <c r="F27" s="14">
        <v>10.31</v>
      </c>
      <c r="G27" s="202">
        <v>80.41</v>
      </c>
      <c r="H27" s="202">
        <v>81.63</v>
      </c>
      <c r="I27" s="14">
        <v>5.6</v>
      </c>
      <c r="K27" s="18"/>
    </row>
    <row r="28" spans="2:11" s="69" customFormat="1" ht="15" customHeight="1" x14ac:dyDescent="0.2">
      <c r="B28" s="76">
        <v>2016</v>
      </c>
      <c r="C28" s="252"/>
      <c r="D28" s="77">
        <v>8160</v>
      </c>
      <c r="E28" s="77">
        <v>47027</v>
      </c>
      <c r="F28" s="14">
        <v>8.49</v>
      </c>
      <c r="G28" s="202">
        <v>80.95</v>
      </c>
      <c r="H28" s="202">
        <v>82.35</v>
      </c>
      <c r="I28" s="14">
        <v>6.43</v>
      </c>
      <c r="J28" s="95"/>
      <c r="K28" s="18"/>
    </row>
    <row r="29" spans="2:11" s="69" customFormat="1" ht="15" customHeight="1" x14ac:dyDescent="0.2">
      <c r="B29" s="76">
        <v>2015</v>
      </c>
      <c r="C29" s="76" t="s">
        <v>50</v>
      </c>
      <c r="D29" s="77">
        <v>8110</v>
      </c>
      <c r="E29" s="77">
        <v>45102</v>
      </c>
      <c r="F29" s="14">
        <v>8.7899999999999991</v>
      </c>
      <c r="G29" s="202">
        <v>73.77</v>
      </c>
      <c r="H29" s="202">
        <v>72.89</v>
      </c>
      <c r="I29" s="14">
        <v>8.2899999999999991</v>
      </c>
      <c r="J29" s="61"/>
      <c r="K29" s="18"/>
    </row>
    <row r="30" spans="2:11" s="69" customFormat="1" ht="15" customHeight="1" x14ac:dyDescent="0.2">
      <c r="B30" s="76">
        <v>2014</v>
      </c>
      <c r="C30" s="76" t="s">
        <v>50</v>
      </c>
      <c r="D30" s="77">
        <v>8116</v>
      </c>
      <c r="E30" s="77">
        <v>44858</v>
      </c>
      <c r="F30" s="14">
        <v>8.27</v>
      </c>
      <c r="G30" s="202">
        <v>71.98</v>
      </c>
      <c r="H30" s="202">
        <v>69.59</v>
      </c>
      <c r="I30" s="14">
        <v>8.3000000000000007</v>
      </c>
      <c r="J30" s="61"/>
      <c r="K30" s="18"/>
    </row>
    <row r="31" spans="2:11" s="105" customFormat="1" ht="15" customHeight="1" x14ac:dyDescent="0.2">
      <c r="B31" s="171" t="s">
        <v>55</v>
      </c>
      <c r="C31" s="171"/>
      <c r="D31" s="171"/>
      <c r="E31" s="171"/>
      <c r="F31" s="171"/>
      <c r="G31" s="171"/>
      <c r="H31" s="171"/>
      <c r="I31" s="171"/>
      <c r="J31" s="88"/>
      <c r="K31" s="29"/>
    </row>
    <row r="32" spans="2:11" s="69" customFormat="1" ht="15" customHeight="1" x14ac:dyDescent="0.2">
      <c r="B32" s="252" t="s">
        <v>56</v>
      </c>
      <c r="C32" s="237"/>
      <c r="D32" s="237"/>
      <c r="E32" s="77"/>
      <c r="F32" s="198"/>
      <c r="G32" s="198"/>
      <c r="H32" s="198"/>
      <c r="I32" s="198"/>
      <c r="J32" s="88"/>
      <c r="K32" s="18"/>
    </row>
    <row r="33" spans="2:11" s="69" customFormat="1" ht="15" customHeight="1" x14ac:dyDescent="0.2">
      <c r="B33" s="76">
        <v>2019</v>
      </c>
      <c r="C33" s="256"/>
      <c r="D33" s="77">
        <v>28640</v>
      </c>
      <c r="E33" s="77">
        <v>69801</v>
      </c>
      <c r="F33" s="202">
        <v>14.7</v>
      </c>
      <c r="G33" s="202" t="s">
        <v>2</v>
      </c>
      <c r="H33" s="202" t="s">
        <v>2</v>
      </c>
      <c r="I33" s="202">
        <v>12.84</v>
      </c>
      <c r="J33" s="11" t="s">
        <v>357</v>
      </c>
      <c r="K33" s="18"/>
    </row>
    <row r="34" spans="2:11" s="69" customFormat="1" ht="15" customHeight="1" x14ac:dyDescent="0.2">
      <c r="B34" s="76">
        <v>2018</v>
      </c>
      <c r="C34" s="256"/>
      <c r="D34" s="77">
        <v>27858</v>
      </c>
      <c r="E34" s="77">
        <v>66547</v>
      </c>
      <c r="F34" s="202">
        <v>16.16</v>
      </c>
      <c r="G34" s="202" t="s">
        <v>2</v>
      </c>
      <c r="H34" s="202" t="s">
        <v>2</v>
      </c>
      <c r="I34" s="202">
        <v>12.36</v>
      </c>
      <c r="J34" s="11" t="s">
        <v>274</v>
      </c>
      <c r="K34" s="18"/>
    </row>
    <row r="35" spans="2:11" s="69" customFormat="1" ht="15" customHeight="1" x14ac:dyDescent="0.2">
      <c r="B35" s="76">
        <v>2017</v>
      </c>
      <c r="C35" s="256"/>
      <c r="D35" s="77">
        <v>26384</v>
      </c>
      <c r="E35" s="77">
        <v>61796</v>
      </c>
      <c r="F35" s="202">
        <v>16.190000000000001</v>
      </c>
      <c r="G35" s="202">
        <v>57.54</v>
      </c>
      <c r="H35" s="202">
        <v>55.85</v>
      </c>
      <c r="I35" s="202">
        <v>11.45</v>
      </c>
      <c r="K35" s="18"/>
    </row>
    <row r="36" spans="2:11" s="69" customFormat="1" ht="15" customHeight="1" x14ac:dyDescent="0.2">
      <c r="B36" s="76">
        <v>2016</v>
      </c>
      <c r="C36" s="256"/>
      <c r="D36" s="77">
        <v>25093</v>
      </c>
      <c r="E36" s="77">
        <v>58016</v>
      </c>
      <c r="F36" s="170">
        <v>15.59</v>
      </c>
      <c r="G36" s="202">
        <v>57.89</v>
      </c>
      <c r="H36" s="202">
        <v>55.93</v>
      </c>
      <c r="I36" s="202">
        <v>11.84</v>
      </c>
      <c r="J36" s="95"/>
      <c r="K36" s="18"/>
    </row>
    <row r="37" spans="2:11" s="105" customFormat="1" ht="15" customHeight="1" x14ac:dyDescent="0.2">
      <c r="B37" s="76">
        <v>2015</v>
      </c>
      <c r="C37" s="76" t="s">
        <v>50</v>
      </c>
      <c r="D37" s="77">
        <v>24349</v>
      </c>
      <c r="E37" s="77">
        <v>56153</v>
      </c>
      <c r="F37" s="202">
        <v>15.99</v>
      </c>
      <c r="G37" s="202">
        <v>56.97</v>
      </c>
      <c r="H37" s="202">
        <v>57.27</v>
      </c>
      <c r="I37" s="202">
        <v>13.29</v>
      </c>
      <c r="J37" s="77"/>
      <c r="K37" s="29"/>
    </row>
    <row r="38" spans="2:11" s="105" customFormat="1" ht="15" customHeight="1" x14ac:dyDescent="0.2">
      <c r="B38" s="76">
        <v>2014</v>
      </c>
      <c r="C38" s="76" t="s">
        <v>50</v>
      </c>
      <c r="D38" s="77">
        <v>23648</v>
      </c>
      <c r="E38" s="77">
        <v>54632</v>
      </c>
      <c r="F38" s="202">
        <v>15.32</v>
      </c>
      <c r="G38" s="202">
        <v>55.51</v>
      </c>
      <c r="H38" s="202">
        <v>54.61</v>
      </c>
      <c r="I38" s="202">
        <v>13.27</v>
      </c>
      <c r="J38" s="170"/>
      <c r="K38" s="29"/>
    </row>
    <row r="39" spans="2:11" s="69" customFormat="1" ht="15" customHeight="1" x14ac:dyDescent="0.2">
      <c r="B39" s="252" t="s">
        <v>57</v>
      </c>
      <c r="C39" s="237" t="s">
        <v>50</v>
      </c>
      <c r="D39" s="237"/>
      <c r="E39" s="77"/>
      <c r="F39" s="198"/>
      <c r="G39" s="198"/>
      <c r="H39" s="198"/>
      <c r="I39" s="198"/>
      <c r="J39" s="88"/>
      <c r="K39" s="18"/>
    </row>
    <row r="40" spans="2:11" s="69" customFormat="1" ht="15" customHeight="1" x14ac:dyDescent="0.2">
      <c r="B40" s="76">
        <v>2019</v>
      </c>
      <c r="C40" s="256"/>
      <c r="D40" s="77">
        <v>27514</v>
      </c>
      <c r="E40" s="77">
        <v>39328</v>
      </c>
      <c r="F40" s="202">
        <v>15.26</v>
      </c>
      <c r="G40" s="202" t="s">
        <v>2</v>
      </c>
      <c r="H40" s="202" t="s">
        <v>2</v>
      </c>
      <c r="I40" s="202">
        <v>13.31</v>
      </c>
      <c r="J40" s="11" t="s">
        <v>357</v>
      </c>
      <c r="K40" s="18"/>
    </row>
    <row r="41" spans="2:11" s="69" customFormat="1" ht="15" customHeight="1" x14ac:dyDescent="0.2">
      <c r="B41" s="76">
        <v>2018</v>
      </c>
      <c r="C41" s="256"/>
      <c r="D41" s="77">
        <v>26803</v>
      </c>
      <c r="E41" s="77">
        <v>38022</v>
      </c>
      <c r="F41" s="202">
        <v>16.739999999999998</v>
      </c>
      <c r="G41" s="202" t="s">
        <v>2</v>
      </c>
      <c r="H41" s="202" t="s">
        <v>2</v>
      </c>
      <c r="I41" s="202">
        <v>12.8</v>
      </c>
      <c r="J41" s="11" t="s">
        <v>274</v>
      </c>
      <c r="K41" s="18"/>
    </row>
    <row r="42" spans="2:11" s="69" customFormat="1" ht="15" customHeight="1" x14ac:dyDescent="0.2">
      <c r="B42" s="76">
        <v>2017</v>
      </c>
      <c r="C42" s="256"/>
      <c r="D42" s="77">
        <v>25420</v>
      </c>
      <c r="E42" s="77">
        <v>36178</v>
      </c>
      <c r="F42" s="202">
        <v>16.75</v>
      </c>
      <c r="G42" s="202">
        <v>57.41</v>
      </c>
      <c r="H42" s="202">
        <v>55.72</v>
      </c>
      <c r="I42" s="202">
        <v>11.85</v>
      </c>
      <c r="K42" s="18"/>
    </row>
    <row r="43" spans="2:11" s="69" customFormat="1" ht="15" customHeight="1" x14ac:dyDescent="0.2">
      <c r="B43" s="76">
        <v>2016</v>
      </c>
      <c r="C43" s="256"/>
      <c r="D43" s="77">
        <v>24190</v>
      </c>
      <c r="E43" s="77">
        <v>34356</v>
      </c>
      <c r="F43" s="202">
        <v>16.13</v>
      </c>
      <c r="G43" s="202">
        <v>57.8</v>
      </c>
      <c r="H43" s="202">
        <v>55.84</v>
      </c>
      <c r="I43" s="202">
        <v>12.23</v>
      </c>
      <c r="J43" s="95"/>
      <c r="K43" s="18"/>
    </row>
    <row r="44" spans="2:11" s="105" customFormat="1" ht="15" customHeight="1" x14ac:dyDescent="0.2">
      <c r="B44" s="76">
        <v>2015</v>
      </c>
      <c r="C44" s="76" t="s">
        <v>50</v>
      </c>
      <c r="D44" s="77">
        <v>23483</v>
      </c>
      <c r="E44" s="77">
        <v>33300</v>
      </c>
      <c r="F44" s="202">
        <v>16.5</v>
      </c>
      <c r="G44" s="202">
        <v>56.89</v>
      </c>
      <c r="H44" s="202">
        <v>57.15</v>
      </c>
      <c r="I44" s="202">
        <v>13.71</v>
      </c>
      <c r="J44" s="77"/>
      <c r="K44" s="29"/>
    </row>
    <row r="45" spans="2:11" s="105" customFormat="1" ht="15" customHeight="1" x14ac:dyDescent="0.2">
      <c r="B45" s="76">
        <v>2014</v>
      </c>
      <c r="C45" s="76" t="s">
        <v>50</v>
      </c>
      <c r="D45" s="77">
        <v>22799</v>
      </c>
      <c r="E45" s="77">
        <v>32508</v>
      </c>
      <c r="F45" s="202">
        <v>15.82</v>
      </c>
      <c r="G45" s="202">
        <v>55.36</v>
      </c>
      <c r="H45" s="202">
        <v>54.45</v>
      </c>
      <c r="I45" s="202">
        <v>13.67</v>
      </c>
      <c r="J45" s="170"/>
      <c r="K45" s="29"/>
    </row>
    <row r="46" spans="2:11" s="105" customFormat="1" ht="15" customHeight="1" x14ac:dyDescent="0.2">
      <c r="B46" s="266" t="s">
        <v>58</v>
      </c>
      <c r="C46" s="172" t="s">
        <v>50</v>
      </c>
      <c r="D46" s="172"/>
      <c r="E46" s="172"/>
      <c r="F46" s="172"/>
      <c r="G46" s="172"/>
      <c r="H46" s="172"/>
      <c r="I46" s="172"/>
      <c r="J46" s="172"/>
      <c r="K46" s="29"/>
    </row>
    <row r="47" spans="2:11" s="105" customFormat="1" ht="15" customHeight="1" x14ac:dyDescent="0.2">
      <c r="B47" s="76">
        <v>2019</v>
      </c>
      <c r="C47" s="172"/>
      <c r="D47" s="77">
        <v>964</v>
      </c>
      <c r="E47" s="77">
        <v>17274</v>
      </c>
      <c r="F47" s="202">
        <v>1.24</v>
      </c>
      <c r="G47" s="202" t="s">
        <v>2</v>
      </c>
      <c r="H47" s="202" t="s">
        <v>2</v>
      </c>
      <c r="I47" s="202">
        <v>1.45</v>
      </c>
      <c r="J47" s="11" t="s">
        <v>357</v>
      </c>
      <c r="K47" s="29"/>
    </row>
    <row r="48" spans="2:11" s="105" customFormat="1" ht="15" customHeight="1" x14ac:dyDescent="0.2">
      <c r="B48" s="76">
        <v>2018</v>
      </c>
      <c r="C48" s="172"/>
      <c r="D48" s="77">
        <v>905</v>
      </c>
      <c r="E48" s="77">
        <v>16472</v>
      </c>
      <c r="F48" s="202">
        <v>1.55</v>
      </c>
      <c r="G48" s="202" t="s">
        <v>2</v>
      </c>
      <c r="H48" s="202" t="s">
        <v>2</v>
      </c>
      <c r="I48" s="202">
        <v>1.1000000000000001</v>
      </c>
      <c r="J48" s="11" t="s">
        <v>274</v>
      </c>
      <c r="K48" s="29"/>
    </row>
    <row r="49" spans="2:11" s="105" customFormat="1" ht="15" customHeight="1" x14ac:dyDescent="0.2">
      <c r="B49" s="76">
        <v>2017</v>
      </c>
      <c r="C49" s="172"/>
      <c r="D49" s="77">
        <v>829</v>
      </c>
      <c r="E49" s="77">
        <v>15013</v>
      </c>
      <c r="F49" s="202">
        <v>1.69</v>
      </c>
      <c r="G49" s="202">
        <v>92.86</v>
      </c>
      <c r="H49" s="202">
        <v>100</v>
      </c>
      <c r="I49" s="202">
        <v>1.0900000000000001</v>
      </c>
      <c r="K49" s="29"/>
    </row>
    <row r="50" spans="2:11" s="105" customFormat="1" ht="15" customHeight="1" x14ac:dyDescent="0.2">
      <c r="B50" s="76">
        <v>2016</v>
      </c>
      <c r="C50" s="172"/>
      <c r="D50" s="77">
        <v>791</v>
      </c>
      <c r="E50" s="77">
        <v>14431</v>
      </c>
      <c r="F50" s="202">
        <v>1.01</v>
      </c>
      <c r="G50" s="202">
        <v>100</v>
      </c>
      <c r="H50" s="202">
        <v>100</v>
      </c>
      <c r="I50" s="202">
        <v>1.52</v>
      </c>
      <c r="J50" s="95"/>
      <c r="K50" s="29"/>
    </row>
    <row r="51" spans="2:11" s="105" customFormat="1" ht="15" customHeight="1" x14ac:dyDescent="0.2">
      <c r="B51" s="76">
        <v>2015</v>
      </c>
      <c r="C51" s="76" t="s">
        <v>50</v>
      </c>
      <c r="D51" s="77">
        <v>754</v>
      </c>
      <c r="E51" s="77">
        <v>13925</v>
      </c>
      <c r="F51" s="202">
        <v>2.25</v>
      </c>
      <c r="G51" s="202">
        <v>76.47</v>
      </c>
      <c r="H51" s="202">
        <v>90</v>
      </c>
      <c r="I51" s="202">
        <v>2.12</v>
      </c>
      <c r="J51" s="77"/>
      <c r="K51" s="29"/>
    </row>
    <row r="52" spans="2:11" s="105" customFormat="1" ht="15" customHeight="1" x14ac:dyDescent="0.2">
      <c r="B52" s="76">
        <v>2014</v>
      </c>
      <c r="C52" s="76" t="s">
        <v>50</v>
      </c>
      <c r="D52" s="77">
        <v>744</v>
      </c>
      <c r="E52" s="77">
        <v>13480</v>
      </c>
      <c r="F52" s="202">
        <v>2.02</v>
      </c>
      <c r="G52" s="202">
        <v>86.67</v>
      </c>
      <c r="H52" s="202">
        <v>100</v>
      </c>
      <c r="I52" s="202">
        <v>2.96</v>
      </c>
      <c r="J52" s="170"/>
      <c r="K52" s="29"/>
    </row>
    <row r="53" spans="2:11" s="105" customFormat="1" ht="15" customHeight="1" x14ac:dyDescent="0.2">
      <c r="B53" s="266" t="s">
        <v>59</v>
      </c>
      <c r="C53" s="172" t="s">
        <v>50</v>
      </c>
      <c r="D53" s="172"/>
      <c r="E53" s="172"/>
      <c r="F53" s="172"/>
      <c r="G53" s="172"/>
      <c r="H53" s="172"/>
      <c r="I53" s="172"/>
      <c r="J53" s="172"/>
      <c r="K53" s="29"/>
    </row>
    <row r="54" spans="2:11" s="105" customFormat="1" ht="15" customHeight="1" x14ac:dyDescent="0.2">
      <c r="B54" s="76">
        <v>2019</v>
      </c>
      <c r="C54" s="172"/>
      <c r="D54" s="77">
        <v>162</v>
      </c>
      <c r="E54" s="77">
        <v>13199</v>
      </c>
      <c r="F54" s="202">
        <v>0</v>
      </c>
      <c r="G54" s="202" t="s">
        <v>2</v>
      </c>
      <c r="H54" s="202" t="s">
        <v>2</v>
      </c>
      <c r="I54" s="202">
        <v>0</v>
      </c>
      <c r="J54" s="11" t="s">
        <v>357</v>
      </c>
      <c r="K54" s="29"/>
    </row>
    <row r="55" spans="2:11" s="105" customFormat="1" ht="15" customHeight="1" x14ac:dyDescent="0.2">
      <c r="B55" s="76">
        <v>2018</v>
      </c>
      <c r="C55" s="172"/>
      <c r="D55" s="77">
        <v>150</v>
      </c>
      <c r="E55" s="77">
        <v>12053</v>
      </c>
      <c r="F55" s="202">
        <v>0.67</v>
      </c>
      <c r="G55" s="202" t="s">
        <v>2</v>
      </c>
      <c r="H55" s="202" t="s">
        <v>2</v>
      </c>
      <c r="I55" s="202">
        <v>0.67</v>
      </c>
      <c r="J55" s="11" t="s">
        <v>274</v>
      </c>
      <c r="K55" s="29"/>
    </row>
    <row r="56" spans="2:11" s="105" customFormat="1" ht="15" customHeight="1" x14ac:dyDescent="0.2">
      <c r="B56" s="76">
        <v>2017</v>
      </c>
      <c r="C56" s="172"/>
      <c r="D56" s="77">
        <v>135</v>
      </c>
      <c r="E56" s="77">
        <v>10605</v>
      </c>
      <c r="F56" s="202">
        <v>0.74</v>
      </c>
      <c r="G56" s="202">
        <v>100</v>
      </c>
      <c r="H56" s="202">
        <v>100</v>
      </c>
      <c r="I56" s="202">
        <v>0</v>
      </c>
      <c r="K56" s="29"/>
    </row>
    <row r="57" spans="2:11" s="105" customFormat="1" ht="15" customHeight="1" x14ac:dyDescent="0.2">
      <c r="B57" s="76">
        <v>2016</v>
      </c>
      <c r="C57" s="172"/>
      <c r="D57" s="77">
        <v>112</v>
      </c>
      <c r="E57" s="77">
        <v>9229</v>
      </c>
      <c r="F57" s="202">
        <v>0</v>
      </c>
      <c r="G57" s="202">
        <v>0</v>
      </c>
      <c r="H57" s="202">
        <v>0</v>
      </c>
      <c r="I57" s="202">
        <v>0</v>
      </c>
      <c r="J57" s="95"/>
      <c r="K57" s="29"/>
    </row>
    <row r="58" spans="2:11" s="105" customFormat="1" ht="15" customHeight="1" x14ac:dyDescent="0.2">
      <c r="B58" s="76">
        <v>2015</v>
      </c>
      <c r="C58" s="76" t="s">
        <v>50</v>
      </c>
      <c r="D58" s="77">
        <v>112</v>
      </c>
      <c r="E58" s="77">
        <v>8928</v>
      </c>
      <c r="F58" s="202">
        <v>1.79</v>
      </c>
      <c r="G58" s="202">
        <v>50</v>
      </c>
      <c r="H58" s="202">
        <v>0</v>
      </c>
      <c r="I58" s="202">
        <v>0</v>
      </c>
      <c r="J58" s="77"/>
      <c r="K58" s="29"/>
    </row>
    <row r="59" spans="2:11" s="105" customFormat="1" ht="15" customHeight="1" x14ac:dyDescent="0.2">
      <c r="B59" s="76">
        <v>2014</v>
      </c>
      <c r="C59" s="76" t="s">
        <v>50</v>
      </c>
      <c r="D59" s="77">
        <v>105</v>
      </c>
      <c r="E59" s="77">
        <v>8644</v>
      </c>
      <c r="F59" s="202">
        <v>0.95</v>
      </c>
      <c r="G59" s="202">
        <v>100</v>
      </c>
      <c r="H59" s="202">
        <v>0</v>
      </c>
      <c r="I59" s="202">
        <v>0</v>
      </c>
      <c r="J59" s="170"/>
      <c r="K59" s="29"/>
    </row>
    <row r="60" spans="2:11" s="105" customFormat="1" ht="15" customHeight="1" x14ac:dyDescent="0.2">
      <c r="B60" s="266" t="s">
        <v>60</v>
      </c>
      <c r="C60" s="172" t="s">
        <v>50</v>
      </c>
      <c r="D60" s="172"/>
      <c r="E60" s="172"/>
      <c r="F60" s="170"/>
      <c r="G60" s="172"/>
      <c r="H60" s="172"/>
      <c r="I60" s="172"/>
      <c r="J60" s="172"/>
      <c r="K60" s="29"/>
    </row>
    <row r="61" spans="2:11" s="105" customFormat="1" ht="15" customHeight="1" x14ac:dyDescent="0.2">
      <c r="B61" s="76">
        <v>2019</v>
      </c>
      <c r="C61" s="172"/>
      <c r="D61" s="77">
        <v>21</v>
      </c>
      <c r="E61" s="77">
        <v>9600</v>
      </c>
      <c r="F61" s="202">
        <v>0</v>
      </c>
      <c r="G61" s="202" t="s">
        <v>2</v>
      </c>
      <c r="H61" s="202" t="s">
        <v>2</v>
      </c>
      <c r="I61" s="202">
        <v>0</v>
      </c>
      <c r="J61" s="11" t="s">
        <v>357</v>
      </c>
      <c r="K61" s="29"/>
    </row>
    <row r="62" spans="2:11" s="105" customFormat="1" ht="15" customHeight="1" x14ac:dyDescent="0.2">
      <c r="B62" s="76">
        <v>2018</v>
      </c>
      <c r="C62" s="172"/>
      <c r="D62" s="77">
        <v>17</v>
      </c>
      <c r="E62" s="77">
        <v>7822</v>
      </c>
      <c r="F62" s="202">
        <v>0</v>
      </c>
      <c r="G62" s="202" t="s">
        <v>2</v>
      </c>
      <c r="H62" s="202" t="s">
        <v>2</v>
      </c>
      <c r="I62" s="202">
        <v>0</v>
      </c>
      <c r="J62" s="11" t="s">
        <v>274</v>
      </c>
      <c r="K62" s="29"/>
    </row>
    <row r="63" spans="2:11" s="105" customFormat="1" ht="15" customHeight="1" x14ac:dyDescent="0.2">
      <c r="B63" s="76">
        <v>2017</v>
      </c>
      <c r="C63" s="172"/>
      <c r="D63" s="77">
        <v>16</v>
      </c>
      <c r="E63" s="77">
        <v>7464</v>
      </c>
      <c r="F63" s="202">
        <v>0</v>
      </c>
      <c r="G63" s="202">
        <v>0</v>
      </c>
      <c r="H63" s="202">
        <v>0</v>
      </c>
      <c r="I63" s="202">
        <v>0</v>
      </c>
      <c r="K63" s="29"/>
    </row>
    <row r="64" spans="2:11" s="105" customFormat="1" ht="15" customHeight="1" x14ac:dyDescent="0.2">
      <c r="B64" s="76">
        <v>2016</v>
      </c>
      <c r="C64" s="172"/>
      <c r="D64" s="77">
        <v>15</v>
      </c>
      <c r="E64" s="77">
        <v>6865</v>
      </c>
      <c r="F64" s="202">
        <v>0</v>
      </c>
      <c r="G64" s="202">
        <v>0</v>
      </c>
      <c r="H64" s="202">
        <v>0</v>
      </c>
      <c r="I64" s="202">
        <v>0</v>
      </c>
      <c r="J64" s="95"/>
      <c r="K64" s="29"/>
    </row>
    <row r="65" spans="2:11" s="105" customFormat="1" ht="15" customHeight="1" x14ac:dyDescent="0.2">
      <c r="B65" s="76">
        <v>2015</v>
      </c>
      <c r="C65" s="76" t="s">
        <v>50</v>
      </c>
      <c r="D65" s="77">
        <v>12</v>
      </c>
      <c r="E65" s="77">
        <v>6140</v>
      </c>
      <c r="F65" s="202">
        <v>0</v>
      </c>
      <c r="G65" s="202">
        <v>0</v>
      </c>
      <c r="H65" s="202">
        <v>0</v>
      </c>
      <c r="I65" s="202">
        <v>0</v>
      </c>
      <c r="J65" s="77"/>
      <c r="K65" s="29"/>
    </row>
    <row r="66" spans="2:11" s="105" customFormat="1" ht="15" customHeight="1" x14ac:dyDescent="0.2">
      <c r="B66" s="76">
        <v>2014</v>
      </c>
      <c r="C66" s="76" t="s">
        <v>50</v>
      </c>
      <c r="D66" s="77">
        <v>14</v>
      </c>
      <c r="E66" s="77">
        <v>6753</v>
      </c>
      <c r="F66" s="202">
        <v>0</v>
      </c>
      <c r="G66" s="202">
        <v>0</v>
      </c>
      <c r="H66" s="202">
        <v>0</v>
      </c>
      <c r="I66" s="202">
        <v>0</v>
      </c>
      <c r="J66" s="170"/>
      <c r="K66" s="29"/>
    </row>
    <row r="67" spans="2:11" ht="9.75" customHeight="1" x14ac:dyDescent="0.2">
      <c r="B67" s="28"/>
      <c r="C67" s="28"/>
      <c r="D67" s="28"/>
      <c r="E67" s="28"/>
    </row>
    <row r="68" spans="2:11" ht="3" customHeight="1" x14ac:dyDescent="0.2">
      <c r="B68" s="157"/>
      <c r="C68" s="157"/>
      <c r="D68" s="157"/>
      <c r="E68" s="157"/>
      <c r="F68" s="157"/>
      <c r="G68" s="157"/>
      <c r="H68" s="157"/>
      <c r="I68" s="157"/>
      <c r="J68" s="157"/>
    </row>
    <row r="69" spans="2:11" ht="9" customHeight="1" x14ac:dyDescent="0.2">
      <c r="E69" s="108"/>
    </row>
    <row r="70" spans="2:11" ht="12.75" customHeight="1" x14ac:dyDescent="0.2">
      <c r="B70" s="304" t="s">
        <v>289</v>
      </c>
      <c r="C70" s="304"/>
      <c r="D70" s="304"/>
      <c r="E70" s="304"/>
      <c r="F70" s="304"/>
      <c r="G70" s="304"/>
      <c r="H70" s="304"/>
      <c r="I70" s="304"/>
    </row>
    <row r="72" spans="2:11" ht="12" x14ac:dyDescent="0.2">
      <c r="B72" s="134" t="s">
        <v>0</v>
      </c>
      <c r="C72" s="109"/>
    </row>
    <row r="74" spans="2:11" x14ac:dyDescent="0.2">
      <c r="F74" s="28" t="s">
        <v>264</v>
      </c>
    </row>
  </sheetData>
  <mergeCells count="10">
    <mergeCell ref="H4:H6"/>
    <mergeCell ref="B70:I70"/>
    <mergeCell ref="B1:J1"/>
    <mergeCell ref="D4:D6"/>
    <mergeCell ref="E4:E6"/>
    <mergeCell ref="F4:F6"/>
    <mergeCell ref="G4:G6"/>
    <mergeCell ref="I4:J6"/>
    <mergeCell ref="I7:J7"/>
    <mergeCell ref="B4:C7"/>
  </mergeCells>
  <hyperlinks>
    <hyperlink ref="B7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7"/>
  <sheetViews>
    <sheetView showGridLines="0" zoomScaleNormal="100" workbookViewId="0">
      <pane xSplit="3" ySplit="7" topLeftCell="E8" activePane="bottomRight" state="frozen"/>
      <selection activeCell="M16" sqref="M16"/>
      <selection pane="topRight" activeCell="M16" sqref="M16"/>
      <selection pane="bottomLeft" activeCell="M16" sqref="M16"/>
      <selection pane="bottomRight" activeCell="B1" sqref="B1:Y1"/>
    </sheetView>
  </sheetViews>
  <sheetFormatPr defaultColWidth="12.5703125" defaultRowHeight="11.25" x14ac:dyDescent="0.2"/>
  <cols>
    <col min="1" max="1" width="6.7109375" style="62" customWidth="1"/>
    <col min="2" max="2" width="20.42578125" style="62" customWidth="1"/>
    <col min="3" max="3" width="2.7109375" style="62" customWidth="1"/>
    <col min="4" max="5" width="15.7109375" style="62" customWidth="1"/>
    <col min="6" max="6" width="2.85546875" style="62" customWidth="1"/>
    <col min="7" max="7" width="15.7109375" style="62" customWidth="1"/>
    <col min="8" max="8" width="2.85546875" style="62" customWidth="1"/>
    <col min="9" max="9" width="15.7109375" style="62" customWidth="1"/>
    <col min="10" max="10" width="2.85546875" style="62" customWidth="1"/>
    <col min="11" max="13" width="15.7109375" style="62" customWidth="1"/>
    <col min="14" max="14" width="2.42578125" style="62" customWidth="1"/>
    <col min="15" max="15" width="15.7109375" style="62" customWidth="1"/>
    <col min="16" max="16" width="2.140625" style="62" customWidth="1"/>
    <col min="17" max="18" width="15.42578125" style="62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3" customWidth="1"/>
    <col min="26" max="26" width="6.7109375" style="62" customWidth="1"/>
    <col min="27" max="16384" width="12.5703125" style="62"/>
  </cols>
  <sheetData>
    <row r="1" spans="2:27" s="120" customFormat="1" ht="24" customHeight="1" x14ac:dyDescent="0.2">
      <c r="B1" s="333" t="s">
        <v>319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</row>
    <row r="2" spans="2:27" ht="18" customHeight="1" x14ac:dyDescent="0.2">
      <c r="B2" s="63"/>
      <c r="C2" s="63"/>
      <c r="D2" s="20"/>
      <c r="E2" s="241"/>
      <c r="F2" s="241"/>
      <c r="G2" s="241"/>
      <c r="H2" s="241"/>
      <c r="I2" s="241"/>
      <c r="J2" s="242"/>
      <c r="K2" s="241"/>
      <c r="L2" s="242"/>
      <c r="M2" s="242"/>
      <c r="N2" s="242"/>
      <c r="O2" s="242"/>
      <c r="R2" s="2"/>
      <c r="W2" s="49"/>
      <c r="X2" s="62"/>
      <c r="Y2" s="209"/>
    </row>
    <row r="3" spans="2:27" ht="9" customHeight="1" x14ac:dyDescent="0.2">
      <c r="B3" s="128" t="s">
        <v>218</v>
      </c>
      <c r="C3" s="63"/>
      <c r="D3" s="20"/>
      <c r="E3" s="20"/>
      <c r="F3" s="20"/>
      <c r="G3" s="1"/>
      <c r="H3" s="1"/>
      <c r="I3" s="1"/>
      <c r="J3" s="1"/>
      <c r="L3" s="1"/>
      <c r="M3" s="1"/>
      <c r="N3" s="1"/>
      <c r="O3" s="1"/>
      <c r="V3" s="49"/>
      <c r="W3" s="49"/>
      <c r="X3" s="49"/>
      <c r="Y3" s="209"/>
    </row>
    <row r="4" spans="2:27" s="64" customFormat="1" ht="28.5" customHeight="1" x14ac:dyDescent="0.2">
      <c r="B4" s="284" t="s">
        <v>4</v>
      </c>
      <c r="C4" s="285"/>
      <c r="D4" s="307" t="s">
        <v>6</v>
      </c>
      <c r="E4" s="307" t="s">
        <v>7</v>
      </c>
      <c r="F4" s="309"/>
      <c r="G4" s="307" t="s">
        <v>12</v>
      </c>
      <c r="H4" s="309"/>
      <c r="I4" s="307" t="s">
        <v>212</v>
      </c>
      <c r="J4" s="309"/>
      <c r="K4" s="283" t="s">
        <v>214</v>
      </c>
      <c r="L4" s="283" t="s">
        <v>337</v>
      </c>
      <c r="M4" s="283" t="s">
        <v>338</v>
      </c>
      <c r="N4" s="283"/>
      <c r="O4" s="283" t="s">
        <v>339</v>
      </c>
      <c r="P4" s="283"/>
      <c r="Q4" s="334" t="s">
        <v>368</v>
      </c>
      <c r="R4" s="334" t="s">
        <v>369</v>
      </c>
      <c r="S4" s="307" t="s">
        <v>370</v>
      </c>
      <c r="T4" s="309"/>
      <c r="U4" s="307" t="s">
        <v>361</v>
      </c>
      <c r="V4" s="307" t="s">
        <v>213</v>
      </c>
      <c r="W4" s="309"/>
      <c r="X4" s="307" t="s">
        <v>267</v>
      </c>
      <c r="Y4" s="309"/>
    </row>
    <row r="5" spans="2:27" s="64" customFormat="1" ht="18" customHeight="1" x14ac:dyDescent="0.2">
      <c r="B5" s="284"/>
      <c r="C5" s="285"/>
      <c r="D5" s="329"/>
      <c r="E5" s="329"/>
      <c r="F5" s="330"/>
      <c r="G5" s="329"/>
      <c r="H5" s="330"/>
      <c r="I5" s="329"/>
      <c r="J5" s="330"/>
      <c r="K5" s="283"/>
      <c r="L5" s="283"/>
      <c r="M5" s="283"/>
      <c r="N5" s="283"/>
      <c r="O5" s="283"/>
      <c r="P5" s="283"/>
      <c r="Q5" s="335"/>
      <c r="R5" s="335"/>
      <c r="S5" s="329"/>
      <c r="T5" s="330"/>
      <c r="U5" s="329"/>
      <c r="V5" s="329"/>
      <c r="W5" s="330"/>
      <c r="X5" s="329"/>
      <c r="Y5" s="330"/>
    </row>
    <row r="6" spans="2:27" s="64" customFormat="1" ht="24" customHeight="1" x14ac:dyDescent="0.2">
      <c r="B6" s="284"/>
      <c r="C6" s="285"/>
      <c r="D6" s="329"/>
      <c r="E6" s="329"/>
      <c r="F6" s="330"/>
      <c r="G6" s="329"/>
      <c r="H6" s="330"/>
      <c r="I6" s="331"/>
      <c r="J6" s="332"/>
      <c r="K6" s="283"/>
      <c r="L6" s="283"/>
      <c r="M6" s="283"/>
      <c r="N6" s="283"/>
      <c r="O6" s="283"/>
      <c r="P6" s="283"/>
      <c r="Q6" s="336"/>
      <c r="R6" s="336"/>
      <c r="S6" s="331"/>
      <c r="T6" s="332"/>
      <c r="U6" s="331"/>
      <c r="V6" s="331"/>
      <c r="W6" s="332"/>
      <c r="X6" s="331"/>
      <c r="Y6" s="332"/>
    </row>
    <row r="7" spans="2:27" ht="18" customHeight="1" x14ac:dyDescent="0.2">
      <c r="B7" s="284"/>
      <c r="C7" s="285"/>
      <c r="D7" s="219" t="s">
        <v>15</v>
      </c>
      <c r="E7" s="287" t="s">
        <v>15</v>
      </c>
      <c r="F7" s="306"/>
      <c r="G7" s="287" t="s">
        <v>343</v>
      </c>
      <c r="H7" s="306"/>
      <c r="I7" s="287" t="s">
        <v>343</v>
      </c>
      <c r="J7" s="306"/>
      <c r="K7" s="217" t="s">
        <v>15</v>
      </c>
      <c r="L7" s="217" t="s">
        <v>16</v>
      </c>
      <c r="M7" s="283" t="s">
        <v>15</v>
      </c>
      <c r="N7" s="283"/>
      <c r="O7" s="283" t="s">
        <v>16</v>
      </c>
      <c r="P7" s="283"/>
      <c r="Q7" s="217" t="s">
        <v>15</v>
      </c>
      <c r="R7" s="217" t="s">
        <v>15</v>
      </c>
      <c r="S7" s="301" t="s">
        <v>16</v>
      </c>
      <c r="T7" s="326"/>
      <c r="U7" s="220" t="s">
        <v>16</v>
      </c>
      <c r="V7" s="301" t="s">
        <v>16</v>
      </c>
      <c r="W7" s="326"/>
      <c r="X7" s="327" t="s">
        <v>16</v>
      </c>
      <c r="Y7" s="328"/>
    </row>
    <row r="8" spans="2:27" s="66" customFormat="1" ht="3.75" customHeight="1" x14ac:dyDescent="0.2">
      <c r="B8" s="65"/>
      <c r="C8" s="65"/>
      <c r="D8" s="8"/>
      <c r="E8" s="8"/>
      <c r="F8" s="8"/>
      <c r="G8" s="8"/>
      <c r="H8" s="8"/>
      <c r="I8" s="9"/>
      <c r="J8" s="9"/>
      <c r="S8" s="10"/>
      <c r="T8" s="10"/>
      <c r="U8" s="10"/>
      <c r="V8" s="51"/>
      <c r="W8" s="51"/>
      <c r="X8" s="51"/>
      <c r="Y8" s="13"/>
    </row>
    <row r="9" spans="2:27" s="69" customFormat="1" ht="15" customHeight="1" x14ac:dyDescent="0.2">
      <c r="B9" s="67" t="s">
        <v>5</v>
      </c>
      <c r="C9" s="67"/>
      <c r="D9" s="75"/>
      <c r="E9" s="75"/>
      <c r="F9" s="75"/>
      <c r="G9" s="75"/>
      <c r="H9" s="75"/>
      <c r="I9" s="75"/>
      <c r="J9" s="75"/>
      <c r="K9" s="68"/>
      <c r="L9" s="68"/>
      <c r="M9" s="68"/>
      <c r="N9" s="68"/>
      <c r="O9" s="68"/>
      <c r="P9" s="68"/>
      <c r="Q9" s="68"/>
      <c r="R9" s="68"/>
      <c r="S9" s="18"/>
      <c r="T9" s="18"/>
      <c r="U9" s="18"/>
      <c r="V9" s="18"/>
      <c r="W9" s="18"/>
      <c r="X9" s="18"/>
      <c r="Y9" s="13"/>
    </row>
    <row r="10" spans="2:27" s="69" customFormat="1" ht="15" customHeight="1" x14ac:dyDescent="0.2">
      <c r="B10" s="76">
        <v>2019</v>
      </c>
      <c r="C10" s="67"/>
      <c r="D10" s="77">
        <v>28661</v>
      </c>
      <c r="E10" s="77">
        <v>79401</v>
      </c>
      <c r="F10" s="77"/>
      <c r="G10" s="77">
        <v>5762695.0259999996</v>
      </c>
      <c r="H10" s="77"/>
      <c r="I10" s="77">
        <v>1781459.6440000001</v>
      </c>
      <c r="J10" s="77"/>
      <c r="K10" s="12">
        <v>4211</v>
      </c>
      <c r="L10" s="13">
        <v>14.692439203098287</v>
      </c>
      <c r="M10" s="12">
        <v>3676</v>
      </c>
      <c r="N10" s="110" t="s">
        <v>357</v>
      </c>
      <c r="O10" s="13">
        <v>12.825791144761173</v>
      </c>
      <c r="P10" s="94" t="s">
        <v>357</v>
      </c>
      <c r="Q10" s="77">
        <v>3441</v>
      </c>
      <c r="R10" s="77">
        <v>2458</v>
      </c>
      <c r="S10" s="69">
        <v>57.54</v>
      </c>
      <c r="U10" s="194">
        <v>4.46</v>
      </c>
      <c r="V10" s="97">
        <v>10.82</v>
      </c>
      <c r="W10" s="97"/>
      <c r="X10" s="97">
        <v>11.88</v>
      </c>
      <c r="Y10" s="13"/>
    </row>
    <row r="11" spans="2:27" s="69" customFormat="1" ht="15" customHeight="1" x14ac:dyDescent="0.2">
      <c r="B11" s="76">
        <v>2018</v>
      </c>
      <c r="C11" s="67"/>
      <c r="D11" s="77">
        <v>27875</v>
      </c>
      <c r="E11" s="77">
        <v>74369</v>
      </c>
      <c r="F11" s="77"/>
      <c r="G11" s="77">
        <v>5108489.2050000001</v>
      </c>
      <c r="H11" s="77"/>
      <c r="I11" s="77">
        <v>1641265.696</v>
      </c>
      <c r="J11" s="77"/>
      <c r="K11" s="12">
        <v>4502</v>
      </c>
      <c r="L11" s="13">
        <v>16.149999999999999</v>
      </c>
      <c r="M11" s="12">
        <v>3442</v>
      </c>
      <c r="N11" s="110" t="s">
        <v>274</v>
      </c>
      <c r="O11" s="13">
        <v>12.347982062780268</v>
      </c>
      <c r="P11" s="94" t="s">
        <v>274</v>
      </c>
      <c r="Q11" s="77">
        <v>3221</v>
      </c>
      <c r="R11" s="77">
        <v>2264</v>
      </c>
      <c r="S11" s="113">
        <v>57.89</v>
      </c>
      <c r="U11" s="194">
        <v>4.45</v>
      </c>
      <c r="V11" s="97">
        <v>11.39</v>
      </c>
      <c r="W11" s="97"/>
      <c r="X11" s="97">
        <v>12.77</v>
      </c>
      <c r="Y11" s="13"/>
      <c r="AA11" s="210"/>
    </row>
    <row r="12" spans="2:27" s="69" customFormat="1" ht="15" customHeight="1" x14ac:dyDescent="0.2">
      <c r="B12" s="76">
        <v>2017</v>
      </c>
      <c r="C12" s="67"/>
      <c r="D12" s="77">
        <v>26400</v>
      </c>
      <c r="E12" s="77">
        <v>69260</v>
      </c>
      <c r="F12" s="77"/>
      <c r="G12" s="77">
        <v>4680514.2240000004</v>
      </c>
      <c r="H12" s="77"/>
      <c r="I12" s="77">
        <v>1505659.5430000001</v>
      </c>
      <c r="J12" s="77"/>
      <c r="K12" s="12">
        <v>4272</v>
      </c>
      <c r="L12" s="13">
        <v>16.18181818181818</v>
      </c>
      <c r="M12" s="12">
        <v>3022</v>
      </c>
      <c r="N12" s="110"/>
      <c r="O12" s="13">
        <v>11.446969696969697</v>
      </c>
      <c r="P12" s="94"/>
      <c r="Q12" s="77">
        <v>2922</v>
      </c>
      <c r="R12" s="77">
        <v>2218</v>
      </c>
      <c r="S12" s="113">
        <v>56.97</v>
      </c>
      <c r="U12" s="194">
        <v>4.55</v>
      </c>
      <c r="V12" s="97">
        <v>11.47</v>
      </c>
      <c r="W12" s="97"/>
      <c r="X12" s="97">
        <v>13.23</v>
      </c>
      <c r="Y12" s="13"/>
      <c r="AA12" s="210"/>
    </row>
    <row r="13" spans="2:27" s="69" customFormat="1" ht="15" customHeight="1" x14ac:dyDescent="0.2">
      <c r="B13" s="76">
        <v>2016</v>
      </c>
      <c r="C13" s="67"/>
      <c r="D13" s="77">
        <v>25108</v>
      </c>
      <c r="E13" s="77">
        <v>64881</v>
      </c>
      <c r="F13" s="77"/>
      <c r="G13" s="77">
        <v>4089424.0060000001</v>
      </c>
      <c r="H13" s="77"/>
      <c r="I13" s="77">
        <v>1295720.3089999999</v>
      </c>
      <c r="J13" s="77"/>
      <c r="K13" s="12">
        <v>3911</v>
      </c>
      <c r="L13" s="13">
        <v>15.576708618766927</v>
      </c>
      <c r="M13" s="12">
        <v>2970</v>
      </c>
      <c r="N13" s="110"/>
      <c r="O13" s="13">
        <v>11.828899155647603</v>
      </c>
      <c r="P13" s="94"/>
      <c r="Q13" s="77">
        <v>2852</v>
      </c>
      <c r="R13" s="77">
        <v>2011</v>
      </c>
      <c r="S13" s="69">
        <v>55.51</v>
      </c>
      <c r="U13" s="194">
        <v>4.9000000000000004</v>
      </c>
      <c r="V13" s="97">
        <v>12.1</v>
      </c>
      <c r="W13" s="97"/>
      <c r="X13" s="97">
        <v>15</v>
      </c>
      <c r="Y13" s="13"/>
      <c r="AA13" s="210"/>
    </row>
    <row r="14" spans="2:27" s="69" customFormat="1" ht="15" customHeight="1" x14ac:dyDescent="0.2">
      <c r="B14" s="76">
        <v>2015</v>
      </c>
      <c r="C14" s="67"/>
      <c r="D14" s="77">
        <v>24361</v>
      </c>
      <c r="E14" s="77">
        <v>62293</v>
      </c>
      <c r="F14" s="77"/>
      <c r="G14" s="77">
        <v>3897567.395</v>
      </c>
      <c r="H14" s="77"/>
      <c r="I14" s="77">
        <v>1172505.3829999999</v>
      </c>
      <c r="J14" s="77"/>
      <c r="K14" s="12">
        <v>3893</v>
      </c>
      <c r="L14" s="13">
        <v>15.98</v>
      </c>
      <c r="M14" s="12">
        <v>3235</v>
      </c>
      <c r="N14" s="111"/>
      <c r="O14" s="13">
        <v>13.279422027010385</v>
      </c>
      <c r="P14" s="111"/>
      <c r="Q14" s="77">
        <v>2645</v>
      </c>
      <c r="R14" s="77">
        <v>4125</v>
      </c>
      <c r="S14" s="13">
        <v>66.64</v>
      </c>
      <c r="T14" s="56"/>
      <c r="U14" s="103">
        <v>5.13</v>
      </c>
      <c r="V14" s="97">
        <v>13.9</v>
      </c>
      <c r="W14" s="97"/>
      <c r="X14" s="48">
        <v>15.41</v>
      </c>
      <c r="AA14" s="210"/>
    </row>
    <row r="15" spans="2:27" s="69" customFormat="1" ht="15" customHeight="1" x14ac:dyDescent="0.2">
      <c r="B15" s="76">
        <v>2014</v>
      </c>
      <c r="C15" s="76"/>
      <c r="D15" s="77">
        <v>23662</v>
      </c>
      <c r="E15" s="77">
        <v>61385</v>
      </c>
      <c r="F15" s="77"/>
      <c r="G15" s="77">
        <v>4054854.486</v>
      </c>
      <c r="H15" s="77"/>
      <c r="I15" s="77">
        <v>1197274.746</v>
      </c>
      <c r="J15" s="77"/>
      <c r="K15" s="12">
        <v>3623</v>
      </c>
      <c r="L15" s="13">
        <v>15.31</v>
      </c>
      <c r="M15" s="12">
        <v>3138</v>
      </c>
      <c r="N15" s="110"/>
      <c r="O15" s="13">
        <v>13.261769926464373</v>
      </c>
      <c r="P15" s="110"/>
      <c r="Q15" s="77">
        <v>5006</v>
      </c>
      <c r="R15" s="77">
        <v>1856</v>
      </c>
      <c r="S15" s="13">
        <v>56.4</v>
      </c>
      <c r="T15" s="56"/>
      <c r="U15" s="103">
        <v>5.42</v>
      </c>
      <c r="V15" s="97">
        <v>16.39</v>
      </c>
      <c r="W15" s="97" t="s">
        <v>276</v>
      </c>
      <c r="X15" s="14">
        <v>18.649999999999999</v>
      </c>
      <c r="Y15" s="97" t="s">
        <v>276</v>
      </c>
      <c r="AA15" s="210"/>
    </row>
    <row r="16" spans="2:27" s="69" customFormat="1" ht="15" customHeight="1" x14ac:dyDescent="0.2">
      <c r="B16" s="257" t="s">
        <v>201</v>
      </c>
      <c r="C16" s="257"/>
      <c r="D16" s="77"/>
      <c r="E16" s="77"/>
      <c r="F16" s="77"/>
      <c r="G16" s="77"/>
      <c r="H16" s="77"/>
      <c r="I16" s="77"/>
      <c r="J16" s="77"/>
      <c r="K16" s="77"/>
      <c r="L16" s="189"/>
      <c r="M16" s="12"/>
      <c r="N16" s="12"/>
      <c r="O16" s="13"/>
      <c r="P16" s="77"/>
      <c r="Q16" s="77"/>
      <c r="R16" s="77"/>
      <c r="S16" s="103"/>
      <c r="T16" s="56"/>
      <c r="U16" s="103"/>
      <c r="V16" s="97"/>
      <c r="W16" s="97"/>
      <c r="X16" s="97"/>
    </row>
    <row r="17" spans="2:25" s="69" customFormat="1" ht="15" customHeight="1" x14ac:dyDescent="0.2">
      <c r="B17" s="76">
        <v>2019</v>
      </c>
      <c r="C17" s="257"/>
      <c r="D17" s="77">
        <v>1612</v>
      </c>
      <c r="E17" s="77">
        <v>3511</v>
      </c>
      <c r="F17" s="77"/>
      <c r="G17" s="77">
        <v>226400.77799999999</v>
      </c>
      <c r="H17" s="77"/>
      <c r="I17" s="77">
        <v>62188.65</v>
      </c>
      <c r="J17" s="77"/>
      <c r="K17" s="12">
        <v>224</v>
      </c>
      <c r="L17" s="13">
        <v>13.895781637717123</v>
      </c>
      <c r="M17" s="12">
        <v>192</v>
      </c>
      <c r="N17" s="110" t="s">
        <v>357</v>
      </c>
      <c r="O17" s="13">
        <v>11.910669975186105</v>
      </c>
      <c r="P17" s="94" t="s">
        <v>357</v>
      </c>
      <c r="Q17" s="77">
        <v>220</v>
      </c>
      <c r="R17" s="77">
        <v>152</v>
      </c>
      <c r="S17" s="69">
        <v>68.78</v>
      </c>
      <c r="U17" s="194">
        <v>30.11</v>
      </c>
      <c r="V17" s="97">
        <v>68.78</v>
      </c>
      <c r="W17" s="97"/>
      <c r="X17" s="97">
        <v>65.94</v>
      </c>
      <c r="Y17" s="13"/>
    </row>
    <row r="18" spans="2:25" s="69" customFormat="1" ht="15" customHeight="1" x14ac:dyDescent="0.2">
      <c r="B18" s="76">
        <v>2018</v>
      </c>
      <c r="C18" s="257"/>
      <c r="D18" s="77">
        <v>1532</v>
      </c>
      <c r="E18" s="77">
        <v>3099</v>
      </c>
      <c r="F18" s="77"/>
      <c r="G18" s="77">
        <v>223274.6</v>
      </c>
      <c r="H18" s="77"/>
      <c r="I18" s="77">
        <v>66160.448999999993</v>
      </c>
      <c r="J18" s="77"/>
      <c r="K18" s="12">
        <v>267</v>
      </c>
      <c r="L18" s="13" t="s">
        <v>2</v>
      </c>
      <c r="M18" s="12">
        <v>145</v>
      </c>
      <c r="N18" s="110" t="s">
        <v>274</v>
      </c>
      <c r="O18" s="13">
        <v>9.464751958224543</v>
      </c>
      <c r="P18" s="94" t="s">
        <v>274</v>
      </c>
      <c r="Q18" s="77">
        <v>182</v>
      </c>
      <c r="R18" s="77">
        <v>153</v>
      </c>
      <c r="S18" s="113">
        <v>73.209999999999994</v>
      </c>
      <c r="U18" s="194">
        <v>25.4</v>
      </c>
      <c r="V18" s="97">
        <v>67.27</v>
      </c>
      <c r="W18" s="97"/>
      <c r="X18" s="97">
        <v>70.58</v>
      </c>
    </row>
    <row r="19" spans="2:25" s="69" customFormat="1" ht="15" customHeight="1" x14ac:dyDescent="0.2">
      <c r="B19" s="76">
        <v>2017</v>
      </c>
      <c r="C19" s="257"/>
      <c r="D19" s="77">
        <v>1383</v>
      </c>
      <c r="E19" s="77">
        <v>2878</v>
      </c>
      <c r="F19" s="77"/>
      <c r="G19" s="77">
        <v>203894.90100000001</v>
      </c>
      <c r="H19" s="77"/>
      <c r="I19" s="77">
        <v>63858.572</v>
      </c>
      <c r="J19" s="77"/>
      <c r="K19" s="12">
        <v>221</v>
      </c>
      <c r="L19" s="13">
        <v>15.979754157628346</v>
      </c>
      <c r="M19" s="12">
        <v>122</v>
      </c>
      <c r="N19" s="110"/>
      <c r="O19" s="13">
        <v>8.821402747650037</v>
      </c>
      <c r="P19" s="94"/>
      <c r="Q19" s="77">
        <v>177</v>
      </c>
      <c r="R19" s="77">
        <v>128</v>
      </c>
      <c r="S19" s="113">
        <v>70.33</v>
      </c>
      <c r="U19" s="194">
        <v>27.14</v>
      </c>
      <c r="V19" s="97">
        <v>66.86</v>
      </c>
      <c r="W19" s="97"/>
      <c r="X19" s="97">
        <v>73.010000000000005</v>
      </c>
    </row>
    <row r="20" spans="2:25" s="69" customFormat="1" ht="15" customHeight="1" x14ac:dyDescent="0.2">
      <c r="B20" s="76">
        <v>2016</v>
      </c>
      <c r="C20" s="257"/>
      <c r="D20" s="77">
        <v>1283</v>
      </c>
      <c r="E20" s="77">
        <v>2612</v>
      </c>
      <c r="F20" s="77"/>
      <c r="G20" s="77">
        <v>175074.89300000001</v>
      </c>
      <c r="H20" s="77"/>
      <c r="I20" s="77">
        <v>59730.451999999997</v>
      </c>
      <c r="J20" s="77"/>
      <c r="K20" s="12">
        <v>209</v>
      </c>
      <c r="L20" s="13">
        <v>16.289945440374122</v>
      </c>
      <c r="M20" s="12">
        <v>127</v>
      </c>
      <c r="N20" s="110"/>
      <c r="O20" s="13">
        <v>9.8986749805144196</v>
      </c>
      <c r="P20" s="94"/>
      <c r="Q20" s="77">
        <v>151</v>
      </c>
      <c r="R20" s="77">
        <v>100</v>
      </c>
      <c r="S20" s="69">
        <v>63.29</v>
      </c>
      <c r="T20" s="56"/>
      <c r="U20" s="103">
        <v>25.69</v>
      </c>
      <c r="V20" s="97">
        <v>68.7</v>
      </c>
      <c r="W20" s="97"/>
      <c r="X20" s="97">
        <v>76.37</v>
      </c>
    </row>
    <row r="21" spans="2:25" s="69" customFormat="1" ht="15" customHeight="1" x14ac:dyDescent="0.2">
      <c r="B21" s="76">
        <v>2015</v>
      </c>
      <c r="C21" s="257"/>
      <c r="D21" s="77">
        <v>1204</v>
      </c>
      <c r="E21" s="77">
        <v>2455</v>
      </c>
      <c r="F21" s="77"/>
      <c r="G21" s="77">
        <v>198469.77299999999</v>
      </c>
      <c r="H21" s="77"/>
      <c r="I21" s="77">
        <v>51969.436000000002</v>
      </c>
      <c r="J21" s="77"/>
      <c r="K21" s="12">
        <v>182</v>
      </c>
      <c r="L21" s="13">
        <v>15.11627906976744</v>
      </c>
      <c r="M21" s="12">
        <v>124</v>
      </c>
      <c r="N21" s="12"/>
      <c r="O21" s="13">
        <v>10.299003322259136</v>
      </c>
      <c r="P21" s="12"/>
      <c r="Q21" s="77">
        <v>124</v>
      </c>
      <c r="R21" s="77">
        <v>391</v>
      </c>
      <c r="S21" s="13">
        <v>77.12</v>
      </c>
      <c r="T21" s="56"/>
      <c r="U21" s="103">
        <v>25.87</v>
      </c>
      <c r="V21" s="14">
        <v>74.89</v>
      </c>
      <c r="W21" s="14"/>
      <c r="X21" s="14">
        <v>75.430000000000007</v>
      </c>
    </row>
    <row r="22" spans="2:25" s="69" customFormat="1" ht="15" customHeight="1" x14ac:dyDescent="0.2">
      <c r="B22" s="76">
        <v>2014</v>
      </c>
      <c r="C22" s="70"/>
      <c r="D22" s="77">
        <v>1133</v>
      </c>
      <c r="E22" s="77">
        <v>2509</v>
      </c>
      <c r="F22" s="77"/>
      <c r="G22" s="77">
        <v>268525.853</v>
      </c>
      <c r="H22" s="77"/>
      <c r="I22" s="77">
        <v>79746.502999999997</v>
      </c>
      <c r="J22" s="77"/>
      <c r="K22" s="12">
        <v>158</v>
      </c>
      <c r="L22" s="13">
        <v>13.945278022947926</v>
      </c>
      <c r="M22" s="12">
        <v>119</v>
      </c>
      <c r="N22" s="12"/>
      <c r="O22" s="13">
        <v>10.503089143865843</v>
      </c>
      <c r="P22" s="12"/>
      <c r="Q22" s="77">
        <v>438</v>
      </c>
      <c r="R22" s="77">
        <v>142</v>
      </c>
      <c r="S22" s="13">
        <v>72.08</v>
      </c>
      <c r="T22" s="56"/>
      <c r="U22" s="103">
        <v>31.46</v>
      </c>
      <c r="V22" s="14">
        <v>84.36</v>
      </c>
      <c r="W22" s="97" t="s">
        <v>276</v>
      </c>
      <c r="X22" s="14">
        <v>85.69</v>
      </c>
      <c r="Y22" s="97" t="s">
        <v>276</v>
      </c>
    </row>
    <row r="23" spans="2:25" s="69" customFormat="1" ht="15" customHeight="1" x14ac:dyDescent="0.2">
      <c r="B23" s="257" t="s">
        <v>202</v>
      </c>
      <c r="C23" s="173"/>
      <c r="D23" s="173"/>
      <c r="E23" s="112"/>
      <c r="F23" s="112"/>
      <c r="G23" s="112"/>
      <c r="H23" s="112"/>
      <c r="I23" s="12"/>
      <c r="J23" s="112"/>
      <c r="K23" s="12"/>
      <c r="L23" s="13"/>
      <c r="M23" s="12"/>
      <c r="N23" s="12"/>
      <c r="O23" s="13"/>
      <c r="P23" s="12"/>
      <c r="Q23" s="77"/>
      <c r="R23" s="77"/>
      <c r="S23" s="103"/>
      <c r="T23" s="56"/>
      <c r="U23" s="103"/>
      <c r="V23" s="14"/>
      <c r="W23" s="14"/>
      <c r="X23" s="14"/>
      <c r="Y23" s="13"/>
    </row>
    <row r="24" spans="2:25" s="69" customFormat="1" ht="15" customHeight="1" x14ac:dyDescent="0.2">
      <c r="B24" s="76">
        <v>2019</v>
      </c>
      <c r="C24" s="257"/>
      <c r="D24" s="77">
        <v>2896</v>
      </c>
      <c r="E24" s="77">
        <v>5883</v>
      </c>
      <c r="F24" s="77"/>
      <c r="G24" s="77">
        <v>263522.81099999999</v>
      </c>
      <c r="H24" s="77"/>
      <c r="I24" s="77">
        <v>78848.945999999996</v>
      </c>
      <c r="J24" s="77"/>
      <c r="K24" s="12">
        <v>373</v>
      </c>
      <c r="L24" s="13">
        <v>12.879834254143645</v>
      </c>
      <c r="M24" s="12">
        <v>389</v>
      </c>
      <c r="N24" s="110" t="s">
        <v>357</v>
      </c>
      <c r="O24" s="13">
        <v>13.432320441988951</v>
      </c>
      <c r="P24" s="94" t="s">
        <v>357</v>
      </c>
      <c r="Q24" s="77">
        <v>352</v>
      </c>
      <c r="R24" s="77">
        <v>243</v>
      </c>
      <c r="S24" s="69">
        <v>61.06</v>
      </c>
      <c r="U24" s="194">
        <v>7.7</v>
      </c>
      <c r="V24" s="97">
        <v>24.88</v>
      </c>
      <c r="W24" s="97"/>
      <c r="X24" s="97">
        <v>21.78</v>
      </c>
      <c r="Y24" s="13"/>
    </row>
    <row r="25" spans="2:25" s="69" customFormat="1" ht="15" customHeight="1" x14ac:dyDescent="0.2">
      <c r="B25" s="76">
        <v>2018</v>
      </c>
      <c r="C25" s="257"/>
      <c r="D25" s="77">
        <v>2847</v>
      </c>
      <c r="E25" s="77">
        <v>5744</v>
      </c>
      <c r="F25" s="77"/>
      <c r="G25" s="77">
        <v>262568.86700000003</v>
      </c>
      <c r="H25" s="77"/>
      <c r="I25" s="77">
        <v>76619.926000000007</v>
      </c>
      <c r="J25" s="77"/>
      <c r="K25" s="12">
        <v>457</v>
      </c>
      <c r="L25" s="13" t="s">
        <v>2</v>
      </c>
      <c r="M25" s="12">
        <v>324</v>
      </c>
      <c r="N25" s="110" t="s">
        <v>274</v>
      </c>
      <c r="O25" s="13">
        <v>11.380400421496311</v>
      </c>
      <c r="P25" s="94" t="s">
        <v>274</v>
      </c>
      <c r="Q25" s="77">
        <v>307</v>
      </c>
      <c r="R25" s="77">
        <v>197</v>
      </c>
      <c r="S25" s="268">
        <v>53.1</v>
      </c>
      <c r="U25" s="194">
        <v>7.87</v>
      </c>
      <c r="V25" s="97">
        <v>27.43</v>
      </c>
      <c r="W25" s="97"/>
      <c r="X25" s="97">
        <v>24.49</v>
      </c>
      <c r="Y25" s="13"/>
    </row>
    <row r="26" spans="2:25" s="69" customFormat="1" ht="15" customHeight="1" x14ac:dyDescent="0.2">
      <c r="B26" s="76">
        <v>2017</v>
      </c>
      <c r="C26" s="257"/>
      <c r="D26" s="77">
        <v>2693</v>
      </c>
      <c r="E26" s="77">
        <v>5213</v>
      </c>
      <c r="F26" s="77"/>
      <c r="G26" s="77">
        <v>245012.95199999999</v>
      </c>
      <c r="H26" s="77"/>
      <c r="I26" s="77">
        <v>70023.482000000004</v>
      </c>
      <c r="J26" s="77"/>
      <c r="K26" s="12">
        <v>398</v>
      </c>
      <c r="L26" s="13">
        <v>14.779056813962125</v>
      </c>
      <c r="M26" s="12">
        <v>312</v>
      </c>
      <c r="N26" s="110"/>
      <c r="O26" s="13">
        <v>11.585592276271814</v>
      </c>
      <c r="P26" s="94"/>
      <c r="Q26" s="77" t="s">
        <v>2</v>
      </c>
      <c r="R26" s="77">
        <v>213</v>
      </c>
      <c r="S26" s="113">
        <v>56.35</v>
      </c>
      <c r="U26" s="194">
        <v>8.2899999999999991</v>
      </c>
      <c r="V26" s="97">
        <v>32.71</v>
      </c>
      <c r="W26" s="97"/>
      <c r="X26" s="97">
        <v>31.87</v>
      </c>
      <c r="Y26" s="13"/>
    </row>
    <row r="27" spans="2:25" s="69" customFormat="1" ht="15" customHeight="1" x14ac:dyDescent="0.2">
      <c r="B27" s="76">
        <v>2016</v>
      </c>
      <c r="C27" s="257"/>
      <c r="D27" s="77">
        <v>2580</v>
      </c>
      <c r="E27" s="77">
        <v>4898</v>
      </c>
      <c r="F27" s="77"/>
      <c r="G27" s="77">
        <v>210974.179</v>
      </c>
      <c r="H27" s="77"/>
      <c r="I27" s="77">
        <v>56048.472999999998</v>
      </c>
      <c r="J27" s="77"/>
      <c r="K27" s="12">
        <v>371</v>
      </c>
      <c r="L27" s="13">
        <v>14.379844961240309</v>
      </c>
      <c r="M27" s="12">
        <v>284</v>
      </c>
      <c r="N27" s="110"/>
      <c r="O27" s="13">
        <v>11.007751937984496</v>
      </c>
      <c r="P27" s="94"/>
      <c r="Q27" s="77">
        <v>280</v>
      </c>
      <c r="R27" s="77">
        <v>227</v>
      </c>
      <c r="S27" s="194">
        <v>56.33</v>
      </c>
      <c r="T27" s="56"/>
      <c r="U27" s="103">
        <v>8.4700000000000006</v>
      </c>
      <c r="V27" s="97">
        <v>34.840000000000003</v>
      </c>
      <c r="W27" s="97"/>
      <c r="X27" s="97">
        <v>28.64</v>
      </c>
      <c r="Y27" s="13"/>
    </row>
    <row r="28" spans="2:25" s="69" customFormat="1" ht="15" customHeight="1" x14ac:dyDescent="0.2">
      <c r="B28" s="76">
        <v>2015</v>
      </c>
      <c r="C28" s="257"/>
      <c r="D28" s="77">
        <v>2538</v>
      </c>
      <c r="E28" s="77">
        <v>4817</v>
      </c>
      <c r="F28" s="77"/>
      <c r="G28" s="77">
        <v>192436.448</v>
      </c>
      <c r="H28" s="77"/>
      <c r="I28" s="77">
        <v>55675.724999999999</v>
      </c>
      <c r="J28" s="77"/>
      <c r="K28" s="12">
        <v>378</v>
      </c>
      <c r="L28" s="13">
        <v>14.893617021276595</v>
      </c>
      <c r="M28" s="12">
        <v>337</v>
      </c>
      <c r="N28" s="12"/>
      <c r="O28" s="13">
        <v>13.278171788810086</v>
      </c>
      <c r="P28" s="12"/>
      <c r="Q28" s="77">
        <v>305</v>
      </c>
      <c r="R28" s="77">
        <v>767</v>
      </c>
      <c r="S28" s="13">
        <v>71.680000000000007</v>
      </c>
      <c r="T28" s="56"/>
      <c r="U28" s="103">
        <v>8.3699999999999992</v>
      </c>
      <c r="V28" s="14">
        <v>32.49</v>
      </c>
      <c r="W28" s="14"/>
      <c r="X28" s="14">
        <v>34.409999999999997</v>
      </c>
      <c r="Y28" s="13"/>
    </row>
    <row r="29" spans="2:25" s="69" customFormat="1" ht="15" customHeight="1" x14ac:dyDescent="0.2">
      <c r="B29" s="76">
        <v>2014</v>
      </c>
      <c r="C29" s="70"/>
      <c r="D29" s="77">
        <v>2494</v>
      </c>
      <c r="E29" s="77">
        <v>4931</v>
      </c>
      <c r="F29" s="77"/>
      <c r="G29" s="77">
        <v>184244.51300000001</v>
      </c>
      <c r="H29" s="77"/>
      <c r="I29" s="77">
        <v>46623.421000000002</v>
      </c>
      <c r="J29" s="77"/>
      <c r="K29" s="12">
        <v>403</v>
      </c>
      <c r="L29" s="13">
        <v>16.158781074578989</v>
      </c>
      <c r="M29" s="12">
        <v>318</v>
      </c>
      <c r="N29" s="12"/>
      <c r="O29" s="13">
        <v>12.750601443464316</v>
      </c>
      <c r="P29" s="12"/>
      <c r="Q29" s="77">
        <v>909</v>
      </c>
      <c r="R29" s="77">
        <v>220</v>
      </c>
      <c r="S29" s="13">
        <v>61.8</v>
      </c>
      <c r="T29" s="56"/>
      <c r="U29" s="103">
        <v>8.98</v>
      </c>
      <c r="V29" s="14">
        <v>30.17</v>
      </c>
      <c r="W29" s="97" t="s">
        <v>276</v>
      </c>
      <c r="X29" s="14">
        <v>31.43</v>
      </c>
      <c r="Y29" s="97" t="s">
        <v>276</v>
      </c>
    </row>
    <row r="30" spans="2:25" s="69" customFormat="1" ht="15" customHeight="1" x14ac:dyDescent="0.2">
      <c r="B30" s="257" t="s">
        <v>203</v>
      </c>
      <c r="C30" s="257"/>
      <c r="D30" s="112"/>
      <c r="E30" s="112"/>
      <c r="F30" s="112"/>
      <c r="G30" s="112"/>
      <c r="H30" s="112"/>
      <c r="I30" s="12"/>
      <c r="J30" s="112"/>
      <c r="K30" s="12"/>
      <c r="L30" s="13"/>
      <c r="M30" s="12"/>
      <c r="N30" s="12"/>
      <c r="O30" s="13"/>
      <c r="P30" s="12"/>
      <c r="Q30" s="77"/>
      <c r="R30" s="77"/>
      <c r="S30" s="103"/>
      <c r="T30" s="56"/>
      <c r="U30" s="103"/>
      <c r="V30" s="14"/>
      <c r="W30" s="14"/>
      <c r="X30" s="14"/>
      <c r="Y30" s="13"/>
    </row>
    <row r="31" spans="2:25" s="69" customFormat="1" ht="15" customHeight="1" x14ac:dyDescent="0.2">
      <c r="B31" s="76">
        <v>2019</v>
      </c>
      <c r="C31" s="257"/>
      <c r="D31" s="77">
        <v>14008</v>
      </c>
      <c r="E31" s="77">
        <v>49322</v>
      </c>
      <c r="F31" s="77"/>
      <c r="G31" s="77">
        <v>4067488.0279999999</v>
      </c>
      <c r="H31" s="77"/>
      <c r="I31" s="77">
        <v>1330848.825</v>
      </c>
      <c r="J31" s="77"/>
      <c r="K31" s="12">
        <v>2048</v>
      </c>
      <c r="L31" s="13">
        <v>14.620217018846374</v>
      </c>
      <c r="M31" s="12">
        <v>1841</v>
      </c>
      <c r="N31" s="110" t="s">
        <v>357</v>
      </c>
      <c r="O31" s="13">
        <v>13.142490005711021</v>
      </c>
      <c r="P31" s="94" t="s">
        <v>357</v>
      </c>
      <c r="Q31" s="77">
        <v>1616</v>
      </c>
      <c r="R31" s="77">
        <v>1226</v>
      </c>
      <c r="S31" s="69">
        <v>57.42</v>
      </c>
      <c r="U31" s="194">
        <v>6.91</v>
      </c>
      <c r="V31" s="97">
        <v>14.36</v>
      </c>
      <c r="W31" s="97"/>
      <c r="X31" s="97">
        <v>15.64</v>
      </c>
      <c r="Y31" s="13"/>
    </row>
    <row r="32" spans="2:25" s="69" customFormat="1" ht="15" customHeight="1" x14ac:dyDescent="0.2">
      <c r="B32" s="76">
        <v>2018</v>
      </c>
      <c r="C32" s="257"/>
      <c r="D32" s="77">
        <v>13667</v>
      </c>
      <c r="E32" s="77">
        <v>45922</v>
      </c>
      <c r="F32" s="77"/>
      <c r="G32" s="77">
        <v>3489816.1519999998</v>
      </c>
      <c r="H32" s="77"/>
      <c r="I32" s="77">
        <v>1199987.362</v>
      </c>
      <c r="J32" s="77"/>
      <c r="K32" s="12">
        <v>2117</v>
      </c>
      <c r="L32" s="13" t="s">
        <v>2</v>
      </c>
      <c r="M32" s="12">
        <v>1711</v>
      </c>
      <c r="N32" s="110" t="s">
        <v>274</v>
      </c>
      <c r="O32" s="13">
        <v>12.519206848613448</v>
      </c>
      <c r="P32" s="94" t="s">
        <v>274</v>
      </c>
      <c r="Q32" s="77">
        <v>1623</v>
      </c>
      <c r="R32" s="77">
        <v>1104</v>
      </c>
      <c r="S32" s="113">
        <v>57.38</v>
      </c>
      <c r="U32" s="194">
        <v>7.21</v>
      </c>
      <c r="V32" s="97">
        <v>14.96</v>
      </c>
      <c r="W32" s="97"/>
      <c r="X32" s="97">
        <v>15.88</v>
      </c>
      <c r="Y32" s="13"/>
    </row>
    <row r="33" spans="2:25" s="69" customFormat="1" ht="15" customHeight="1" x14ac:dyDescent="0.2">
      <c r="B33" s="76">
        <v>2017</v>
      </c>
      <c r="C33" s="257"/>
      <c r="D33" s="77">
        <v>13081</v>
      </c>
      <c r="E33" s="77">
        <v>43058</v>
      </c>
      <c r="F33" s="77"/>
      <c r="G33" s="77">
        <v>3199502.0210000002</v>
      </c>
      <c r="H33" s="77"/>
      <c r="I33" s="77">
        <v>1118944.193</v>
      </c>
      <c r="J33" s="77"/>
      <c r="K33" s="12">
        <v>2135</v>
      </c>
      <c r="L33" s="13">
        <v>16.32138215732742</v>
      </c>
      <c r="M33" s="12">
        <v>1498</v>
      </c>
      <c r="N33" s="110"/>
      <c r="O33" s="13">
        <v>11.451723874321534</v>
      </c>
      <c r="P33" s="94"/>
      <c r="Q33" s="77">
        <v>1431</v>
      </c>
      <c r="R33" s="77">
        <v>1091</v>
      </c>
      <c r="S33" s="113">
        <v>56.35</v>
      </c>
      <c r="U33" s="194">
        <v>7.31</v>
      </c>
      <c r="V33" s="97">
        <v>15.39</v>
      </c>
      <c r="W33" s="97"/>
      <c r="X33" s="97">
        <v>16.899999999999999</v>
      </c>
      <c r="Y33" s="13"/>
    </row>
    <row r="34" spans="2:25" s="69" customFormat="1" ht="15" customHeight="1" x14ac:dyDescent="0.2">
      <c r="B34" s="76">
        <v>2016</v>
      </c>
      <c r="C34" s="257"/>
      <c r="D34" s="77">
        <v>12397</v>
      </c>
      <c r="E34" s="77">
        <v>40137</v>
      </c>
      <c r="F34" s="77"/>
      <c r="G34" s="77">
        <v>2806199.5649999999</v>
      </c>
      <c r="H34" s="77"/>
      <c r="I34" s="77">
        <v>955195.57299999997</v>
      </c>
      <c r="J34" s="77"/>
      <c r="K34" s="12">
        <v>1924</v>
      </c>
      <c r="L34" s="13">
        <v>15.519883842865209</v>
      </c>
      <c r="M34" s="12">
        <v>1485</v>
      </c>
      <c r="N34" s="110"/>
      <c r="O34" s="13">
        <v>11.978704525288377</v>
      </c>
      <c r="P34" s="94"/>
      <c r="Q34" s="77">
        <v>1416</v>
      </c>
      <c r="R34" s="77">
        <v>929</v>
      </c>
      <c r="S34" s="69">
        <v>54.01</v>
      </c>
      <c r="T34" s="56"/>
      <c r="U34" s="103">
        <v>7.92</v>
      </c>
      <c r="V34" s="97">
        <v>15.86</v>
      </c>
      <c r="W34" s="97"/>
      <c r="X34" s="97">
        <v>18.29</v>
      </c>
      <c r="Y34" s="13"/>
    </row>
    <row r="35" spans="2:25" s="69" customFormat="1" ht="15" customHeight="1" x14ac:dyDescent="0.2">
      <c r="B35" s="76">
        <v>2015</v>
      </c>
      <c r="C35" s="257"/>
      <c r="D35" s="77">
        <v>12030</v>
      </c>
      <c r="E35" s="77">
        <v>38358</v>
      </c>
      <c r="F35" s="77"/>
      <c r="G35" s="77">
        <v>2645386.2820000001</v>
      </c>
      <c r="H35" s="77"/>
      <c r="I35" s="77">
        <v>861699.12199999997</v>
      </c>
      <c r="J35" s="77"/>
      <c r="K35" s="12">
        <v>1936</v>
      </c>
      <c r="L35" s="13">
        <v>16.093100581878637</v>
      </c>
      <c r="M35" s="12">
        <v>1577</v>
      </c>
      <c r="N35" s="12"/>
      <c r="O35" s="13">
        <v>13.10889443059019</v>
      </c>
      <c r="P35" s="12"/>
      <c r="Q35" s="77">
        <v>1235</v>
      </c>
      <c r="R35" s="77">
        <v>1341</v>
      </c>
      <c r="S35" s="13">
        <v>62.31</v>
      </c>
      <c r="T35" s="56"/>
      <c r="U35" s="103">
        <v>8.33</v>
      </c>
      <c r="V35" s="14">
        <v>17.27</v>
      </c>
      <c r="W35" s="14"/>
      <c r="X35" s="14">
        <v>20.14</v>
      </c>
      <c r="Y35" s="13"/>
    </row>
    <row r="36" spans="2:25" s="69" customFormat="1" ht="15" customHeight="1" x14ac:dyDescent="0.2">
      <c r="B36" s="76">
        <v>2014</v>
      </c>
      <c r="C36" s="70"/>
      <c r="D36" s="77">
        <v>11645</v>
      </c>
      <c r="E36" s="77">
        <v>37304</v>
      </c>
      <c r="F36" s="77"/>
      <c r="G36" s="77">
        <v>2669746.1090000002</v>
      </c>
      <c r="H36" s="77"/>
      <c r="I36" s="77">
        <v>840510.58600000001</v>
      </c>
      <c r="J36" s="77"/>
      <c r="K36" s="12">
        <v>1720</v>
      </c>
      <c r="L36" s="13">
        <v>14.770287677114641</v>
      </c>
      <c r="M36" s="12">
        <v>1541</v>
      </c>
      <c r="N36" s="12"/>
      <c r="O36" s="13">
        <v>13.233147273507942</v>
      </c>
      <c r="P36" s="12"/>
      <c r="Q36" s="77">
        <v>1668</v>
      </c>
      <c r="R36" s="77">
        <v>731</v>
      </c>
      <c r="S36" s="13">
        <v>51.77</v>
      </c>
      <c r="T36" s="56"/>
      <c r="U36" s="103">
        <v>8.92</v>
      </c>
      <c r="V36" s="14">
        <v>18.82</v>
      </c>
      <c r="W36" s="97" t="s">
        <v>276</v>
      </c>
      <c r="X36" s="14">
        <v>21.94</v>
      </c>
      <c r="Y36" s="97" t="s">
        <v>276</v>
      </c>
    </row>
    <row r="37" spans="2:25" s="69" customFormat="1" ht="15" customHeight="1" x14ac:dyDescent="0.2">
      <c r="B37" s="257" t="s">
        <v>204</v>
      </c>
      <c r="C37" s="257"/>
      <c r="D37" s="112"/>
      <c r="E37" s="112"/>
      <c r="F37" s="112"/>
      <c r="G37" s="112"/>
      <c r="H37" s="112"/>
      <c r="I37" s="12"/>
      <c r="J37" s="112"/>
      <c r="K37" s="12"/>
      <c r="L37" s="13"/>
      <c r="M37" s="12"/>
      <c r="N37" s="12"/>
      <c r="O37" s="13"/>
      <c r="P37" s="12"/>
      <c r="Q37" s="77"/>
      <c r="R37" s="77"/>
      <c r="S37" s="103"/>
      <c r="T37" s="56"/>
      <c r="U37" s="103"/>
      <c r="V37" s="14"/>
      <c r="W37" s="14"/>
      <c r="X37" s="14"/>
      <c r="Y37" s="13"/>
    </row>
    <row r="38" spans="2:25" s="69" customFormat="1" ht="15" customHeight="1" x14ac:dyDescent="0.2">
      <c r="B38" s="76">
        <v>2019</v>
      </c>
      <c r="C38" s="257"/>
      <c r="D38" s="77">
        <v>1574</v>
      </c>
      <c r="E38" s="77">
        <v>4035</v>
      </c>
      <c r="F38" s="77"/>
      <c r="G38" s="77">
        <v>420088.44300000003</v>
      </c>
      <c r="H38" s="77"/>
      <c r="I38" s="77">
        <v>96830.402000000002</v>
      </c>
      <c r="J38" s="77"/>
      <c r="K38" s="12">
        <v>264</v>
      </c>
      <c r="L38" s="13">
        <v>16.772554002541295</v>
      </c>
      <c r="M38" s="12">
        <v>186</v>
      </c>
      <c r="N38" s="110" t="s">
        <v>357</v>
      </c>
      <c r="O38" s="13">
        <v>11.81702668360864</v>
      </c>
      <c r="P38" s="94" t="s">
        <v>357</v>
      </c>
      <c r="Q38" s="77">
        <v>187</v>
      </c>
      <c r="R38" s="77">
        <v>141</v>
      </c>
      <c r="S38" s="69">
        <v>57.79</v>
      </c>
      <c r="U38" s="194">
        <v>9.0500000000000007</v>
      </c>
      <c r="V38" s="97">
        <v>43.57</v>
      </c>
      <c r="W38" s="97"/>
      <c r="X38" s="97">
        <v>29.14</v>
      </c>
      <c r="Y38" s="13"/>
    </row>
    <row r="39" spans="2:25" s="69" customFormat="1" ht="15" customHeight="1" x14ac:dyDescent="0.2">
      <c r="B39" s="76">
        <v>2018</v>
      </c>
      <c r="C39" s="257"/>
      <c r="D39" s="77">
        <v>1513</v>
      </c>
      <c r="E39" s="77">
        <v>3805</v>
      </c>
      <c r="F39" s="77"/>
      <c r="G39" s="77">
        <v>383014.29</v>
      </c>
      <c r="H39" s="77"/>
      <c r="I39" s="77">
        <v>86885.434999999998</v>
      </c>
      <c r="J39" s="77"/>
      <c r="K39" s="12">
        <v>258</v>
      </c>
      <c r="L39" s="13" t="s">
        <v>2</v>
      </c>
      <c r="M39" s="12">
        <v>198</v>
      </c>
      <c r="N39" s="110" t="s">
        <v>274</v>
      </c>
      <c r="O39" s="13">
        <v>13.086582947785855</v>
      </c>
      <c r="P39" s="94" t="s">
        <v>274</v>
      </c>
      <c r="Q39" s="77">
        <v>185</v>
      </c>
      <c r="R39" s="77">
        <v>123</v>
      </c>
      <c r="S39" s="113">
        <v>54.91</v>
      </c>
      <c r="U39" s="194">
        <v>8.73</v>
      </c>
      <c r="V39" s="97">
        <v>45.36</v>
      </c>
      <c r="W39" s="97"/>
      <c r="X39" s="97">
        <v>28.78</v>
      </c>
      <c r="Y39" s="13"/>
    </row>
    <row r="40" spans="2:25" s="69" customFormat="1" ht="15" customHeight="1" x14ac:dyDescent="0.2">
      <c r="B40" s="76">
        <v>2017</v>
      </c>
      <c r="C40" s="257"/>
      <c r="D40" s="77">
        <v>1431</v>
      </c>
      <c r="E40" s="77">
        <v>3401</v>
      </c>
      <c r="F40" s="77"/>
      <c r="G40" s="77">
        <v>338754.96</v>
      </c>
      <c r="H40" s="77"/>
      <c r="I40" s="77">
        <v>69884.820999999996</v>
      </c>
      <c r="J40" s="77"/>
      <c r="K40" s="12">
        <v>244</v>
      </c>
      <c r="L40" s="13">
        <v>17.051013277428375</v>
      </c>
      <c r="M40" s="12">
        <v>176</v>
      </c>
      <c r="N40" s="110"/>
      <c r="O40" s="13">
        <v>12.299091544374562</v>
      </c>
      <c r="P40" s="94"/>
      <c r="Q40" s="77">
        <v>165</v>
      </c>
      <c r="R40" s="77">
        <v>130</v>
      </c>
      <c r="S40" s="268">
        <v>52</v>
      </c>
      <c r="U40" s="194">
        <v>9.09</v>
      </c>
      <c r="V40" s="97">
        <v>41.99</v>
      </c>
      <c r="W40" s="97"/>
      <c r="X40" s="97">
        <v>27.43</v>
      </c>
      <c r="Y40" s="13"/>
    </row>
    <row r="41" spans="2:25" s="69" customFormat="1" ht="15" customHeight="1" x14ac:dyDescent="0.2">
      <c r="B41" s="76">
        <v>2016</v>
      </c>
      <c r="C41" s="257"/>
      <c r="D41" s="77">
        <v>1343</v>
      </c>
      <c r="E41" s="77">
        <v>3108</v>
      </c>
      <c r="F41" s="77"/>
      <c r="G41" s="77">
        <v>258119.981</v>
      </c>
      <c r="H41" s="77"/>
      <c r="I41" s="77">
        <v>52643.661999999997</v>
      </c>
      <c r="J41" s="77"/>
      <c r="K41" s="12">
        <v>224</v>
      </c>
      <c r="L41" s="13">
        <v>16.679076693968728</v>
      </c>
      <c r="M41" s="12">
        <v>164</v>
      </c>
      <c r="N41" s="110"/>
      <c r="O41" s="13">
        <v>12.211466865227104</v>
      </c>
      <c r="P41" s="94"/>
      <c r="Q41" s="77">
        <v>162</v>
      </c>
      <c r="R41" s="77">
        <v>98</v>
      </c>
      <c r="S41" s="69">
        <v>50.52</v>
      </c>
      <c r="T41" s="56"/>
      <c r="U41" s="103">
        <v>8.14</v>
      </c>
      <c r="V41" s="97">
        <v>41.12</v>
      </c>
      <c r="W41" s="97"/>
      <c r="X41" s="97">
        <v>31.63</v>
      </c>
      <c r="Y41" s="13"/>
    </row>
    <row r="42" spans="2:25" s="69" customFormat="1" ht="15" customHeight="1" x14ac:dyDescent="0.2">
      <c r="B42" s="76">
        <v>2015</v>
      </c>
      <c r="C42" s="257"/>
      <c r="D42" s="77">
        <v>1346</v>
      </c>
      <c r="E42" s="77">
        <v>3031</v>
      </c>
      <c r="F42" s="77"/>
      <c r="G42" s="77">
        <v>250433.23199999999</v>
      </c>
      <c r="H42" s="77"/>
      <c r="I42" s="77">
        <v>48001.449000000001</v>
      </c>
      <c r="J42" s="77"/>
      <c r="K42" s="12">
        <v>250</v>
      </c>
      <c r="L42" s="13">
        <v>18.573551263001487</v>
      </c>
      <c r="M42" s="12">
        <v>231</v>
      </c>
      <c r="N42" s="12"/>
      <c r="O42" s="13">
        <v>17.161961367013372</v>
      </c>
      <c r="P42" s="12"/>
      <c r="Q42" s="77">
        <v>140</v>
      </c>
      <c r="R42" s="77">
        <v>152</v>
      </c>
      <c r="S42" s="13">
        <v>58.91</v>
      </c>
      <c r="T42" s="97"/>
      <c r="U42" s="97">
        <v>7.32</v>
      </c>
      <c r="V42" s="14">
        <v>40.17</v>
      </c>
      <c r="W42" s="14"/>
      <c r="X42" s="14">
        <v>32.53</v>
      </c>
      <c r="Y42" s="13"/>
    </row>
    <row r="43" spans="2:25" s="69" customFormat="1" ht="15" customHeight="1" x14ac:dyDescent="0.2">
      <c r="B43" s="76">
        <v>2014</v>
      </c>
      <c r="C43" s="70"/>
      <c r="D43" s="77">
        <v>1305</v>
      </c>
      <c r="E43" s="77">
        <v>3018</v>
      </c>
      <c r="F43" s="77"/>
      <c r="G43" s="77">
        <v>267739.57699999999</v>
      </c>
      <c r="H43" s="77"/>
      <c r="I43" s="77">
        <v>51768.959999999999</v>
      </c>
      <c r="J43" s="77"/>
      <c r="K43" s="12">
        <v>194</v>
      </c>
      <c r="L43" s="13">
        <v>14.865900383141762</v>
      </c>
      <c r="M43" s="12">
        <v>193</v>
      </c>
      <c r="N43" s="12"/>
      <c r="O43" s="13">
        <v>14.78927203065134</v>
      </c>
      <c r="P43" s="12"/>
      <c r="Q43" s="77">
        <v>207</v>
      </c>
      <c r="R43" s="77">
        <v>68</v>
      </c>
      <c r="S43" s="13">
        <v>40.479999999999997</v>
      </c>
      <c r="T43" s="56"/>
      <c r="U43" s="103">
        <v>7.29</v>
      </c>
      <c r="V43" s="14">
        <v>38.479999999999997</v>
      </c>
      <c r="W43" s="97" t="s">
        <v>276</v>
      </c>
      <c r="X43" s="14">
        <v>33.99</v>
      </c>
      <c r="Y43" s="97" t="s">
        <v>276</v>
      </c>
    </row>
    <row r="44" spans="2:25" s="69" customFormat="1" ht="15" customHeight="1" x14ac:dyDescent="0.2">
      <c r="B44" s="257" t="s">
        <v>205</v>
      </c>
      <c r="C44" s="173"/>
      <c r="D44" s="173"/>
      <c r="E44" s="112"/>
      <c r="F44" s="112"/>
      <c r="G44" s="112"/>
      <c r="H44" s="112"/>
      <c r="I44" s="12"/>
      <c r="J44" s="112"/>
      <c r="K44" s="12"/>
      <c r="L44" s="13"/>
      <c r="M44" s="12"/>
      <c r="N44" s="12"/>
      <c r="O44" s="13"/>
      <c r="P44" s="12"/>
      <c r="Q44" s="77"/>
      <c r="R44" s="77"/>
      <c r="S44" s="103"/>
      <c r="T44" s="56"/>
      <c r="U44" s="103"/>
      <c r="V44" s="14"/>
      <c r="W44" s="14"/>
      <c r="X44" s="14"/>
      <c r="Y44" s="13"/>
    </row>
    <row r="45" spans="2:25" s="69" customFormat="1" ht="15" customHeight="1" x14ac:dyDescent="0.2">
      <c r="B45" s="76">
        <v>2019</v>
      </c>
      <c r="C45" s="257"/>
      <c r="D45" s="77">
        <v>1467</v>
      </c>
      <c r="E45" s="77">
        <v>2194</v>
      </c>
      <c r="F45" s="77"/>
      <c r="G45" s="77">
        <v>63562.866000000002</v>
      </c>
      <c r="H45" s="77"/>
      <c r="I45" s="77">
        <v>20766.120999999999</v>
      </c>
      <c r="J45" s="77"/>
      <c r="K45" s="12">
        <v>172</v>
      </c>
      <c r="L45" s="13">
        <v>11.724608043626448</v>
      </c>
      <c r="M45" s="12">
        <v>141</v>
      </c>
      <c r="N45" s="110" t="s">
        <v>357</v>
      </c>
      <c r="O45" s="13">
        <v>9.6114519427402865</v>
      </c>
      <c r="P45" s="94" t="s">
        <v>357</v>
      </c>
      <c r="Q45" s="77">
        <v>176</v>
      </c>
      <c r="R45" s="77">
        <v>108</v>
      </c>
      <c r="S45" s="69">
        <v>64.67</v>
      </c>
      <c r="U45" s="194">
        <v>7.29</v>
      </c>
      <c r="V45" s="97">
        <v>18.5</v>
      </c>
      <c r="W45" s="97"/>
      <c r="X45" s="97">
        <v>23.25</v>
      </c>
      <c r="Y45" s="13"/>
    </row>
    <row r="46" spans="2:25" s="69" customFormat="1" ht="15" customHeight="1" x14ac:dyDescent="0.2">
      <c r="B46" s="76">
        <v>2018</v>
      </c>
      <c r="C46" s="257"/>
      <c r="D46" s="77">
        <v>1408</v>
      </c>
      <c r="E46" s="77">
        <v>2053</v>
      </c>
      <c r="F46" s="77"/>
      <c r="G46" s="77">
        <v>58810.343999999997</v>
      </c>
      <c r="H46" s="77"/>
      <c r="I46" s="77">
        <v>18880.197</v>
      </c>
      <c r="J46" s="77"/>
      <c r="K46" s="12">
        <v>202</v>
      </c>
      <c r="L46" s="13" t="s">
        <v>2</v>
      </c>
      <c r="M46" s="12">
        <v>118</v>
      </c>
      <c r="N46" s="110" t="s">
        <v>274</v>
      </c>
      <c r="O46" s="13">
        <v>8.3806818181818183</v>
      </c>
      <c r="P46" s="94" t="s">
        <v>274</v>
      </c>
      <c r="Q46" s="77">
        <v>138</v>
      </c>
      <c r="R46" s="77">
        <v>114</v>
      </c>
      <c r="S46" s="113">
        <v>67.06</v>
      </c>
      <c r="U46" s="194">
        <v>7.79</v>
      </c>
      <c r="V46" s="97">
        <v>20.56</v>
      </c>
      <c r="W46" s="97"/>
      <c r="X46" s="97">
        <v>25.54</v>
      </c>
      <c r="Y46" s="13"/>
    </row>
    <row r="47" spans="2:25" s="69" customFormat="1" ht="15" customHeight="1" x14ac:dyDescent="0.2">
      <c r="B47" s="76">
        <v>2017</v>
      </c>
      <c r="C47" s="257"/>
      <c r="D47" s="77">
        <v>1302</v>
      </c>
      <c r="E47" s="77">
        <v>1907</v>
      </c>
      <c r="F47" s="77"/>
      <c r="G47" s="77">
        <v>51844.911</v>
      </c>
      <c r="H47" s="77"/>
      <c r="I47" s="77">
        <v>15534</v>
      </c>
      <c r="J47" s="77"/>
      <c r="K47" s="12">
        <v>167</v>
      </c>
      <c r="L47" s="13">
        <v>12.826420890937021</v>
      </c>
      <c r="M47" s="12">
        <v>107</v>
      </c>
      <c r="N47" s="110"/>
      <c r="O47" s="13">
        <v>8.2181259600614442</v>
      </c>
      <c r="P47" s="94"/>
      <c r="Q47" s="77">
        <v>133</v>
      </c>
      <c r="R47" s="77">
        <v>100</v>
      </c>
      <c r="S47" s="113">
        <v>74.63</v>
      </c>
      <c r="U47" s="194">
        <v>8.2899999999999991</v>
      </c>
      <c r="V47" s="97">
        <v>22.06</v>
      </c>
      <c r="W47" s="97"/>
      <c r="X47" s="97">
        <v>27.33</v>
      </c>
      <c r="Y47" s="13"/>
    </row>
    <row r="48" spans="2:25" s="69" customFormat="1" ht="15" customHeight="1" x14ac:dyDescent="0.2">
      <c r="B48" s="76">
        <v>2016</v>
      </c>
      <c r="C48" s="257"/>
      <c r="D48" s="77">
        <v>1244</v>
      </c>
      <c r="E48" s="77">
        <v>1824</v>
      </c>
      <c r="F48" s="77"/>
      <c r="G48" s="77">
        <v>48784.326000000001</v>
      </c>
      <c r="H48" s="77"/>
      <c r="I48" s="77">
        <v>13056.991</v>
      </c>
      <c r="J48" s="77"/>
      <c r="K48" s="12">
        <v>170</v>
      </c>
      <c r="L48" s="13">
        <v>13.665594855305466</v>
      </c>
      <c r="M48" s="12">
        <v>101</v>
      </c>
      <c r="N48" s="110"/>
      <c r="O48" s="13">
        <v>8.1189710610932462</v>
      </c>
      <c r="P48" s="94"/>
      <c r="Q48" s="77">
        <v>111</v>
      </c>
      <c r="R48" s="77">
        <v>119</v>
      </c>
      <c r="S48" s="69">
        <v>64.67</v>
      </c>
      <c r="T48" s="56"/>
      <c r="U48" s="103">
        <v>7.29</v>
      </c>
      <c r="V48" s="97">
        <v>23.91</v>
      </c>
      <c r="W48" s="97"/>
      <c r="X48" s="97">
        <v>22.46</v>
      </c>
      <c r="Y48" s="13"/>
    </row>
    <row r="49" spans="2:25" s="69" customFormat="1" ht="15" customHeight="1" x14ac:dyDescent="0.2">
      <c r="B49" s="76">
        <v>2015</v>
      </c>
      <c r="C49" s="257"/>
      <c r="D49" s="77">
        <v>1160</v>
      </c>
      <c r="E49" s="77">
        <v>1751</v>
      </c>
      <c r="F49" s="77"/>
      <c r="G49" s="77">
        <v>46976.360999999997</v>
      </c>
      <c r="H49" s="77"/>
      <c r="I49" s="77">
        <v>11376.544</v>
      </c>
      <c r="J49" s="77"/>
      <c r="K49" s="12">
        <v>134</v>
      </c>
      <c r="L49" s="13">
        <v>11.551724137931034</v>
      </c>
      <c r="M49" s="12">
        <v>92</v>
      </c>
      <c r="N49" s="12"/>
      <c r="O49" s="13">
        <v>7.931034482758621</v>
      </c>
      <c r="P49" s="12"/>
      <c r="Q49" s="77">
        <v>140</v>
      </c>
      <c r="R49" s="77">
        <v>501</v>
      </c>
      <c r="S49" s="103">
        <v>78.77</v>
      </c>
      <c r="T49" s="56"/>
      <c r="U49" s="103">
        <v>7.48</v>
      </c>
      <c r="V49" s="14">
        <v>24.48</v>
      </c>
      <c r="W49" s="14"/>
      <c r="X49" s="14">
        <v>23.91</v>
      </c>
      <c r="Y49" s="13"/>
    </row>
    <row r="50" spans="2:25" s="69" customFormat="1" ht="15" customHeight="1" x14ac:dyDescent="0.2">
      <c r="B50" s="76">
        <v>2014</v>
      </c>
      <c r="C50" s="70"/>
      <c r="D50" s="77">
        <v>1154</v>
      </c>
      <c r="E50" s="77">
        <v>1743</v>
      </c>
      <c r="F50" s="77"/>
      <c r="G50" s="77">
        <v>45149.044999999998</v>
      </c>
      <c r="H50" s="77"/>
      <c r="I50" s="77">
        <v>10404.633</v>
      </c>
      <c r="J50" s="77"/>
      <c r="K50" s="12">
        <v>184</v>
      </c>
      <c r="L50" s="13">
        <v>15.944540727902945</v>
      </c>
      <c r="M50" s="12">
        <v>123</v>
      </c>
      <c r="N50" s="12"/>
      <c r="O50" s="13">
        <v>10.658578856152513</v>
      </c>
      <c r="P50" s="12"/>
      <c r="Q50" s="77">
        <v>558</v>
      </c>
      <c r="R50" s="77">
        <v>91</v>
      </c>
      <c r="S50" s="103">
        <v>68.94</v>
      </c>
      <c r="T50" s="56"/>
      <c r="U50" s="103">
        <v>7.76</v>
      </c>
      <c r="V50" s="14">
        <v>26.52</v>
      </c>
      <c r="W50" s="97" t="s">
        <v>276</v>
      </c>
      <c r="X50" s="14">
        <v>22.82</v>
      </c>
      <c r="Y50" s="97" t="s">
        <v>276</v>
      </c>
    </row>
    <row r="51" spans="2:25" s="69" customFormat="1" ht="15" customHeight="1" x14ac:dyDescent="0.2">
      <c r="B51" s="257" t="s">
        <v>206</v>
      </c>
      <c r="C51" s="173"/>
      <c r="D51" s="173"/>
      <c r="E51" s="112"/>
      <c r="F51" s="112"/>
      <c r="G51" s="112"/>
      <c r="H51" s="112"/>
      <c r="I51" s="12"/>
      <c r="J51" s="112"/>
      <c r="K51" s="12"/>
      <c r="L51" s="13"/>
      <c r="M51" s="12"/>
      <c r="N51" s="12"/>
      <c r="O51" s="13"/>
      <c r="P51" s="12"/>
      <c r="Q51" s="77"/>
      <c r="R51" s="77"/>
      <c r="S51" s="103"/>
      <c r="T51" s="56"/>
      <c r="U51" s="103"/>
      <c r="V51" s="14"/>
      <c r="W51" s="14"/>
      <c r="X51" s="14"/>
      <c r="Y51" s="13"/>
    </row>
    <row r="52" spans="2:25" s="69" customFormat="1" ht="15" customHeight="1" x14ac:dyDescent="0.2">
      <c r="B52" s="76">
        <v>2019</v>
      </c>
      <c r="C52" s="257"/>
      <c r="D52" s="77">
        <v>325</v>
      </c>
      <c r="E52" s="77">
        <v>616</v>
      </c>
      <c r="F52" s="77"/>
      <c r="G52" s="77">
        <v>16577.246999999999</v>
      </c>
      <c r="H52" s="77"/>
      <c r="I52" s="77">
        <v>6337.6729999999998</v>
      </c>
      <c r="J52" s="77"/>
      <c r="K52" s="12">
        <v>46</v>
      </c>
      <c r="L52" s="13">
        <v>14.153846153846153</v>
      </c>
      <c r="M52" s="12">
        <v>39</v>
      </c>
      <c r="N52" s="110" t="s">
        <v>357</v>
      </c>
      <c r="O52" s="13">
        <v>12</v>
      </c>
      <c r="P52" s="94" t="s">
        <v>357</v>
      </c>
      <c r="Q52" s="77">
        <v>33</v>
      </c>
      <c r="R52" s="77">
        <v>42</v>
      </c>
      <c r="S52" s="69">
        <v>72.41</v>
      </c>
      <c r="U52" s="194">
        <v>16.399999999999999</v>
      </c>
      <c r="V52" s="97">
        <v>26.4</v>
      </c>
      <c r="W52" s="97"/>
      <c r="X52" s="97">
        <v>29.8</v>
      </c>
      <c r="Y52" s="13"/>
    </row>
    <row r="53" spans="2:25" s="69" customFormat="1" ht="15" customHeight="1" x14ac:dyDescent="0.2">
      <c r="B53" s="76">
        <v>2018</v>
      </c>
      <c r="C53" s="257"/>
      <c r="D53" s="77">
        <v>319</v>
      </c>
      <c r="E53" s="77">
        <v>603</v>
      </c>
      <c r="F53" s="77"/>
      <c r="G53" s="77">
        <v>16935.259999999998</v>
      </c>
      <c r="H53" s="77"/>
      <c r="I53" s="77">
        <v>5966.6710000000003</v>
      </c>
      <c r="J53" s="77"/>
      <c r="K53" s="12">
        <v>48</v>
      </c>
      <c r="L53" s="13" t="s">
        <v>2</v>
      </c>
      <c r="M53" s="12">
        <v>40</v>
      </c>
      <c r="N53" s="110" t="s">
        <v>274</v>
      </c>
      <c r="O53" s="13">
        <v>12.539184952978054</v>
      </c>
      <c r="P53" s="94" t="s">
        <v>274</v>
      </c>
      <c r="Q53" s="77">
        <v>47</v>
      </c>
      <c r="R53" s="77">
        <v>26</v>
      </c>
      <c r="S53" s="113">
        <v>78.790000000000006</v>
      </c>
      <c r="U53" s="194">
        <v>15.75</v>
      </c>
      <c r="V53" s="97">
        <v>33.32</v>
      </c>
      <c r="W53" s="97"/>
      <c r="X53" s="97">
        <v>29.28</v>
      </c>
      <c r="Y53" s="13"/>
    </row>
    <row r="54" spans="2:25" s="69" customFormat="1" ht="15" customHeight="1" x14ac:dyDescent="0.2">
      <c r="B54" s="76">
        <v>2017</v>
      </c>
      <c r="C54" s="257"/>
      <c r="D54" s="77">
        <v>307</v>
      </c>
      <c r="E54" s="77">
        <v>560</v>
      </c>
      <c r="F54" s="77"/>
      <c r="G54" s="77">
        <v>14080.344999999999</v>
      </c>
      <c r="H54" s="77"/>
      <c r="I54" s="77">
        <v>5114.375</v>
      </c>
      <c r="J54" s="77"/>
      <c r="K54" s="12">
        <v>58</v>
      </c>
      <c r="L54" s="13">
        <v>18.892508143322477</v>
      </c>
      <c r="M54" s="12">
        <v>36</v>
      </c>
      <c r="N54" s="110"/>
      <c r="O54" s="13">
        <v>11.726384364820847</v>
      </c>
      <c r="P54" s="94"/>
      <c r="Q54" s="77">
        <v>31</v>
      </c>
      <c r="R54" s="77">
        <v>12</v>
      </c>
      <c r="S54" s="113">
        <v>44.44</v>
      </c>
      <c r="U54" s="194">
        <v>16.61</v>
      </c>
      <c r="V54" s="97">
        <v>28.22</v>
      </c>
      <c r="W54" s="97"/>
      <c r="X54" s="97">
        <v>35.51</v>
      </c>
      <c r="Y54" s="13"/>
    </row>
    <row r="55" spans="2:25" s="69" customFormat="1" ht="15" customHeight="1" x14ac:dyDescent="0.2">
      <c r="B55" s="76">
        <v>2016</v>
      </c>
      <c r="C55" s="257"/>
      <c r="D55" s="77">
        <v>268</v>
      </c>
      <c r="E55" s="77">
        <v>496</v>
      </c>
      <c r="F55" s="77"/>
      <c r="G55" s="77">
        <v>15146.64</v>
      </c>
      <c r="H55" s="77"/>
      <c r="I55" s="77">
        <v>4342.9309999999996</v>
      </c>
      <c r="J55" s="77"/>
      <c r="K55" s="12">
        <v>33</v>
      </c>
      <c r="L55" s="13">
        <v>12.313432835820896</v>
      </c>
      <c r="M55" s="12">
        <v>22</v>
      </c>
      <c r="N55" s="110"/>
      <c r="O55" s="13">
        <v>8.2089552238805972</v>
      </c>
      <c r="P55" s="94"/>
      <c r="Q55" s="77">
        <v>17</v>
      </c>
      <c r="R55" s="77">
        <v>26</v>
      </c>
      <c r="S55" s="194">
        <v>61.9</v>
      </c>
      <c r="T55" s="56"/>
      <c r="U55" s="103">
        <v>16.73</v>
      </c>
      <c r="V55" s="97">
        <v>46.26</v>
      </c>
      <c r="W55" s="97"/>
      <c r="X55" s="97">
        <v>36.369999999999997</v>
      </c>
      <c r="Y55" s="13"/>
    </row>
    <row r="56" spans="2:25" s="69" customFormat="1" ht="15" customHeight="1" x14ac:dyDescent="0.2">
      <c r="B56" s="76">
        <v>2015</v>
      </c>
      <c r="C56" s="257"/>
      <c r="D56" s="77">
        <v>271</v>
      </c>
      <c r="E56" s="77">
        <v>474</v>
      </c>
      <c r="F56" s="77"/>
      <c r="G56" s="77">
        <v>11732.992</v>
      </c>
      <c r="H56" s="77"/>
      <c r="I56" s="77">
        <v>3940.009</v>
      </c>
      <c r="J56" s="77"/>
      <c r="K56" s="12">
        <v>27</v>
      </c>
      <c r="L56" s="13">
        <v>9.9630996309963091</v>
      </c>
      <c r="M56" s="12">
        <v>37</v>
      </c>
      <c r="N56" s="12"/>
      <c r="O56" s="13">
        <v>13.653136531365314</v>
      </c>
      <c r="P56" s="12"/>
      <c r="Q56" s="77">
        <v>31</v>
      </c>
      <c r="R56" s="77">
        <v>73</v>
      </c>
      <c r="S56" s="103">
        <v>56.15</v>
      </c>
      <c r="T56" s="56"/>
      <c r="U56" s="103">
        <v>16.88</v>
      </c>
      <c r="V56" s="14">
        <v>35.08</v>
      </c>
      <c r="W56" s="14"/>
      <c r="X56" s="14">
        <v>35.97</v>
      </c>
      <c r="Y56" s="13"/>
    </row>
    <row r="57" spans="2:25" s="69" customFormat="1" ht="15" customHeight="1" x14ac:dyDescent="0.2">
      <c r="B57" s="76">
        <v>2014</v>
      </c>
      <c r="C57" s="70"/>
      <c r="D57" s="77">
        <v>281</v>
      </c>
      <c r="E57" s="77">
        <v>476</v>
      </c>
      <c r="F57" s="77"/>
      <c r="G57" s="77">
        <v>10424.779</v>
      </c>
      <c r="H57" s="77"/>
      <c r="I57" s="77">
        <v>3413.8670000000002</v>
      </c>
      <c r="J57" s="77"/>
      <c r="K57" s="12">
        <v>42</v>
      </c>
      <c r="L57" s="13">
        <v>14.946619217081849</v>
      </c>
      <c r="M57" s="12">
        <v>40</v>
      </c>
      <c r="N57" s="12"/>
      <c r="O57" s="13">
        <v>14.23487544483986</v>
      </c>
      <c r="P57" s="12"/>
      <c r="Q57" s="77">
        <v>98</v>
      </c>
      <c r="R57" s="77">
        <v>35</v>
      </c>
      <c r="S57" s="103">
        <v>66.040000000000006</v>
      </c>
      <c r="T57" s="56"/>
      <c r="U57" s="103">
        <v>17.23</v>
      </c>
      <c r="V57" s="14">
        <v>33.4</v>
      </c>
      <c r="W57" s="97" t="s">
        <v>276</v>
      </c>
      <c r="X57" s="14">
        <v>35.21</v>
      </c>
      <c r="Y57" s="97" t="s">
        <v>276</v>
      </c>
    </row>
    <row r="58" spans="2:25" s="69" customFormat="1" ht="15" customHeight="1" x14ac:dyDescent="0.2">
      <c r="B58" s="257" t="s">
        <v>208</v>
      </c>
      <c r="C58" s="173"/>
      <c r="D58" s="173"/>
      <c r="E58" s="112"/>
      <c r="F58" s="112"/>
      <c r="G58" s="112"/>
      <c r="H58" s="112"/>
      <c r="I58" s="12"/>
      <c r="J58" s="112"/>
      <c r="K58" s="12"/>
      <c r="L58" s="13"/>
      <c r="M58" s="12"/>
      <c r="N58" s="12"/>
      <c r="O58" s="13"/>
      <c r="P58" s="12"/>
      <c r="Q58" s="77"/>
      <c r="R58" s="77"/>
      <c r="S58" s="103"/>
      <c r="T58" s="56"/>
      <c r="U58" s="103"/>
      <c r="V58" s="14"/>
      <c r="W58" s="14"/>
      <c r="X58" s="14"/>
      <c r="Y58" s="13"/>
    </row>
    <row r="59" spans="2:25" s="69" customFormat="1" ht="15" customHeight="1" x14ac:dyDescent="0.2">
      <c r="B59" s="76">
        <v>2019</v>
      </c>
      <c r="C59" s="257"/>
      <c r="D59" s="77">
        <v>1200</v>
      </c>
      <c r="E59" s="77">
        <v>2532</v>
      </c>
      <c r="F59" s="77"/>
      <c r="G59" s="77">
        <v>101291.469</v>
      </c>
      <c r="H59" s="77"/>
      <c r="I59" s="77">
        <v>30132.14</v>
      </c>
      <c r="J59" s="77"/>
      <c r="K59" s="12">
        <v>164</v>
      </c>
      <c r="L59" s="13">
        <v>13.666666666666666</v>
      </c>
      <c r="M59" s="12">
        <v>134</v>
      </c>
      <c r="N59" s="110" t="s">
        <v>357</v>
      </c>
      <c r="O59" s="13">
        <v>11.166666666666666</v>
      </c>
      <c r="P59" s="94" t="s">
        <v>357</v>
      </c>
      <c r="Q59" s="77">
        <v>160</v>
      </c>
      <c r="R59" s="77">
        <v>77</v>
      </c>
      <c r="S59" s="69">
        <v>48.13</v>
      </c>
      <c r="U59" s="194">
        <v>11.26</v>
      </c>
      <c r="V59" s="97">
        <v>24.39</v>
      </c>
      <c r="W59" s="97"/>
      <c r="X59" s="97">
        <v>22.12</v>
      </c>
      <c r="Y59" s="13"/>
    </row>
    <row r="60" spans="2:25" s="69" customFormat="1" ht="15" customHeight="1" x14ac:dyDescent="0.2">
      <c r="B60" s="76">
        <v>2018</v>
      </c>
      <c r="C60" s="257"/>
      <c r="D60" s="77">
        <v>1173</v>
      </c>
      <c r="E60" s="77">
        <v>2343</v>
      </c>
      <c r="F60" s="77"/>
      <c r="G60" s="77">
        <v>90416.562000000005</v>
      </c>
      <c r="H60" s="77"/>
      <c r="I60" s="77">
        <v>25381.137999999999</v>
      </c>
      <c r="J60" s="77"/>
      <c r="K60" s="12">
        <v>204</v>
      </c>
      <c r="L60" s="13" t="s">
        <v>2</v>
      </c>
      <c r="M60" s="12">
        <v>132</v>
      </c>
      <c r="N60" s="110" t="s">
        <v>274</v>
      </c>
      <c r="O60" s="13">
        <v>11.253196930946292</v>
      </c>
      <c r="P60" s="94" t="s">
        <v>274</v>
      </c>
      <c r="Q60" s="77">
        <v>110</v>
      </c>
      <c r="R60" s="77">
        <v>92</v>
      </c>
      <c r="S60" s="268">
        <v>57.5</v>
      </c>
      <c r="U60" s="194">
        <v>10.24</v>
      </c>
      <c r="V60" s="97">
        <v>26.53</v>
      </c>
      <c r="W60" s="97"/>
      <c r="X60" s="97">
        <v>21.33</v>
      </c>
      <c r="Y60" s="13"/>
    </row>
    <row r="61" spans="2:25" s="69" customFormat="1" ht="15" customHeight="1" x14ac:dyDescent="0.2">
      <c r="B61" s="76">
        <v>2017</v>
      </c>
      <c r="C61" s="257"/>
      <c r="D61" s="77">
        <v>1085</v>
      </c>
      <c r="E61" s="77">
        <v>2164</v>
      </c>
      <c r="F61" s="77"/>
      <c r="G61" s="77">
        <v>85584.697</v>
      </c>
      <c r="H61" s="77"/>
      <c r="I61" s="77">
        <v>23762.452000000001</v>
      </c>
      <c r="J61" s="77"/>
      <c r="K61" s="12">
        <v>160</v>
      </c>
      <c r="L61" s="13">
        <v>14.746543778801843</v>
      </c>
      <c r="M61" s="12">
        <v>119</v>
      </c>
      <c r="N61" s="110"/>
      <c r="O61" s="13">
        <v>10.967741935483872</v>
      </c>
      <c r="P61" s="94"/>
      <c r="Q61" s="77">
        <v>120</v>
      </c>
      <c r="R61" s="77">
        <v>95</v>
      </c>
      <c r="S61" s="113">
        <v>61.29</v>
      </c>
      <c r="U61" s="194">
        <v>10.58</v>
      </c>
      <c r="V61" s="97">
        <v>25.95</v>
      </c>
      <c r="W61" s="97"/>
      <c r="X61" s="97">
        <v>25.14</v>
      </c>
      <c r="Y61" s="13"/>
    </row>
    <row r="62" spans="2:25" s="69" customFormat="1" ht="15" customHeight="1" x14ac:dyDescent="0.2">
      <c r="B62" s="76">
        <v>2016</v>
      </c>
      <c r="C62" s="257"/>
      <c r="D62" s="77">
        <v>1040</v>
      </c>
      <c r="E62" s="77">
        <v>2075</v>
      </c>
      <c r="F62" s="77"/>
      <c r="G62" s="77">
        <v>73132.092000000004</v>
      </c>
      <c r="H62" s="77"/>
      <c r="I62" s="77">
        <v>20274.338</v>
      </c>
      <c r="J62" s="77"/>
      <c r="K62" s="12">
        <v>160</v>
      </c>
      <c r="L62" s="13">
        <v>15.384615384615385</v>
      </c>
      <c r="M62" s="12">
        <v>110</v>
      </c>
      <c r="N62" s="110"/>
      <c r="O62" s="13">
        <v>10.576923076923077</v>
      </c>
      <c r="P62" s="94"/>
      <c r="Q62" s="77">
        <v>118</v>
      </c>
      <c r="R62" s="77">
        <v>100</v>
      </c>
      <c r="S62" s="194">
        <v>63.69</v>
      </c>
      <c r="T62" s="56"/>
      <c r="U62" s="103">
        <v>10.27</v>
      </c>
      <c r="V62" s="97">
        <v>26.41</v>
      </c>
      <c r="W62" s="97"/>
      <c r="X62" s="97">
        <v>20.41</v>
      </c>
      <c r="Y62" s="13"/>
    </row>
    <row r="63" spans="2:25" s="69" customFormat="1" ht="15" customHeight="1" x14ac:dyDescent="0.2">
      <c r="B63" s="76">
        <v>2015</v>
      </c>
      <c r="C63" s="257"/>
      <c r="D63" s="77">
        <v>980</v>
      </c>
      <c r="E63" s="77">
        <v>1975</v>
      </c>
      <c r="F63" s="77"/>
      <c r="G63" s="77">
        <v>74393.668999999994</v>
      </c>
      <c r="H63" s="77"/>
      <c r="I63" s="77">
        <v>19676.456999999999</v>
      </c>
      <c r="J63" s="77"/>
      <c r="K63" s="12">
        <v>155</v>
      </c>
      <c r="L63" s="13">
        <v>15.816326530612246</v>
      </c>
      <c r="M63" s="12">
        <v>110</v>
      </c>
      <c r="N63" s="12"/>
      <c r="O63" s="13">
        <v>11.224489795918368</v>
      </c>
      <c r="P63" s="12"/>
      <c r="Q63" s="77">
        <v>114</v>
      </c>
      <c r="R63" s="77">
        <v>249</v>
      </c>
      <c r="S63" s="103">
        <v>68.599999999999994</v>
      </c>
      <c r="T63" s="56"/>
      <c r="U63" s="103">
        <v>9.92</v>
      </c>
      <c r="V63" s="14">
        <v>26.24</v>
      </c>
      <c r="W63" s="14"/>
      <c r="X63" s="14">
        <v>22.09</v>
      </c>
      <c r="Y63" s="13"/>
    </row>
    <row r="64" spans="2:25" s="69" customFormat="1" ht="15" customHeight="1" x14ac:dyDescent="0.2">
      <c r="B64" s="76">
        <v>2014</v>
      </c>
      <c r="C64" s="70"/>
      <c r="D64" s="77">
        <v>955</v>
      </c>
      <c r="E64" s="77">
        <v>1955</v>
      </c>
      <c r="F64" s="77"/>
      <c r="G64" s="77">
        <v>76297.448000000004</v>
      </c>
      <c r="H64" s="77"/>
      <c r="I64" s="77">
        <v>18012.464</v>
      </c>
      <c r="J64" s="77"/>
      <c r="K64" s="12">
        <v>157</v>
      </c>
      <c r="L64" s="13">
        <v>16.439790575916231</v>
      </c>
      <c r="M64" s="12">
        <v>125</v>
      </c>
      <c r="N64" s="12"/>
      <c r="O64" s="13">
        <v>13.089005235602095</v>
      </c>
      <c r="P64" s="12"/>
      <c r="Q64" s="77">
        <v>292</v>
      </c>
      <c r="R64" s="77">
        <v>59</v>
      </c>
      <c r="S64" s="103">
        <v>48.36</v>
      </c>
      <c r="T64" s="56"/>
      <c r="U64" s="103">
        <v>8.49</v>
      </c>
      <c r="V64" s="14">
        <v>32.200000000000003</v>
      </c>
      <c r="W64" s="97" t="s">
        <v>276</v>
      </c>
      <c r="X64" s="14">
        <v>20.59</v>
      </c>
      <c r="Y64" s="97" t="s">
        <v>276</v>
      </c>
    </row>
    <row r="65" spans="2:25" s="69" customFormat="1" ht="15" customHeight="1" x14ac:dyDescent="0.2">
      <c r="B65" s="257" t="s">
        <v>209</v>
      </c>
      <c r="C65" s="173"/>
      <c r="D65" s="173"/>
      <c r="E65" s="112"/>
      <c r="F65" s="112"/>
      <c r="G65" s="112"/>
      <c r="H65" s="112"/>
      <c r="I65" s="12"/>
      <c r="J65" s="112"/>
      <c r="K65" s="12"/>
      <c r="L65" s="13"/>
      <c r="M65" s="12"/>
      <c r="N65" s="12"/>
      <c r="O65" s="13"/>
      <c r="P65" s="12"/>
      <c r="Q65" s="77"/>
      <c r="R65" s="77"/>
      <c r="S65" s="103"/>
      <c r="T65" s="56"/>
      <c r="U65" s="103"/>
      <c r="V65" s="14"/>
      <c r="W65" s="14"/>
      <c r="X65" s="14"/>
      <c r="Y65" s="13"/>
    </row>
    <row r="66" spans="2:25" s="69" customFormat="1" ht="15" customHeight="1" x14ac:dyDescent="0.2">
      <c r="B66" s="76">
        <v>2019</v>
      </c>
      <c r="C66" s="257"/>
      <c r="D66" s="77">
        <v>3732</v>
      </c>
      <c r="E66" s="77">
        <v>7943</v>
      </c>
      <c r="F66" s="77"/>
      <c r="G66" s="77">
        <v>481464.74200000003</v>
      </c>
      <c r="H66" s="77"/>
      <c r="I66" s="77">
        <v>117552.76700000001</v>
      </c>
      <c r="J66" s="77"/>
      <c r="K66" s="12">
        <v>662</v>
      </c>
      <c r="L66" s="13">
        <v>17.738478027867096</v>
      </c>
      <c r="M66" s="12">
        <v>529</v>
      </c>
      <c r="N66" s="110" t="s">
        <v>357</v>
      </c>
      <c r="O66" s="13">
        <v>14.174705251875668</v>
      </c>
      <c r="P66" s="94" t="s">
        <v>357</v>
      </c>
      <c r="Q66" s="77">
        <v>500</v>
      </c>
      <c r="R66" s="77">
        <v>330</v>
      </c>
      <c r="S66" s="69">
        <v>50.69</v>
      </c>
      <c r="U66" s="194">
        <v>7.39</v>
      </c>
      <c r="V66" s="97">
        <v>22.29</v>
      </c>
      <c r="W66" s="97"/>
      <c r="X66" s="97">
        <v>18.5</v>
      </c>
      <c r="Y66" s="13"/>
    </row>
    <row r="67" spans="2:25" s="69" customFormat="1" ht="15" customHeight="1" x14ac:dyDescent="0.2">
      <c r="B67" s="76">
        <v>2018</v>
      </c>
      <c r="C67" s="257"/>
      <c r="D67" s="77">
        <v>3630</v>
      </c>
      <c r="E67" s="77">
        <v>7636</v>
      </c>
      <c r="F67" s="77"/>
      <c r="G67" s="77">
        <v>469159.57799999998</v>
      </c>
      <c r="H67" s="77"/>
      <c r="I67" s="77">
        <v>126222.375</v>
      </c>
      <c r="J67" s="77"/>
      <c r="K67" s="12">
        <v>688</v>
      </c>
      <c r="L67" s="13" t="s">
        <v>2</v>
      </c>
      <c r="M67" s="12">
        <v>562</v>
      </c>
      <c r="N67" s="110" t="s">
        <v>274</v>
      </c>
      <c r="O67" s="13">
        <v>15.482093663911844</v>
      </c>
      <c r="P67" s="94" t="s">
        <v>274</v>
      </c>
      <c r="Q67" s="77">
        <v>454</v>
      </c>
      <c r="R67" s="77">
        <v>334</v>
      </c>
      <c r="S67" s="113">
        <v>56.61</v>
      </c>
      <c r="U67" s="194">
        <v>7.43</v>
      </c>
      <c r="V67" s="97">
        <v>21.53</v>
      </c>
      <c r="W67" s="97"/>
      <c r="X67" s="97">
        <v>17.510000000000002</v>
      </c>
      <c r="Y67" s="13"/>
    </row>
    <row r="68" spans="2:25" s="69" customFormat="1" ht="15" customHeight="1" x14ac:dyDescent="0.2">
      <c r="B68" s="76">
        <v>2017</v>
      </c>
      <c r="C68" s="257"/>
      <c r="D68" s="77">
        <v>3431</v>
      </c>
      <c r="E68" s="77">
        <v>7083</v>
      </c>
      <c r="F68" s="77"/>
      <c r="G68" s="77">
        <v>435459.92099999997</v>
      </c>
      <c r="H68" s="77"/>
      <c r="I68" s="77">
        <v>105572.45699999999</v>
      </c>
      <c r="J68" s="77"/>
      <c r="K68" s="12">
        <v>651</v>
      </c>
      <c r="L68" s="13">
        <v>18.974060040804432</v>
      </c>
      <c r="M68" s="12">
        <v>489</v>
      </c>
      <c r="N68" s="110"/>
      <c r="O68" s="13">
        <v>14.252404546779365</v>
      </c>
      <c r="P68" s="94"/>
      <c r="Q68" s="77">
        <v>426</v>
      </c>
      <c r="R68" s="77">
        <v>317</v>
      </c>
      <c r="S68" s="113">
        <v>52.66</v>
      </c>
      <c r="U68" s="194">
        <v>8.02</v>
      </c>
      <c r="V68" s="97">
        <v>22.8</v>
      </c>
      <c r="W68" s="97"/>
      <c r="X68" s="97">
        <v>20.05</v>
      </c>
      <c r="Y68" s="13"/>
    </row>
    <row r="69" spans="2:25" s="69" customFormat="1" ht="15" customHeight="1" x14ac:dyDescent="0.2">
      <c r="B69" s="76">
        <v>2016</v>
      </c>
      <c r="C69" s="257"/>
      <c r="D69" s="77">
        <v>3277</v>
      </c>
      <c r="E69" s="77">
        <v>6872</v>
      </c>
      <c r="F69" s="77"/>
      <c r="G69" s="77">
        <v>406600.054</v>
      </c>
      <c r="H69" s="77"/>
      <c r="I69" s="77">
        <v>105815.34600000001</v>
      </c>
      <c r="J69" s="77"/>
      <c r="K69" s="12">
        <v>590</v>
      </c>
      <c r="L69" s="13">
        <v>18.004272200183095</v>
      </c>
      <c r="M69" s="12">
        <v>475</v>
      </c>
      <c r="N69" s="110"/>
      <c r="O69" s="13">
        <v>14.494964906927068</v>
      </c>
      <c r="P69" s="94"/>
      <c r="Q69" s="77">
        <v>429</v>
      </c>
      <c r="R69" s="77">
        <v>290</v>
      </c>
      <c r="S69" s="69">
        <v>51.79</v>
      </c>
      <c r="T69" s="56"/>
      <c r="U69" s="103">
        <v>7.83</v>
      </c>
      <c r="V69" s="97">
        <v>22.34</v>
      </c>
      <c r="W69" s="97"/>
      <c r="X69" s="97">
        <v>19.84</v>
      </c>
      <c r="Y69" s="13"/>
    </row>
    <row r="70" spans="2:25" s="69" customFormat="1" ht="15" customHeight="1" x14ac:dyDescent="0.2">
      <c r="B70" s="76">
        <v>2015</v>
      </c>
      <c r="C70" s="257"/>
      <c r="D70" s="77">
        <v>3186</v>
      </c>
      <c r="E70" s="77">
        <v>6721</v>
      </c>
      <c r="F70" s="77"/>
      <c r="G70" s="77">
        <v>392615.93</v>
      </c>
      <c r="H70" s="77"/>
      <c r="I70" s="77">
        <v>97246.07</v>
      </c>
      <c r="J70" s="77"/>
      <c r="K70" s="12">
        <v>602</v>
      </c>
      <c r="L70" s="13">
        <v>18.895166352793471</v>
      </c>
      <c r="M70" s="12">
        <v>513</v>
      </c>
      <c r="N70" s="12"/>
      <c r="O70" s="13">
        <v>16.101694915254235</v>
      </c>
      <c r="P70" s="12"/>
      <c r="Q70" s="77">
        <v>398</v>
      </c>
      <c r="R70" s="77">
        <v>355</v>
      </c>
      <c r="S70" s="103">
        <v>55.04</v>
      </c>
      <c r="T70" s="56"/>
      <c r="U70" s="103">
        <v>7.51</v>
      </c>
      <c r="V70" s="14">
        <v>24.56</v>
      </c>
      <c r="W70" s="14"/>
      <c r="X70" s="14">
        <v>20.18</v>
      </c>
      <c r="Y70" s="13"/>
    </row>
    <row r="71" spans="2:25" s="69" customFormat="1" ht="15" customHeight="1" x14ac:dyDescent="0.2">
      <c r="B71" s="76">
        <v>2014</v>
      </c>
      <c r="C71" s="70"/>
      <c r="D71" s="77">
        <v>3072</v>
      </c>
      <c r="E71" s="77">
        <v>6719</v>
      </c>
      <c r="F71" s="77"/>
      <c r="G71" s="77">
        <v>445214.26799999998</v>
      </c>
      <c r="H71" s="77"/>
      <c r="I71" s="77">
        <v>122021.321</v>
      </c>
      <c r="J71" s="77"/>
      <c r="K71" s="12">
        <v>560</v>
      </c>
      <c r="L71" s="13">
        <v>18.229166666666664</v>
      </c>
      <c r="M71" s="12">
        <v>489</v>
      </c>
      <c r="N71" s="12"/>
      <c r="O71" s="13">
        <v>15.91796875</v>
      </c>
      <c r="P71" s="12"/>
      <c r="Q71" s="77">
        <v>491</v>
      </c>
      <c r="R71" s="77">
        <v>241</v>
      </c>
      <c r="S71" s="103">
        <v>55.15</v>
      </c>
      <c r="T71" s="56"/>
      <c r="U71" s="103">
        <v>9.75</v>
      </c>
      <c r="V71" s="14">
        <v>29.99</v>
      </c>
      <c r="W71" s="97" t="s">
        <v>276</v>
      </c>
      <c r="X71" s="14">
        <v>39.200000000000003</v>
      </c>
      <c r="Y71" s="97" t="s">
        <v>276</v>
      </c>
    </row>
    <row r="72" spans="2:25" s="69" customFormat="1" ht="15" customHeight="1" x14ac:dyDescent="0.2">
      <c r="B72" s="257" t="s">
        <v>210</v>
      </c>
      <c r="C72" s="257"/>
      <c r="D72" s="112"/>
      <c r="E72" s="112"/>
      <c r="F72" s="112"/>
      <c r="G72" s="112"/>
      <c r="H72" s="112"/>
      <c r="I72" s="12"/>
      <c r="J72" s="112"/>
      <c r="K72" s="12"/>
      <c r="L72" s="13"/>
      <c r="M72" s="12"/>
      <c r="N72" s="12"/>
      <c r="O72" s="13"/>
      <c r="P72" s="12"/>
      <c r="Q72" s="77"/>
      <c r="R72" s="77"/>
      <c r="S72" s="103"/>
      <c r="T72" s="56"/>
      <c r="U72" s="103"/>
      <c r="V72" s="14"/>
      <c r="W72" s="14"/>
      <c r="X72" s="14"/>
      <c r="Y72" s="13"/>
    </row>
    <row r="73" spans="2:25" s="69" customFormat="1" ht="15" customHeight="1" x14ac:dyDescent="0.2">
      <c r="B73" s="76">
        <v>2019</v>
      </c>
      <c r="C73" s="257"/>
      <c r="D73" s="77">
        <v>651</v>
      </c>
      <c r="E73" s="77">
        <v>1045</v>
      </c>
      <c r="F73" s="77"/>
      <c r="G73" s="77">
        <v>33388.307000000001</v>
      </c>
      <c r="H73" s="77"/>
      <c r="I73" s="77">
        <v>10160.144</v>
      </c>
      <c r="J73" s="77"/>
      <c r="K73" s="12">
        <v>88</v>
      </c>
      <c r="L73" s="13">
        <v>13.517665130568357</v>
      </c>
      <c r="M73" s="12">
        <v>73</v>
      </c>
      <c r="N73" s="110" t="s">
        <v>357</v>
      </c>
      <c r="O73" s="13">
        <v>11.213517665130567</v>
      </c>
      <c r="P73" s="94" t="s">
        <v>357</v>
      </c>
      <c r="Q73" s="77">
        <v>83</v>
      </c>
      <c r="R73" s="77">
        <v>46</v>
      </c>
      <c r="S73" s="69">
        <v>59.74</v>
      </c>
      <c r="U73" s="194">
        <v>14.45</v>
      </c>
      <c r="V73" s="97">
        <v>27.47</v>
      </c>
      <c r="W73" s="97"/>
      <c r="X73" s="97">
        <v>30.56</v>
      </c>
      <c r="Y73" s="13"/>
    </row>
    <row r="74" spans="2:25" s="69" customFormat="1" ht="15" customHeight="1" x14ac:dyDescent="0.2">
      <c r="B74" s="76">
        <v>2018</v>
      </c>
      <c r="C74" s="257"/>
      <c r="D74" s="77">
        <v>632</v>
      </c>
      <c r="E74" s="77">
        <v>979</v>
      </c>
      <c r="F74" s="77"/>
      <c r="G74" s="77">
        <v>31007.603999999999</v>
      </c>
      <c r="H74" s="77"/>
      <c r="I74" s="77">
        <v>9373.8639999999996</v>
      </c>
      <c r="J74" s="77"/>
      <c r="K74" s="12">
        <v>104</v>
      </c>
      <c r="L74" s="13" t="s">
        <v>2</v>
      </c>
      <c r="M74" s="12">
        <v>73</v>
      </c>
      <c r="N74" s="110" t="s">
        <v>274</v>
      </c>
      <c r="O74" s="13">
        <v>11.550632911392405</v>
      </c>
      <c r="P74" s="94" t="s">
        <v>274</v>
      </c>
      <c r="Q74" s="77">
        <v>56</v>
      </c>
      <c r="R74" s="77">
        <v>43</v>
      </c>
      <c r="S74" s="268">
        <v>58.9</v>
      </c>
      <c r="U74" s="194">
        <v>14.91</v>
      </c>
      <c r="V74" s="97">
        <v>29.19</v>
      </c>
      <c r="W74" s="97"/>
      <c r="X74" s="97">
        <v>30.88</v>
      </c>
      <c r="Y74" s="13"/>
    </row>
    <row r="75" spans="2:25" s="69" customFormat="1" ht="15" customHeight="1" x14ac:dyDescent="0.2">
      <c r="B75" s="76">
        <v>2017</v>
      </c>
      <c r="C75" s="257"/>
      <c r="D75" s="77">
        <v>595</v>
      </c>
      <c r="E75" s="77">
        <v>929</v>
      </c>
      <c r="F75" s="77"/>
      <c r="G75" s="77">
        <v>29032.436000000002</v>
      </c>
      <c r="H75" s="77"/>
      <c r="I75" s="77">
        <v>8482.2510000000002</v>
      </c>
      <c r="J75" s="77"/>
      <c r="K75" s="12">
        <v>77</v>
      </c>
      <c r="L75" s="13">
        <v>12.941176470588237</v>
      </c>
      <c r="M75" s="12">
        <v>68</v>
      </c>
      <c r="N75" s="110"/>
      <c r="O75" s="13">
        <v>11.428571428571429</v>
      </c>
      <c r="P75" s="94"/>
      <c r="Q75" s="77">
        <v>53</v>
      </c>
      <c r="R75" s="77">
        <v>56</v>
      </c>
      <c r="S75" s="113">
        <v>60.22</v>
      </c>
      <c r="U75" s="194">
        <v>14.85</v>
      </c>
      <c r="V75" s="97">
        <v>28.27</v>
      </c>
      <c r="W75" s="97"/>
      <c r="X75" s="97">
        <v>32.200000000000003</v>
      </c>
      <c r="Y75" s="13"/>
    </row>
    <row r="76" spans="2:25" s="69" customFormat="1" ht="15" customHeight="1" x14ac:dyDescent="0.2">
      <c r="B76" s="76">
        <v>2016</v>
      </c>
      <c r="C76" s="257"/>
      <c r="D76" s="77">
        <v>586</v>
      </c>
      <c r="E76" s="77">
        <v>897</v>
      </c>
      <c r="F76" s="77"/>
      <c r="G76" s="77">
        <v>26798.03</v>
      </c>
      <c r="H76" s="77"/>
      <c r="I76" s="77">
        <v>7589.4650000000001</v>
      </c>
      <c r="J76" s="77"/>
      <c r="K76" s="12">
        <v>73</v>
      </c>
      <c r="L76" s="13">
        <v>12.457337883959044</v>
      </c>
      <c r="M76" s="12">
        <v>67</v>
      </c>
      <c r="N76" s="110"/>
      <c r="O76" s="13">
        <v>11.433447098976108</v>
      </c>
      <c r="P76" s="94"/>
      <c r="Q76" s="77">
        <v>67</v>
      </c>
      <c r="R76" s="77">
        <v>54</v>
      </c>
      <c r="S76" s="194">
        <v>62.79</v>
      </c>
      <c r="T76" s="56"/>
      <c r="U76" s="103">
        <v>14.27</v>
      </c>
      <c r="V76" s="97">
        <v>28.07</v>
      </c>
      <c r="W76" s="97"/>
      <c r="X76" s="97">
        <v>31.59</v>
      </c>
      <c r="Y76" s="13"/>
    </row>
    <row r="77" spans="2:25" s="69" customFormat="1" ht="15" customHeight="1" x14ac:dyDescent="0.2">
      <c r="B77" s="76">
        <v>2015</v>
      </c>
      <c r="C77" s="257"/>
      <c r="D77" s="77">
        <v>598</v>
      </c>
      <c r="E77" s="77">
        <v>880</v>
      </c>
      <c r="F77" s="77"/>
      <c r="G77" s="77">
        <v>25201.787</v>
      </c>
      <c r="H77" s="77"/>
      <c r="I77" s="77">
        <v>6593.9660000000003</v>
      </c>
      <c r="J77" s="77"/>
      <c r="K77" s="12">
        <v>93</v>
      </c>
      <c r="L77" s="13">
        <v>15.551839464882944</v>
      </c>
      <c r="M77" s="12">
        <v>84</v>
      </c>
      <c r="N77" s="12"/>
      <c r="O77" s="13">
        <v>14.046822742474916</v>
      </c>
      <c r="P77" s="12"/>
      <c r="Q77" s="77">
        <v>70</v>
      </c>
      <c r="R77" s="77">
        <v>138</v>
      </c>
      <c r="S77" s="103">
        <v>71.13</v>
      </c>
      <c r="T77" s="56"/>
      <c r="U77" s="103">
        <v>13.86</v>
      </c>
      <c r="V77" s="14">
        <v>28.8</v>
      </c>
      <c r="W77" s="14"/>
      <c r="X77" s="14">
        <v>30.62</v>
      </c>
      <c r="Y77" s="13"/>
    </row>
    <row r="78" spans="2:25" s="69" customFormat="1" ht="15" customHeight="1" x14ac:dyDescent="0.2">
      <c r="B78" s="76">
        <v>2014</v>
      </c>
      <c r="C78" s="70"/>
      <c r="D78" s="77">
        <v>574</v>
      </c>
      <c r="E78" s="77">
        <v>883</v>
      </c>
      <c r="F78" s="77"/>
      <c r="G78" s="77">
        <v>25805.746999999999</v>
      </c>
      <c r="H78" s="77"/>
      <c r="I78" s="77">
        <v>7996.9570000000003</v>
      </c>
      <c r="J78" s="77"/>
      <c r="K78" s="12">
        <v>86</v>
      </c>
      <c r="L78" s="13">
        <v>14.982578397212542</v>
      </c>
      <c r="M78" s="12">
        <v>62</v>
      </c>
      <c r="N78" s="12"/>
      <c r="O78" s="13">
        <v>10.801393728222997</v>
      </c>
      <c r="P78" s="12"/>
      <c r="Q78" s="77">
        <v>154</v>
      </c>
      <c r="R78" s="77">
        <v>69</v>
      </c>
      <c r="S78" s="103">
        <v>57.98</v>
      </c>
      <c r="T78" s="56"/>
      <c r="U78" s="103">
        <v>13.48</v>
      </c>
      <c r="V78" s="14">
        <v>29.96</v>
      </c>
      <c r="W78" s="97" t="s">
        <v>276</v>
      </c>
      <c r="X78" s="14">
        <v>39.619999999999997</v>
      </c>
      <c r="Y78" s="97" t="s">
        <v>276</v>
      </c>
    </row>
    <row r="79" spans="2:25" s="69" customFormat="1" ht="15" customHeight="1" x14ac:dyDescent="0.2">
      <c r="B79" s="257" t="s">
        <v>211</v>
      </c>
      <c r="C79" s="173"/>
      <c r="D79" s="173"/>
      <c r="E79" s="112"/>
      <c r="F79" s="112"/>
      <c r="G79" s="112"/>
      <c r="H79" s="112"/>
      <c r="I79" s="12"/>
      <c r="J79" s="112"/>
      <c r="K79" s="12"/>
      <c r="L79" s="13"/>
      <c r="M79" s="12"/>
      <c r="N79" s="12"/>
      <c r="O79" s="13"/>
      <c r="P79" s="12"/>
      <c r="Q79" s="77"/>
      <c r="R79" s="77"/>
      <c r="S79" s="103"/>
      <c r="T79" s="56"/>
      <c r="U79" s="103"/>
      <c r="V79" s="14"/>
      <c r="W79" s="14"/>
      <c r="X79" s="14"/>
      <c r="Y79" s="13"/>
    </row>
    <row r="80" spans="2:25" s="69" customFormat="1" ht="15" customHeight="1" x14ac:dyDescent="0.2">
      <c r="B80" s="76">
        <v>2019</v>
      </c>
      <c r="C80" s="257"/>
      <c r="D80" s="77">
        <v>696</v>
      </c>
      <c r="E80" s="77">
        <v>1233</v>
      </c>
      <c r="F80" s="77"/>
      <c r="G80" s="77">
        <v>49103.7</v>
      </c>
      <c r="H80" s="77"/>
      <c r="I80" s="77">
        <v>13571.09</v>
      </c>
      <c r="J80" s="77"/>
      <c r="K80" s="12">
        <v>85</v>
      </c>
      <c r="L80" s="13">
        <v>12.212643678160919</v>
      </c>
      <c r="M80" s="12">
        <v>79</v>
      </c>
      <c r="N80" s="110" t="s">
        <v>357</v>
      </c>
      <c r="O80" s="13">
        <v>11.350574712643677</v>
      </c>
      <c r="P80" s="94" t="s">
        <v>357</v>
      </c>
      <c r="Q80" s="77">
        <v>67</v>
      </c>
      <c r="R80" s="77">
        <v>50</v>
      </c>
      <c r="S80" s="69">
        <v>60.98</v>
      </c>
      <c r="U80" s="194">
        <v>10.62</v>
      </c>
      <c r="V80" s="97">
        <v>31.01</v>
      </c>
      <c r="W80" s="97"/>
      <c r="X80" s="97">
        <v>25.2</v>
      </c>
      <c r="Y80" s="13"/>
    </row>
    <row r="81" spans="2:25" s="69" customFormat="1" ht="15" customHeight="1" x14ac:dyDescent="0.2">
      <c r="B81" s="76">
        <v>2018</v>
      </c>
      <c r="C81" s="257"/>
      <c r="D81" s="77">
        <v>675</v>
      </c>
      <c r="E81" s="77">
        <v>1150</v>
      </c>
      <c r="F81" s="77"/>
      <c r="G81" s="77">
        <v>45159.199999999997</v>
      </c>
      <c r="H81" s="77"/>
      <c r="I81" s="77">
        <v>12216.347</v>
      </c>
      <c r="J81" s="77"/>
      <c r="K81" s="12">
        <v>85</v>
      </c>
      <c r="L81" s="13" t="s">
        <v>2</v>
      </c>
      <c r="M81" s="12">
        <v>67</v>
      </c>
      <c r="N81" s="110" t="s">
        <v>274</v>
      </c>
      <c r="O81" s="13">
        <v>9.9259259259259256</v>
      </c>
      <c r="P81" s="94" t="s">
        <v>274</v>
      </c>
      <c r="Q81" s="77">
        <v>59</v>
      </c>
      <c r="R81" s="77">
        <v>42</v>
      </c>
      <c r="S81" s="113">
        <v>56.76</v>
      </c>
      <c r="U81" s="194">
        <v>12.09</v>
      </c>
      <c r="V81" s="97">
        <v>32.32</v>
      </c>
      <c r="W81" s="97"/>
      <c r="X81" s="97">
        <v>26.35</v>
      </c>
      <c r="Y81" s="13"/>
    </row>
    <row r="82" spans="2:25" s="69" customFormat="1" ht="15" customHeight="1" x14ac:dyDescent="0.2">
      <c r="B82" s="76">
        <v>2017</v>
      </c>
      <c r="C82" s="257"/>
      <c r="D82" s="77">
        <v>630</v>
      </c>
      <c r="E82" s="77">
        <v>1068</v>
      </c>
      <c r="F82" s="77"/>
      <c r="G82" s="77">
        <v>39725.415999999997</v>
      </c>
      <c r="H82" s="77"/>
      <c r="I82" s="77">
        <v>10739.632</v>
      </c>
      <c r="J82" s="77"/>
      <c r="K82" s="12">
        <v>82</v>
      </c>
      <c r="L82" s="13">
        <v>13.015873015873018</v>
      </c>
      <c r="M82" s="12">
        <v>47</v>
      </c>
      <c r="N82" s="110"/>
      <c r="O82" s="13">
        <v>7.4603174603174605</v>
      </c>
      <c r="P82" s="94"/>
      <c r="Q82" s="77">
        <v>54</v>
      </c>
      <c r="R82" s="77">
        <v>32</v>
      </c>
      <c r="S82" s="113">
        <v>54.24</v>
      </c>
      <c r="U82" s="194">
        <v>11.52</v>
      </c>
      <c r="V82" s="97">
        <v>34.04</v>
      </c>
      <c r="W82" s="97"/>
      <c r="X82" s="97">
        <v>30.22</v>
      </c>
      <c r="Y82" s="13"/>
    </row>
    <row r="83" spans="2:25" s="69" customFormat="1" ht="15" customHeight="1" x14ac:dyDescent="0.2">
      <c r="B83" s="76">
        <v>2016</v>
      </c>
      <c r="C83" s="257"/>
      <c r="D83" s="77">
        <v>621</v>
      </c>
      <c r="E83" s="77">
        <v>1008</v>
      </c>
      <c r="F83" s="77"/>
      <c r="G83" s="77">
        <v>34989.548000000003</v>
      </c>
      <c r="H83" s="77"/>
      <c r="I83" s="77">
        <v>9288.75</v>
      </c>
      <c r="J83" s="77"/>
      <c r="K83" s="12">
        <v>74</v>
      </c>
      <c r="L83" s="13">
        <v>11.916264090177133</v>
      </c>
      <c r="M83" s="12">
        <v>59</v>
      </c>
      <c r="N83" s="110"/>
      <c r="O83" s="13">
        <v>9.5008051529790674</v>
      </c>
      <c r="P83" s="94"/>
      <c r="Q83" s="77">
        <v>45</v>
      </c>
      <c r="R83" s="77">
        <v>37</v>
      </c>
      <c r="S83" s="69">
        <v>62.71</v>
      </c>
      <c r="T83" s="56"/>
      <c r="U83" s="103">
        <v>11.01</v>
      </c>
      <c r="V83" s="97">
        <v>34.97</v>
      </c>
      <c r="W83" s="97"/>
      <c r="X83" s="97">
        <v>32.450000000000003</v>
      </c>
      <c r="Y83" s="13"/>
    </row>
    <row r="84" spans="2:25" s="69" customFormat="1" ht="15" customHeight="1" x14ac:dyDescent="0.2">
      <c r="B84" s="76">
        <v>2015</v>
      </c>
      <c r="C84" s="257"/>
      <c r="D84" s="77">
        <v>597</v>
      </c>
      <c r="E84" s="77">
        <v>979</v>
      </c>
      <c r="F84" s="77"/>
      <c r="G84" s="77">
        <v>30697.474999999999</v>
      </c>
      <c r="H84" s="77"/>
      <c r="I84" s="77">
        <v>8108.6980000000003</v>
      </c>
      <c r="J84" s="77"/>
      <c r="K84" s="12">
        <v>59</v>
      </c>
      <c r="L84" s="13">
        <v>9.8827470686767178</v>
      </c>
      <c r="M84" s="12">
        <v>62</v>
      </c>
      <c r="N84" s="12"/>
      <c r="O84" s="13">
        <v>10.385259631490786</v>
      </c>
      <c r="P84" s="12"/>
      <c r="Q84" s="77">
        <v>46</v>
      </c>
      <c r="R84" s="77">
        <v>113</v>
      </c>
      <c r="S84" s="103">
        <v>75.33</v>
      </c>
      <c r="T84" s="56"/>
      <c r="U84" s="103">
        <v>12.05</v>
      </c>
      <c r="V84" s="14">
        <v>31.3</v>
      </c>
      <c r="W84" s="14"/>
      <c r="X84" s="14">
        <v>28.18</v>
      </c>
      <c r="Y84" s="13"/>
    </row>
    <row r="85" spans="2:25" s="69" customFormat="1" ht="15" customHeight="1" x14ac:dyDescent="0.2">
      <c r="B85" s="76">
        <v>2014</v>
      </c>
      <c r="C85" s="70"/>
      <c r="D85" s="77">
        <v>603</v>
      </c>
      <c r="E85" s="77">
        <v>986</v>
      </c>
      <c r="F85" s="77"/>
      <c r="G85" s="77">
        <v>31552.504000000001</v>
      </c>
      <c r="H85" s="77"/>
      <c r="I85" s="77">
        <v>7927.8249999999998</v>
      </c>
      <c r="J85" s="77"/>
      <c r="K85" s="12">
        <v>59</v>
      </c>
      <c r="L85" s="13">
        <v>9.7844112769485907</v>
      </c>
      <c r="M85" s="12">
        <v>59</v>
      </c>
      <c r="N85" s="12"/>
      <c r="O85" s="13">
        <v>9.7844112769485907</v>
      </c>
      <c r="P85" s="12"/>
      <c r="Q85" s="77">
        <v>131</v>
      </c>
      <c r="R85" s="77">
        <v>165</v>
      </c>
      <c r="S85" s="103">
        <v>74.66</v>
      </c>
      <c r="T85" s="56"/>
      <c r="U85" s="103">
        <v>11.36</v>
      </c>
      <c r="V85" s="14">
        <v>31.73</v>
      </c>
      <c r="W85" s="97" t="s">
        <v>276</v>
      </c>
      <c r="X85" s="14">
        <v>29.47</v>
      </c>
      <c r="Y85" s="97" t="s">
        <v>276</v>
      </c>
    </row>
    <row r="86" spans="2:25" s="69" customFormat="1" ht="15" customHeight="1" x14ac:dyDescent="0.2">
      <c r="B86" s="257" t="s">
        <v>207</v>
      </c>
      <c r="C86" s="173"/>
      <c r="D86" s="173"/>
      <c r="E86" s="112"/>
      <c r="F86" s="112"/>
      <c r="G86" s="112"/>
      <c r="H86" s="112"/>
      <c r="I86" s="12"/>
      <c r="J86" s="112"/>
      <c r="K86" s="12"/>
      <c r="L86" s="13"/>
      <c r="M86" s="12"/>
      <c r="N86" s="12"/>
      <c r="O86" s="13"/>
      <c r="P86" s="12"/>
      <c r="Q86" s="77"/>
      <c r="R86" s="77"/>
      <c r="S86" s="103"/>
      <c r="T86" s="56"/>
      <c r="U86" s="103"/>
      <c r="V86" s="14"/>
      <c r="W86" s="14"/>
      <c r="X86" s="14"/>
      <c r="Y86" s="13"/>
    </row>
    <row r="87" spans="2:25" s="69" customFormat="1" ht="15" customHeight="1" x14ac:dyDescent="0.2">
      <c r="B87" s="76">
        <v>2019</v>
      </c>
      <c r="C87" s="257"/>
      <c r="D87" s="77">
        <v>500</v>
      </c>
      <c r="E87" s="77">
        <v>1087</v>
      </c>
      <c r="F87" s="77"/>
      <c r="G87" s="77">
        <v>39806.635000000002</v>
      </c>
      <c r="H87" s="77"/>
      <c r="I87" s="77">
        <v>14222.886</v>
      </c>
      <c r="J87" s="77"/>
      <c r="K87" s="12">
        <v>85</v>
      </c>
      <c r="L87" s="13">
        <v>17</v>
      </c>
      <c r="M87" s="12">
        <v>73</v>
      </c>
      <c r="N87" s="110" t="s">
        <v>357</v>
      </c>
      <c r="O87" s="13">
        <v>14.6</v>
      </c>
      <c r="P87" s="94" t="s">
        <v>357</v>
      </c>
      <c r="Q87" s="77">
        <v>47</v>
      </c>
      <c r="R87" s="77">
        <v>43</v>
      </c>
      <c r="S87" s="69">
        <v>54.43</v>
      </c>
      <c r="U87" s="194">
        <v>22.36</v>
      </c>
      <c r="V87" s="97">
        <v>36.47</v>
      </c>
      <c r="W87" s="97"/>
      <c r="X87" s="97">
        <v>40.54</v>
      </c>
      <c r="Y87" s="13"/>
    </row>
    <row r="88" spans="2:25" s="69" customFormat="1" ht="15" customHeight="1" x14ac:dyDescent="0.2">
      <c r="B88" s="76">
        <v>2018</v>
      </c>
      <c r="C88" s="257"/>
      <c r="D88" s="77">
        <v>479</v>
      </c>
      <c r="E88" s="77">
        <v>1035</v>
      </c>
      <c r="F88" s="77"/>
      <c r="G88" s="77">
        <v>38326.748</v>
      </c>
      <c r="H88" s="77"/>
      <c r="I88" s="77">
        <v>13571.932000000001</v>
      </c>
      <c r="J88" s="77"/>
      <c r="K88" s="12">
        <v>72</v>
      </c>
      <c r="L88" s="13" t="s">
        <v>2</v>
      </c>
      <c r="M88" s="12">
        <v>72</v>
      </c>
      <c r="N88" s="110" t="s">
        <v>274</v>
      </c>
      <c r="O88" s="13">
        <v>15.031315240083506</v>
      </c>
      <c r="P88" s="94" t="s">
        <v>274</v>
      </c>
      <c r="Q88" s="77">
        <v>60</v>
      </c>
      <c r="R88" s="77">
        <v>36</v>
      </c>
      <c r="S88" s="113">
        <v>43.37</v>
      </c>
      <c r="U88" s="194">
        <v>21.35</v>
      </c>
      <c r="V88" s="97">
        <v>35.74</v>
      </c>
      <c r="W88" s="97"/>
      <c r="X88" s="97">
        <v>38.01</v>
      </c>
      <c r="Y88" s="13"/>
    </row>
    <row r="89" spans="2:25" s="69" customFormat="1" ht="15" customHeight="1" x14ac:dyDescent="0.2">
      <c r="B89" s="76">
        <v>2017</v>
      </c>
      <c r="C89" s="257"/>
      <c r="D89" s="77">
        <v>462</v>
      </c>
      <c r="E89" s="77">
        <v>999</v>
      </c>
      <c r="F89" s="77"/>
      <c r="G89" s="77">
        <v>37621.663999999997</v>
      </c>
      <c r="H89" s="77"/>
      <c r="I89" s="77">
        <v>13743.308000000001</v>
      </c>
      <c r="J89" s="77"/>
      <c r="K89" s="12">
        <v>79</v>
      </c>
      <c r="L89" s="13">
        <v>17.0995670995671</v>
      </c>
      <c r="M89" s="12">
        <v>48</v>
      </c>
      <c r="N89" s="110"/>
      <c r="O89" s="13">
        <v>10.38961038961039</v>
      </c>
      <c r="P89" s="94"/>
      <c r="Q89" s="77">
        <v>48</v>
      </c>
      <c r="R89" s="77">
        <v>44</v>
      </c>
      <c r="S89" s="113">
        <v>57.14</v>
      </c>
      <c r="U89" s="194">
        <v>21.32</v>
      </c>
      <c r="V89" s="97">
        <v>35.479999999999997</v>
      </c>
      <c r="W89" s="97"/>
      <c r="X89" s="97">
        <v>43.35</v>
      </c>
      <c r="Y89" s="13"/>
    </row>
    <row r="90" spans="2:25" s="69" customFormat="1" ht="15" customHeight="1" x14ac:dyDescent="0.2">
      <c r="B90" s="76">
        <v>2016</v>
      </c>
      <c r="C90" s="257"/>
      <c r="D90" s="77">
        <v>469</v>
      </c>
      <c r="E90" s="77">
        <v>954</v>
      </c>
      <c r="F90" s="77"/>
      <c r="G90" s="77">
        <v>33604.697999999997</v>
      </c>
      <c r="H90" s="77"/>
      <c r="I90" s="77">
        <v>11734.328</v>
      </c>
      <c r="J90" s="77"/>
      <c r="K90" s="12">
        <v>83</v>
      </c>
      <c r="L90" s="13">
        <v>17.697228144989339</v>
      </c>
      <c r="M90" s="12">
        <v>76</v>
      </c>
      <c r="N90" s="110"/>
      <c r="O90" s="13">
        <v>16.204690831556505</v>
      </c>
      <c r="P90" s="94"/>
      <c r="Q90" s="77">
        <v>56</v>
      </c>
      <c r="R90" s="77">
        <v>31</v>
      </c>
      <c r="S90" s="69">
        <v>51.67</v>
      </c>
      <c r="T90" s="56"/>
      <c r="U90" s="103">
        <v>20.23</v>
      </c>
      <c r="V90" s="97">
        <v>38</v>
      </c>
      <c r="W90" s="97"/>
      <c r="X90" s="97">
        <v>41.63</v>
      </c>
      <c r="Y90" s="13"/>
    </row>
    <row r="91" spans="2:25" s="69" customFormat="1" ht="15" customHeight="1" x14ac:dyDescent="0.2">
      <c r="B91" s="76">
        <v>2015</v>
      </c>
      <c r="C91" s="257"/>
      <c r="D91" s="77">
        <v>451</v>
      </c>
      <c r="E91" s="77">
        <v>852</v>
      </c>
      <c r="F91" s="77"/>
      <c r="G91" s="77">
        <v>29223.446</v>
      </c>
      <c r="H91" s="77"/>
      <c r="I91" s="77">
        <v>8217.9069999999992</v>
      </c>
      <c r="J91" s="77"/>
      <c r="K91" s="12">
        <v>77</v>
      </c>
      <c r="L91" s="13">
        <v>17.073170731707318</v>
      </c>
      <c r="M91" s="12">
        <v>68</v>
      </c>
      <c r="N91" s="12"/>
      <c r="O91" s="13">
        <v>15.077605321507761</v>
      </c>
      <c r="P91" s="12"/>
      <c r="Q91" s="77">
        <v>42</v>
      </c>
      <c r="R91" s="77">
        <v>45</v>
      </c>
      <c r="S91" s="103">
        <v>52.94</v>
      </c>
      <c r="T91" s="56"/>
      <c r="U91" s="103">
        <v>15.02</v>
      </c>
      <c r="V91" s="14">
        <v>34.67</v>
      </c>
      <c r="W91" s="14"/>
      <c r="X91" s="14">
        <v>33.78</v>
      </c>
      <c r="Y91" s="13"/>
    </row>
    <row r="92" spans="2:25" s="69" customFormat="1" ht="15" customHeight="1" x14ac:dyDescent="0.2">
      <c r="B92" s="76">
        <v>2014</v>
      </c>
      <c r="C92" s="70"/>
      <c r="D92" s="77">
        <v>446</v>
      </c>
      <c r="E92" s="77">
        <v>861</v>
      </c>
      <c r="F92" s="77"/>
      <c r="G92" s="77">
        <v>30154.643</v>
      </c>
      <c r="H92" s="77"/>
      <c r="I92" s="77">
        <v>8848.2090000000007</v>
      </c>
      <c r="J92" s="77"/>
      <c r="K92" s="12">
        <v>60</v>
      </c>
      <c r="L92" s="13">
        <v>13.452914798206278</v>
      </c>
      <c r="M92" s="12">
        <v>69</v>
      </c>
      <c r="N92" s="12"/>
      <c r="O92" s="13">
        <v>15.47085201793722</v>
      </c>
      <c r="P92" s="12"/>
      <c r="Q92" s="77">
        <v>60</v>
      </c>
      <c r="R92" s="77">
        <v>35</v>
      </c>
      <c r="S92" s="103">
        <v>47.3</v>
      </c>
      <c r="T92" s="56"/>
      <c r="U92" s="103">
        <v>17.07</v>
      </c>
      <c r="V92" s="14">
        <v>40.26</v>
      </c>
      <c r="W92" s="97" t="s">
        <v>276</v>
      </c>
      <c r="X92" s="14">
        <v>41.78</v>
      </c>
      <c r="Y92" s="97" t="s">
        <v>276</v>
      </c>
    </row>
    <row r="93" spans="2:25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25" ht="3" customHeight="1" x14ac:dyDescent="0.2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</row>
    <row r="95" spans="2:25" ht="9" customHeight="1" x14ac:dyDescent="0.2">
      <c r="E95" s="12"/>
      <c r="F95" s="12"/>
    </row>
    <row r="96" spans="2:25" ht="12.75" customHeight="1" x14ac:dyDescent="0.2">
      <c r="B96" s="304" t="s">
        <v>289</v>
      </c>
      <c r="C96" s="304"/>
      <c r="D96" s="304"/>
      <c r="E96" s="304"/>
      <c r="F96" s="304"/>
      <c r="G96" s="304"/>
      <c r="H96" s="304"/>
      <c r="I96" s="304"/>
      <c r="J96" s="304"/>
      <c r="K96" s="304"/>
      <c r="L96" s="304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</row>
    <row r="98" spans="2:18" ht="12" customHeight="1" x14ac:dyDescent="0.2">
      <c r="B98" s="325" t="s">
        <v>0</v>
      </c>
      <c r="C98" s="325"/>
      <c r="D98" s="325"/>
    </row>
    <row r="103" spans="2:18" x14ac:dyDescent="0.2"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</row>
    <row r="104" spans="2:18" x14ac:dyDescent="0.2"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</row>
    <row r="105" spans="2:18" x14ac:dyDescent="0.2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</row>
    <row r="106" spans="2:18" x14ac:dyDescent="0.2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</row>
    <row r="107" spans="2:18" x14ac:dyDescent="0.2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</row>
  </sheetData>
  <mergeCells count="26"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  <mergeCell ref="B96:L96"/>
    <mergeCell ref="B98:D98"/>
    <mergeCell ref="V7:W7"/>
    <mergeCell ref="X7:Y7"/>
    <mergeCell ref="O7:P7"/>
    <mergeCell ref="S7:T7"/>
    <mergeCell ref="E7:F7"/>
    <mergeCell ref="G7:H7"/>
    <mergeCell ref="I7:J7"/>
    <mergeCell ref="M7:N7"/>
  </mergeCells>
  <hyperlinks>
    <hyperlink ref="B98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36"/>
  <sheetViews>
    <sheetView showGridLines="0" zoomScaleNormal="100" workbookViewId="0">
      <pane ySplit="7" topLeftCell="A8" activePane="bottomLeft" state="frozen"/>
      <selection activeCell="M16" sqref="M16"/>
      <selection pane="bottomLeft" activeCell="B1" sqref="B1:K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62" customWidth="1"/>
    <col min="3" max="3" width="2.140625" style="6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3" customWidth="1"/>
    <col min="12" max="12" width="6.7109375" style="62" customWidth="1"/>
    <col min="13" max="16384" width="12.5703125" style="62"/>
  </cols>
  <sheetData>
    <row r="1" spans="1:11" s="120" customFormat="1" ht="32.25" customHeight="1" x14ac:dyDescent="0.2">
      <c r="A1" s="119"/>
      <c r="B1" s="337" t="s">
        <v>320</v>
      </c>
      <c r="C1" s="337"/>
      <c r="D1" s="337"/>
      <c r="E1" s="337"/>
      <c r="F1" s="337"/>
      <c r="G1" s="337"/>
      <c r="H1" s="337"/>
      <c r="I1" s="337"/>
      <c r="J1" s="337"/>
      <c r="K1" s="337"/>
    </row>
    <row r="2" spans="1:11" ht="18" customHeight="1" x14ac:dyDescent="0.2">
      <c r="B2" s="63"/>
      <c r="C2" s="63"/>
      <c r="D2" s="20"/>
      <c r="E2" s="20"/>
      <c r="F2" s="20"/>
      <c r="G2" s="20"/>
    </row>
    <row r="3" spans="1:11" ht="12.75" customHeight="1" x14ac:dyDescent="0.2">
      <c r="B3" s="128" t="s">
        <v>218</v>
      </c>
      <c r="C3" s="63"/>
      <c r="D3" s="20"/>
      <c r="E3" s="20"/>
      <c r="F3" s="20"/>
      <c r="G3" s="20"/>
    </row>
    <row r="4" spans="1:11" s="64" customFormat="1" ht="18" customHeight="1" x14ac:dyDescent="0.2">
      <c r="A4" s="6"/>
      <c r="B4" s="338" t="s">
        <v>4</v>
      </c>
      <c r="C4" s="339"/>
      <c r="D4" s="307" t="s">
        <v>6</v>
      </c>
      <c r="E4" s="309"/>
      <c r="F4" s="307" t="s">
        <v>7</v>
      </c>
      <c r="G4" s="309"/>
      <c r="H4" s="307" t="s">
        <v>12</v>
      </c>
      <c r="I4" s="309"/>
      <c r="J4" s="307" t="s">
        <v>340</v>
      </c>
      <c r="K4" s="308"/>
    </row>
    <row r="5" spans="1:11" s="64" customFormat="1" ht="18" customHeight="1" x14ac:dyDescent="0.2">
      <c r="A5" s="6"/>
      <c r="B5" s="340"/>
      <c r="C5" s="341"/>
      <c r="D5" s="329"/>
      <c r="E5" s="330"/>
      <c r="F5" s="329"/>
      <c r="G5" s="330"/>
      <c r="H5" s="329"/>
      <c r="I5" s="330"/>
      <c r="J5" s="329"/>
      <c r="K5" s="344"/>
    </row>
    <row r="6" spans="1:11" s="64" customFormat="1" ht="24" customHeight="1" x14ac:dyDescent="0.2">
      <c r="A6" s="6"/>
      <c r="B6" s="340"/>
      <c r="C6" s="341"/>
      <c r="D6" s="331"/>
      <c r="E6" s="332"/>
      <c r="F6" s="331"/>
      <c r="G6" s="332"/>
      <c r="H6" s="331"/>
      <c r="I6" s="332"/>
      <c r="J6" s="331"/>
      <c r="K6" s="345"/>
    </row>
    <row r="7" spans="1:11" ht="18" customHeight="1" x14ac:dyDescent="0.2">
      <c r="B7" s="342"/>
      <c r="C7" s="343"/>
      <c r="D7" s="287" t="s">
        <v>15</v>
      </c>
      <c r="E7" s="306"/>
      <c r="F7" s="287" t="s">
        <v>15</v>
      </c>
      <c r="G7" s="306"/>
      <c r="H7" s="287" t="s">
        <v>343</v>
      </c>
      <c r="I7" s="306"/>
      <c r="J7" s="287" t="s">
        <v>343</v>
      </c>
      <c r="K7" s="305"/>
    </row>
    <row r="8" spans="1:11" s="66" customFormat="1" ht="3.75" customHeight="1" x14ac:dyDescent="0.2">
      <c r="A8" s="9"/>
      <c r="B8" s="65"/>
      <c r="C8" s="65"/>
      <c r="D8" s="8"/>
      <c r="E8" s="8"/>
      <c r="F8" s="8"/>
      <c r="G8" s="8"/>
      <c r="H8" s="8"/>
      <c r="I8" s="8"/>
      <c r="J8" s="9"/>
      <c r="K8" s="8"/>
    </row>
    <row r="9" spans="1:11" s="69" customFormat="1" ht="15" customHeight="1" x14ac:dyDescent="0.2">
      <c r="A9" s="11"/>
      <c r="B9" s="67" t="s">
        <v>5</v>
      </c>
      <c r="C9" s="67"/>
      <c r="D9" s="75"/>
      <c r="E9" s="75"/>
      <c r="F9" s="75"/>
      <c r="G9" s="75"/>
      <c r="H9" s="75"/>
      <c r="I9" s="75"/>
      <c r="J9" s="75"/>
      <c r="K9" s="75"/>
    </row>
    <row r="10" spans="1:11" s="69" customFormat="1" ht="15" customHeight="1" x14ac:dyDescent="0.2">
      <c r="A10" s="11"/>
      <c r="B10" s="76">
        <v>2019</v>
      </c>
      <c r="C10" s="74"/>
      <c r="D10" s="180">
        <v>28661</v>
      </c>
      <c r="E10" s="180"/>
      <c r="F10" s="180">
        <v>79401</v>
      </c>
      <c r="G10" s="67"/>
      <c r="H10" s="180">
        <v>5762695.0259999996</v>
      </c>
      <c r="I10" s="67"/>
      <c r="J10" s="180">
        <v>1781459.6440000001</v>
      </c>
      <c r="K10" s="75"/>
    </row>
    <row r="11" spans="1:11" s="69" customFormat="1" ht="15" customHeight="1" x14ac:dyDescent="0.2">
      <c r="A11" s="11"/>
      <c r="B11" s="76">
        <v>2018</v>
      </c>
      <c r="C11" s="67"/>
      <c r="D11" s="180">
        <v>27875</v>
      </c>
      <c r="E11" s="180"/>
      <c r="F11" s="180">
        <v>74369</v>
      </c>
      <c r="G11" s="67"/>
      <c r="H11" s="180">
        <v>5108489.2050000001</v>
      </c>
      <c r="I11" s="67"/>
      <c r="J11" s="180">
        <v>1641265.696</v>
      </c>
      <c r="K11" s="75"/>
    </row>
    <row r="12" spans="1:11" s="69" customFormat="1" ht="15" customHeight="1" x14ac:dyDescent="0.2">
      <c r="A12" s="11"/>
      <c r="B12" s="76">
        <v>2017</v>
      </c>
      <c r="C12" s="67"/>
      <c r="D12" s="180">
        <v>26400</v>
      </c>
      <c r="E12" s="180" t="s">
        <v>50</v>
      </c>
      <c r="F12" s="180">
        <v>69260</v>
      </c>
      <c r="G12" s="67" t="s">
        <v>50</v>
      </c>
      <c r="H12" s="180">
        <v>4680514.2240000004</v>
      </c>
      <c r="I12" s="67" t="s">
        <v>50</v>
      </c>
      <c r="J12" s="180">
        <v>1505659.5430000001</v>
      </c>
      <c r="K12" s="180" t="s">
        <v>50</v>
      </c>
    </row>
    <row r="13" spans="1:11" s="69" customFormat="1" ht="15" customHeight="1" x14ac:dyDescent="0.2">
      <c r="A13" s="11"/>
      <c r="B13" s="44">
        <v>2016</v>
      </c>
      <c r="C13" s="67"/>
      <c r="D13" s="180">
        <v>25108</v>
      </c>
      <c r="E13" s="180" t="s">
        <v>50</v>
      </c>
      <c r="F13" s="180">
        <v>64881</v>
      </c>
      <c r="G13" s="67" t="s">
        <v>50</v>
      </c>
      <c r="H13" s="180">
        <v>4089424.0060000001</v>
      </c>
      <c r="I13" s="67" t="s">
        <v>50</v>
      </c>
      <c r="J13" s="180">
        <v>1295720.3089999999</v>
      </c>
      <c r="K13" s="180" t="s">
        <v>50</v>
      </c>
    </row>
    <row r="14" spans="1:11" s="69" customFormat="1" ht="15" customHeight="1" x14ac:dyDescent="0.2">
      <c r="A14" s="11"/>
      <c r="B14" s="44">
        <v>2015</v>
      </c>
      <c r="C14" s="67"/>
      <c r="D14" s="180">
        <v>24361</v>
      </c>
      <c r="E14" s="180" t="s">
        <v>50</v>
      </c>
      <c r="F14" s="180">
        <v>62293</v>
      </c>
      <c r="G14" s="67" t="s">
        <v>50</v>
      </c>
      <c r="H14" s="180">
        <v>3897567.395</v>
      </c>
      <c r="I14" s="67" t="s">
        <v>50</v>
      </c>
      <c r="J14" s="180">
        <v>1172505.3829999999</v>
      </c>
      <c r="K14" s="180" t="s">
        <v>50</v>
      </c>
    </row>
    <row r="15" spans="1:11" s="69" customFormat="1" ht="15" customHeight="1" x14ac:dyDescent="0.2">
      <c r="A15" s="11"/>
      <c r="B15" s="44">
        <v>2014</v>
      </c>
      <c r="C15" s="70"/>
      <c r="D15" s="180">
        <v>23662</v>
      </c>
      <c r="E15" s="70" t="s">
        <v>276</v>
      </c>
      <c r="F15" s="180">
        <v>61385</v>
      </c>
      <c r="G15" s="70" t="s">
        <v>50</v>
      </c>
      <c r="H15" s="180">
        <v>4054854.486</v>
      </c>
      <c r="I15" s="70" t="s">
        <v>50</v>
      </c>
      <c r="J15" s="180">
        <v>1197274.746</v>
      </c>
      <c r="K15" s="180" t="s">
        <v>50</v>
      </c>
    </row>
    <row r="16" spans="1:11" s="69" customFormat="1" ht="15" hidden="1" customHeight="1" outlineLevel="1" x14ac:dyDescent="0.2">
      <c r="A16" s="11"/>
      <c r="B16" s="226" t="s">
        <v>36</v>
      </c>
      <c r="C16" s="72"/>
      <c r="D16" s="77"/>
      <c r="E16" s="77"/>
      <c r="F16" s="11"/>
      <c r="H16" s="11"/>
      <c r="J16" s="77"/>
      <c r="K16" s="11"/>
    </row>
    <row r="17" spans="1:11" s="69" customFormat="1" ht="15" hidden="1" customHeight="1" outlineLevel="1" x14ac:dyDescent="0.2">
      <c r="A17" s="11"/>
      <c r="B17" s="225" t="s">
        <v>17</v>
      </c>
      <c r="C17" s="72"/>
      <c r="D17" s="77"/>
      <c r="E17" s="77"/>
      <c r="F17" s="11"/>
      <c r="H17" s="11"/>
      <c r="J17" s="77"/>
      <c r="K17" s="11"/>
    </row>
    <row r="18" spans="1:11" s="69" customFormat="1" ht="15" hidden="1" customHeight="1" outlineLevel="1" x14ac:dyDescent="0.2">
      <c r="A18" s="11"/>
      <c r="B18" s="76">
        <v>2019</v>
      </c>
      <c r="C18" s="239"/>
      <c r="D18" s="180">
        <v>4752</v>
      </c>
      <c r="E18" s="180"/>
      <c r="F18" s="180">
        <v>5649</v>
      </c>
      <c r="G18" s="67"/>
      <c r="H18" s="180">
        <v>89034.346000000005</v>
      </c>
      <c r="I18" s="67"/>
      <c r="J18" s="180">
        <v>26873.438999999998</v>
      </c>
      <c r="K18" s="11"/>
    </row>
    <row r="19" spans="1:11" s="69" customFormat="1" ht="15" hidden="1" customHeight="1" outlineLevel="1" x14ac:dyDescent="0.2">
      <c r="A19" s="11"/>
      <c r="B19" s="76">
        <v>2018</v>
      </c>
      <c r="C19" s="72"/>
      <c r="D19" s="77">
        <v>4828</v>
      </c>
      <c r="E19" s="77"/>
      <c r="F19" s="180">
        <v>5658</v>
      </c>
      <c r="H19" s="180">
        <v>83855.100999999995</v>
      </c>
      <c r="J19" s="77">
        <v>24874.976999999999</v>
      </c>
      <c r="K19" s="11"/>
    </row>
    <row r="20" spans="1:11" s="69" customFormat="1" ht="15" hidden="1" customHeight="1" outlineLevel="1" x14ac:dyDescent="0.2">
      <c r="A20" s="11"/>
      <c r="B20" s="76">
        <v>2017</v>
      </c>
      <c r="C20" s="72"/>
      <c r="D20" s="77">
        <v>4679</v>
      </c>
      <c r="E20" s="77" t="s">
        <v>50</v>
      </c>
      <c r="F20" s="180">
        <v>5460</v>
      </c>
      <c r="G20" s="69" t="s">
        <v>50</v>
      </c>
      <c r="H20" s="180">
        <v>76031.536999999997</v>
      </c>
      <c r="I20" s="69" t="s">
        <v>50</v>
      </c>
      <c r="J20" s="77">
        <v>21126.244999999999</v>
      </c>
      <c r="K20" s="180" t="s">
        <v>50</v>
      </c>
    </row>
    <row r="21" spans="1:11" s="69" customFormat="1" ht="15" hidden="1" customHeight="1" outlineLevel="1" x14ac:dyDescent="0.2">
      <c r="A21" s="11"/>
      <c r="B21" s="44">
        <v>2016</v>
      </c>
      <c r="C21" s="72"/>
      <c r="D21" s="180">
        <v>4645</v>
      </c>
      <c r="E21" s="180" t="s">
        <v>50</v>
      </c>
      <c r="F21" s="180">
        <v>5351</v>
      </c>
      <c r="G21" s="11" t="s">
        <v>50</v>
      </c>
      <c r="H21" s="180">
        <v>66839.587</v>
      </c>
      <c r="I21" s="11" t="s">
        <v>50</v>
      </c>
      <c r="J21" s="180">
        <v>17151.025000000001</v>
      </c>
      <c r="K21" s="180" t="s">
        <v>50</v>
      </c>
    </row>
    <row r="22" spans="1:11" s="69" customFormat="1" ht="15" hidden="1" customHeight="1" outlineLevel="1" x14ac:dyDescent="0.2">
      <c r="A22" s="11"/>
      <c r="B22" s="70">
        <v>2015</v>
      </c>
      <c r="C22" s="72"/>
      <c r="D22" s="180">
        <v>4574</v>
      </c>
      <c r="E22" s="180" t="s">
        <v>50</v>
      </c>
      <c r="F22" s="180">
        <v>5183</v>
      </c>
      <c r="G22" s="74" t="s">
        <v>50</v>
      </c>
      <c r="H22" s="180">
        <v>65233.415999999997</v>
      </c>
      <c r="I22" s="74" t="s">
        <v>50</v>
      </c>
      <c r="J22" s="180">
        <v>16659.32</v>
      </c>
      <c r="K22" s="180" t="s">
        <v>50</v>
      </c>
    </row>
    <row r="23" spans="1:11" s="69" customFormat="1" ht="15" hidden="1" customHeight="1" outlineLevel="1" x14ac:dyDescent="0.2">
      <c r="A23" s="11"/>
      <c r="B23" s="44">
        <v>2014</v>
      </c>
      <c r="C23" s="72"/>
      <c r="D23" s="180">
        <v>4528</v>
      </c>
      <c r="E23" s="70" t="s">
        <v>276</v>
      </c>
      <c r="F23" s="180">
        <v>5108</v>
      </c>
      <c r="G23" s="76" t="s">
        <v>50</v>
      </c>
      <c r="H23" s="180">
        <v>61702.963000000003</v>
      </c>
      <c r="I23" s="76" t="s">
        <v>50</v>
      </c>
      <c r="J23" s="180">
        <v>16625.982</v>
      </c>
      <c r="K23" s="180" t="s">
        <v>50</v>
      </c>
    </row>
    <row r="24" spans="1:11" s="69" customFormat="1" ht="15" hidden="1" customHeight="1" outlineLevel="1" x14ac:dyDescent="0.2">
      <c r="A24" s="11"/>
      <c r="B24" s="225" t="s">
        <v>18</v>
      </c>
      <c r="C24" s="72"/>
      <c r="D24" s="77"/>
      <c r="E24" s="77"/>
      <c r="F24" s="77"/>
      <c r="G24" s="225"/>
      <c r="H24" s="218"/>
      <c r="I24" s="225"/>
      <c r="J24" s="77"/>
      <c r="K24" s="218"/>
    </row>
    <row r="25" spans="1:11" s="69" customFormat="1" ht="15" hidden="1" customHeight="1" outlineLevel="1" x14ac:dyDescent="0.2">
      <c r="A25" s="11"/>
      <c r="B25" s="76">
        <v>2019</v>
      </c>
      <c r="C25" s="239"/>
      <c r="D25" s="180">
        <v>14</v>
      </c>
      <c r="E25" s="180"/>
      <c r="F25" s="180">
        <v>65</v>
      </c>
      <c r="G25" s="67"/>
      <c r="H25" s="180">
        <v>9907.0529999999999</v>
      </c>
      <c r="I25" s="67"/>
      <c r="J25" s="180">
        <v>1843.117</v>
      </c>
      <c r="K25" s="218"/>
    </row>
    <row r="26" spans="1:11" s="69" customFormat="1" ht="15" hidden="1" customHeight="1" outlineLevel="1" x14ac:dyDescent="0.2">
      <c r="A26" s="11"/>
      <c r="B26" s="76">
        <v>2018</v>
      </c>
      <c r="C26" s="72"/>
      <c r="D26" s="77">
        <v>15</v>
      </c>
      <c r="E26" s="77"/>
      <c r="F26" s="180">
        <v>66</v>
      </c>
      <c r="H26" s="180">
        <v>7676.491</v>
      </c>
      <c r="J26" s="77">
        <v>1944.576</v>
      </c>
      <c r="K26" s="218"/>
    </row>
    <row r="27" spans="1:11" s="69" customFormat="1" ht="15" hidden="1" customHeight="1" outlineLevel="1" x14ac:dyDescent="0.2">
      <c r="A27" s="11"/>
      <c r="B27" s="76">
        <v>2017</v>
      </c>
      <c r="C27" s="72"/>
      <c r="D27" s="77">
        <v>15</v>
      </c>
      <c r="E27" s="77" t="s">
        <v>50</v>
      </c>
      <c r="F27" s="55">
        <v>65</v>
      </c>
      <c r="G27" s="225" t="s">
        <v>50</v>
      </c>
      <c r="H27" s="180">
        <v>6229.5190000000002</v>
      </c>
      <c r="I27" s="225" t="s">
        <v>50</v>
      </c>
      <c r="J27" s="77">
        <v>1952.414</v>
      </c>
      <c r="K27" s="180" t="s">
        <v>50</v>
      </c>
    </row>
    <row r="28" spans="1:11" s="69" customFormat="1" ht="15" hidden="1" customHeight="1" outlineLevel="1" x14ac:dyDescent="0.2">
      <c r="A28" s="11"/>
      <c r="B28" s="44">
        <v>2016</v>
      </c>
      <c r="C28" s="72"/>
      <c r="D28" s="180">
        <v>17</v>
      </c>
      <c r="E28" s="180" t="s">
        <v>50</v>
      </c>
      <c r="F28" s="181">
        <v>68</v>
      </c>
      <c r="G28" s="225" t="s">
        <v>50</v>
      </c>
      <c r="H28" s="180">
        <v>5995.3069999999998</v>
      </c>
      <c r="I28" s="225" t="s">
        <v>50</v>
      </c>
      <c r="J28" s="180">
        <v>2795.6149999999998</v>
      </c>
      <c r="K28" s="180" t="s">
        <v>50</v>
      </c>
    </row>
    <row r="29" spans="1:11" s="69" customFormat="1" ht="15" hidden="1" customHeight="1" outlineLevel="1" x14ac:dyDescent="0.2">
      <c r="A29" s="11"/>
      <c r="B29" s="70">
        <v>2015</v>
      </c>
      <c r="C29" s="72"/>
      <c r="D29" s="180">
        <v>17</v>
      </c>
      <c r="E29" s="180" t="s">
        <v>50</v>
      </c>
      <c r="F29" s="180">
        <v>69</v>
      </c>
      <c r="G29" s="225" t="s">
        <v>50</v>
      </c>
      <c r="H29" s="180">
        <v>4360.3649999999998</v>
      </c>
      <c r="I29" s="225" t="s">
        <v>50</v>
      </c>
      <c r="J29" s="180">
        <v>1113.309</v>
      </c>
      <c r="K29" s="180" t="s">
        <v>50</v>
      </c>
    </row>
    <row r="30" spans="1:11" s="69" customFormat="1" ht="15" hidden="1" customHeight="1" outlineLevel="1" x14ac:dyDescent="0.2">
      <c r="A30" s="11"/>
      <c r="B30" s="44">
        <v>2014</v>
      </c>
      <c r="C30" s="72"/>
      <c r="D30" s="180">
        <v>19</v>
      </c>
      <c r="E30" s="70" t="s">
        <v>276</v>
      </c>
      <c r="F30" s="180">
        <v>71</v>
      </c>
      <c r="G30" s="70" t="s">
        <v>50</v>
      </c>
      <c r="H30" s="180">
        <v>3976.74</v>
      </c>
      <c r="I30" s="70" t="s">
        <v>50</v>
      </c>
      <c r="J30" s="180">
        <v>1502.491</v>
      </c>
      <c r="K30" s="180" t="s">
        <v>50</v>
      </c>
    </row>
    <row r="31" spans="1:11" s="69" customFormat="1" ht="15" hidden="1" customHeight="1" outlineLevel="1" x14ac:dyDescent="0.2">
      <c r="A31" s="11"/>
      <c r="B31" s="225" t="s">
        <v>19</v>
      </c>
      <c r="C31" s="72"/>
      <c r="D31" s="77"/>
      <c r="E31" s="77"/>
      <c r="F31" s="77"/>
      <c r="G31" s="225"/>
      <c r="H31" s="218"/>
      <c r="I31" s="225"/>
      <c r="J31" s="77"/>
      <c r="K31" s="218"/>
    </row>
    <row r="32" spans="1:11" s="69" customFormat="1" ht="15" hidden="1" customHeight="1" outlineLevel="1" x14ac:dyDescent="0.2">
      <c r="A32" s="11"/>
      <c r="B32" s="76">
        <v>2019</v>
      </c>
      <c r="C32" s="239"/>
      <c r="D32" s="180">
        <v>717</v>
      </c>
      <c r="E32" s="180"/>
      <c r="F32" s="180">
        <v>4350</v>
      </c>
      <c r="G32" s="67"/>
      <c r="H32" s="180">
        <v>366011.38199999998</v>
      </c>
      <c r="I32" s="67"/>
      <c r="J32" s="180">
        <v>98025.476999999999</v>
      </c>
      <c r="K32" s="218"/>
    </row>
    <row r="33" spans="1:11" s="69" customFormat="1" ht="15" hidden="1" customHeight="1" outlineLevel="1" x14ac:dyDescent="0.2">
      <c r="A33" s="11"/>
      <c r="B33" s="76">
        <v>2018</v>
      </c>
      <c r="C33" s="72"/>
      <c r="D33" s="77">
        <v>715</v>
      </c>
      <c r="E33" s="77"/>
      <c r="F33" s="180">
        <v>4035</v>
      </c>
      <c r="H33" s="180">
        <v>279091.22600000002</v>
      </c>
      <c r="J33" s="77">
        <v>87525.89</v>
      </c>
      <c r="K33" s="218"/>
    </row>
    <row r="34" spans="1:11" s="69" customFormat="1" ht="15" hidden="1" customHeight="1" outlineLevel="1" x14ac:dyDescent="0.2">
      <c r="A34" s="11"/>
      <c r="B34" s="76">
        <v>2017</v>
      </c>
      <c r="C34" s="72"/>
      <c r="D34" s="77">
        <v>687</v>
      </c>
      <c r="E34" s="77" t="s">
        <v>50</v>
      </c>
      <c r="F34" s="77">
        <v>3844</v>
      </c>
      <c r="G34" s="225" t="s">
        <v>50</v>
      </c>
      <c r="H34" s="180">
        <v>266009.13</v>
      </c>
      <c r="I34" s="225" t="s">
        <v>50</v>
      </c>
      <c r="J34" s="77">
        <v>84738.612999999998</v>
      </c>
      <c r="K34" s="180" t="s">
        <v>50</v>
      </c>
    </row>
    <row r="35" spans="1:11" s="69" customFormat="1" ht="15" hidden="1" customHeight="1" outlineLevel="1" x14ac:dyDescent="0.2">
      <c r="A35" s="11"/>
      <c r="B35" s="44">
        <v>2016</v>
      </c>
      <c r="C35" s="72"/>
      <c r="D35" s="180">
        <v>674</v>
      </c>
      <c r="E35" s="180" t="s">
        <v>50</v>
      </c>
      <c r="F35" s="180">
        <v>3718</v>
      </c>
      <c r="G35" s="225" t="s">
        <v>50</v>
      </c>
      <c r="H35" s="180">
        <v>229809.95699999999</v>
      </c>
      <c r="I35" s="225" t="s">
        <v>50</v>
      </c>
      <c r="J35" s="180">
        <v>69483.873000000007</v>
      </c>
      <c r="K35" s="180" t="s">
        <v>50</v>
      </c>
    </row>
    <row r="36" spans="1:11" s="69" customFormat="1" ht="15" hidden="1" customHeight="1" outlineLevel="1" x14ac:dyDescent="0.2">
      <c r="A36" s="11"/>
      <c r="B36" s="44">
        <v>2015</v>
      </c>
      <c r="C36" s="72"/>
      <c r="D36" s="180">
        <v>685</v>
      </c>
      <c r="E36" s="180" t="s">
        <v>50</v>
      </c>
      <c r="F36" s="180">
        <v>3744</v>
      </c>
      <c r="G36" s="225" t="s">
        <v>50</v>
      </c>
      <c r="H36" s="180">
        <v>237011.535</v>
      </c>
      <c r="I36" s="225" t="s">
        <v>50</v>
      </c>
      <c r="J36" s="180">
        <v>67186.316000000006</v>
      </c>
      <c r="K36" s="180" t="s">
        <v>50</v>
      </c>
    </row>
    <row r="37" spans="1:11" s="69" customFormat="1" ht="15" hidden="1" customHeight="1" outlineLevel="1" x14ac:dyDescent="0.2">
      <c r="A37" s="11"/>
      <c r="B37" s="44">
        <v>2014</v>
      </c>
      <c r="C37" s="72"/>
      <c r="D37" s="180">
        <v>703</v>
      </c>
      <c r="E37" s="70" t="s">
        <v>276</v>
      </c>
      <c r="F37" s="180">
        <v>3780</v>
      </c>
      <c r="G37" s="70" t="s">
        <v>50</v>
      </c>
      <c r="H37" s="180">
        <v>251785.15100000001</v>
      </c>
      <c r="I37" s="70" t="s">
        <v>50</v>
      </c>
      <c r="J37" s="180">
        <v>63339.521999999997</v>
      </c>
      <c r="K37" s="180" t="s">
        <v>50</v>
      </c>
    </row>
    <row r="38" spans="1:11" s="69" customFormat="1" ht="15" hidden="1" customHeight="1" outlineLevel="1" x14ac:dyDescent="0.2">
      <c r="A38" s="11"/>
      <c r="B38" s="225" t="s">
        <v>20</v>
      </c>
      <c r="C38" s="72"/>
      <c r="D38" s="77"/>
      <c r="E38" s="77"/>
      <c r="F38" s="77"/>
      <c r="G38" s="225"/>
      <c r="H38" s="180"/>
      <c r="I38" s="225"/>
      <c r="J38" s="77"/>
      <c r="K38" s="180"/>
    </row>
    <row r="39" spans="1:11" s="69" customFormat="1" ht="15" hidden="1" customHeight="1" outlineLevel="1" x14ac:dyDescent="0.2">
      <c r="A39" s="11"/>
      <c r="B39" s="76">
        <v>2019</v>
      </c>
      <c r="C39" s="239"/>
      <c r="D39" s="180">
        <v>72</v>
      </c>
      <c r="E39" s="180"/>
      <c r="F39" s="180">
        <v>771</v>
      </c>
      <c r="G39" s="67"/>
      <c r="H39" s="180">
        <v>229387.42</v>
      </c>
      <c r="I39" s="67"/>
      <c r="J39" s="180">
        <v>103559.43700000001</v>
      </c>
      <c r="K39" s="180"/>
    </row>
    <row r="40" spans="1:11" s="69" customFormat="1" ht="15" hidden="1" customHeight="1" outlineLevel="1" x14ac:dyDescent="0.2">
      <c r="A40" s="11"/>
      <c r="B40" s="76">
        <v>2018</v>
      </c>
      <c r="C40" s="72"/>
      <c r="D40" s="77">
        <v>70</v>
      </c>
      <c r="E40" s="77"/>
      <c r="F40" s="180">
        <v>789</v>
      </c>
      <c r="H40" s="180">
        <v>211113.62599999999</v>
      </c>
      <c r="J40" s="77">
        <v>94585.487999999998</v>
      </c>
      <c r="K40" s="180"/>
    </row>
    <row r="41" spans="1:11" s="69" customFormat="1" ht="15" hidden="1" customHeight="1" outlineLevel="1" x14ac:dyDescent="0.2">
      <c r="A41" s="11"/>
      <c r="B41" s="76">
        <v>2017</v>
      </c>
      <c r="C41" s="72"/>
      <c r="D41" s="77">
        <v>57</v>
      </c>
      <c r="E41" s="77" t="s">
        <v>50</v>
      </c>
      <c r="F41" s="77">
        <v>798</v>
      </c>
      <c r="G41" s="225" t="s">
        <v>50</v>
      </c>
      <c r="H41" s="180">
        <v>202202.92800000001</v>
      </c>
      <c r="I41" s="225" t="s">
        <v>50</v>
      </c>
      <c r="J41" s="77">
        <v>95775.327000000005</v>
      </c>
      <c r="K41" s="180" t="s">
        <v>50</v>
      </c>
    </row>
    <row r="42" spans="1:11" s="69" customFormat="1" ht="15" hidden="1" customHeight="1" outlineLevel="1" x14ac:dyDescent="0.2">
      <c r="A42" s="11"/>
      <c r="B42" s="44">
        <v>2016</v>
      </c>
      <c r="C42" s="72"/>
      <c r="D42" s="180">
        <v>58</v>
      </c>
      <c r="E42" s="180" t="s">
        <v>50</v>
      </c>
      <c r="F42" s="180">
        <v>822</v>
      </c>
      <c r="G42" s="225" t="s">
        <v>50</v>
      </c>
      <c r="H42" s="180">
        <v>176910.959</v>
      </c>
      <c r="I42" s="225" t="s">
        <v>50</v>
      </c>
      <c r="J42" s="180">
        <v>87998.517000000007</v>
      </c>
      <c r="K42" s="180" t="s">
        <v>50</v>
      </c>
    </row>
    <row r="43" spans="1:11" s="69" customFormat="1" ht="15" hidden="1" customHeight="1" outlineLevel="1" x14ac:dyDescent="0.2">
      <c r="A43" s="11"/>
      <c r="B43" s="44">
        <v>2015</v>
      </c>
      <c r="C43" s="72"/>
      <c r="D43" s="180">
        <v>15</v>
      </c>
      <c r="E43" s="180" t="s">
        <v>50</v>
      </c>
      <c r="F43" s="180">
        <v>803</v>
      </c>
      <c r="G43" s="225" t="s">
        <v>50</v>
      </c>
      <c r="H43" s="180">
        <v>191968.22899999999</v>
      </c>
      <c r="I43" s="225" t="s">
        <v>50</v>
      </c>
      <c r="J43" s="180">
        <v>85869.8</v>
      </c>
      <c r="K43" s="180" t="s">
        <v>50</v>
      </c>
    </row>
    <row r="44" spans="1:11" s="69" customFormat="1" ht="15" hidden="1" customHeight="1" outlineLevel="1" x14ac:dyDescent="0.2">
      <c r="A44" s="11"/>
      <c r="B44" s="44">
        <v>2014</v>
      </c>
      <c r="C44" s="72"/>
      <c r="D44" s="180">
        <v>12</v>
      </c>
      <c r="E44" s="70" t="s">
        <v>276</v>
      </c>
      <c r="F44" s="180">
        <v>813</v>
      </c>
      <c r="G44" s="70" t="s">
        <v>50</v>
      </c>
      <c r="H44" s="180">
        <v>222600.58300000001</v>
      </c>
      <c r="I44" s="70" t="s">
        <v>50</v>
      </c>
      <c r="J44" s="180">
        <v>92330.343999999997</v>
      </c>
      <c r="K44" s="180" t="s">
        <v>50</v>
      </c>
    </row>
    <row r="45" spans="1:11" s="69" customFormat="1" ht="15" hidden="1" customHeight="1" outlineLevel="1" x14ac:dyDescent="0.2">
      <c r="A45" s="11"/>
      <c r="B45" s="225" t="s">
        <v>21</v>
      </c>
      <c r="C45" s="72"/>
      <c r="D45" s="77"/>
      <c r="E45" s="77"/>
      <c r="F45" s="77"/>
      <c r="G45" s="225"/>
      <c r="H45" s="180"/>
      <c r="I45" s="225"/>
      <c r="J45" s="77"/>
      <c r="K45" s="180"/>
    </row>
    <row r="46" spans="1:11" s="69" customFormat="1" ht="15" hidden="1" customHeight="1" outlineLevel="1" x14ac:dyDescent="0.2">
      <c r="A46" s="11"/>
      <c r="B46" s="76">
        <v>2019</v>
      </c>
      <c r="C46" s="239"/>
      <c r="D46" s="180">
        <v>22</v>
      </c>
      <c r="E46" s="180"/>
      <c r="F46" s="180">
        <v>955</v>
      </c>
      <c r="G46" s="67"/>
      <c r="H46" s="180">
        <v>46802.307999999997</v>
      </c>
      <c r="I46" s="67"/>
      <c r="J46" s="180">
        <v>27898.615000000002</v>
      </c>
      <c r="K46" s="180"/>
    </row>
    <row r="47" spans="1:11" s="69" customFormat="1" ht="15" hidden="1" customHeight="1" outlineLevel="1" x14ac:dyDescent="0.2">
      <c r="A47" s="11"/>
      <c r="B47" s="76">
        <v>2018</v>
      </c>
      <c r="C47" s="72"/>
      <c r="D47" s="77">
        <v>21</v>
      </c>
      <c r="E47" s="77"/>
      <c r="F47" s="180">
        <v>907</v>
      </c>
      <c r="H47" s="180">
        <v>43299.379000000001</v>
      </c>
      <c r="J47" s="77">
        <v>26305.667000000001</v>
      </c>
      <c r="K47" s="180"/>
    </row>
    <row r="48" spans="1:11" s="69" customFormat="1" ht="15" hidden="1" customHeight="1" outlineLevel="1" x14ac:dyDescent="0.2">
      <c r="A48" s="11"/>
      <c r="B48" s="76">
        <v>2017</v>
      </c>
      <c r="C48" s="72"/>
      <c r="D48" s="77">
        <v>26</v>
      </c>
      <c r="E48" s="77" t="s">
        <v>50</v>
      </c>
      <c r="F48" s="77">
        <v>904</v>
      </c>
      <c r="G48" s="225" t="s">
        <v>50</v>
      </c>
      <c r="H48" s="180">
        <v>45120.347999999998</v>
      </c>
      <c r="I48" s="225" t="s">
        <v>50</v>
      </c>
      <c r="J48" s="77">
        <v>26930.93</v>
      </c>
      <c r="K48" s="180" t="s">
        <v>50</v>
      </c>
    </row>
    <row r="49" spans="1:11" s="69" customFormat="1" ht="15" hidden="1" customHeight="1" outlineLevel="1" x14ac:dyDescent="0.2">
      <c r="A49" s="11"/>
      <c r="B49" s="44">
        <v>2016</v>
      </c>
      <c r="C49" s="72"/>
      <c r="D49" s="180">
        <v>24</v>
      </c>
      <c r="E49" s="180" t="s">
        <v>50</v>
      </c>
      <c r="F49" s="180">
        <v>890</v>
      </c>
      <c r="G49" s="225" t="s">
        <v>50</v>
      </c>
      <c r="H49" s="180">
        <v>41112.385000000002</v>
      </c>
      <c r="I49" s="225" t="s">
        <v>50</v>
      </c>
      <c r="J49" s="180">
        <v>22966.191999999999</v>
      </c>
      <c r="K49" s="180" t="s">
        <v>50</v>
      </c>
    </row>
    <row r="50" spans="1:11" s="69" customFormat="1" ht="15" hidden="1" customHeight="1" outlineLevel="1" x14ac:dyDescent="0.2">
      <c r="A50" s="11"/>
      <c r="B50" s="44">
        <v>2015</v>
      </c>
      <c r="C50" s="72"/>
      <c r="D50" s="180">
        <v>21</v>
      </c>
      <c r="E50" s="180" t="s">
        <v>50</v>
      </c>
      <c r="F50" s="180">
        <v>859</v>
      </c>
      <c r="G50" s="225" t="s">
        <v>50</v>
      </c>
      <c r="H50" s="180">
        <v>40329.578999999998</v>
      </c>
      <c r="I50" s="225" t="s">
        <v>50</v>
      </c>
      <c r="J50" s="180">
        <v>23566.469000000001</v>
      </c>
      <c r="K50" s="180" t="s">
        <v>50</v>
      </c>
    </row>
    <row r="51" spans="1:11" s="69" customFormat="1" ht="15" hidden="1" customHeight="1" outlineLevel="1" x14ac:dyDescent="0.2">
      <c r="A51" s="11"/>
      <c r="B51" s="44">
        <v>2014</v>
      </c>
      <c r="C51" s="72"/>
      <c r="D51" s="180">
        <v>22</v>
      </c>
      <c r="E51" s="70" t="s">
        <v>276</v>
      </c>
      <c r="F51" s="180">
        <v>831</v>
      </c>
      <c r="G51" s="70" t="s">
        <v>50</v>
      </c>
      <c r="H51" s="180">
        <v>40021.230000000003</v>
      </c>
      <c r="I51" s="70" t="s">
        <v>50</v>
      </c>
      <c r="J51" s="180">
        <v>22137.127</v>
      </c>
      <c r="K51" s="180" t="s">
        <v>50</v>
      </c>
    </row>
    <row r="52" spans="1:11" s="69" customFormat="1" ht="15" hidden="1" customHeight="1" outlineLevel="1" x14ac:dyDescent="0.2">
      <c r="A52" s="11"/>
      <c r="B52" s="225" t="s">
        <v>22</v>
      </c>
      <c r="C52" s="72"/>
      <c r="D52" s="77"/>
      <c r="E52" s="77"/>
      <c r="F52" s="77"/>
      <c r="G52" s="225"/>
      <c r="H52" s="180"/>
      <c r="I52" s="225"/>
      <c r="J52" s="77"/>
      <c r="K52" s="180"/>
    </row>
    <row r="53" spans="1:11" s="69" customFormat="1" ht="15" hidden="1" customHeight="1" outlineLevel="1" x14ac:dyDescent="0.2">
      <c r="A53" s="11"/>
      <c r="B53" s="76">
        <v>2019</v>
      </c>
      <c r="C53" s="239"/>
      <c r="D53" s="180">
        <v>1306</v>
      </c>
      <c r="E53" s="180"/>
      <c r="F53" s="180">
        <v>8695</v>
      </c>
      <c r="G53" s="67"/>
      <c r="H53" s="180">
        <v>672898.27500000002</v>
      </c>
      <c r="I53" s="67"/>
      <c r="J53" s="180">
        <v>222650.834</v>
      </c>
      <c r="K53" s="180"/>
    </row>
    <row r="54" spans="1:11" s="69" customFormat="1" ht="15" hidden="1" customHeight="1" outlineLevel="1" x14ac:dyDescent="0.2">
      <c r="A54" s="11"/>
      <c r="B54" s="76">
        <v>2018</v>
      </c>
      <c r="C54" s="72"/>
      <c r="D54" s="77">
        <v>1217</v>
      </c>
      <c r="E54" s="77"/>
      <c r="F54" s="180">
        <v>7137</v>
      </c>
      <c r="H54" s="180">
        <v>484567.20899999997</v>
      </c>
      <c r="J54" s="77">
        <v>160537.56200000001</v>
      </c>
      <c r="K54" s="180"/>
    </row>
    <row r="55" spans="1:11" s="69" customFormat="1" ht="15" hidden="1" customHeight="1" outlineLevel="1" x14ac:dyDescent="0.2">
      <c r="A55" s="11"/>
      <c r="B55" s="76">
        <v>2017</v>
      </c>
      <c r="C55" s="72"/>
      <c r="D55" s="77">
        <v>1142</v>
      </c>
      <c r="E55" s="77" t="s">
        <v>50</v>
      </c>
      <c r="F55" s="77">
        <v>6181</v>
      </c>
      <c r="G55" s="225" t="s">
        <v>50</v>
      </c>
      <c r="H55" s="180">
        <v>412153.60200000001</v>
      </c>
      <c r="I55" s="225" t="s">
        <v>50</v>
      </c>
      <c r="J55" s="77">
        <v>140186.93299999999</v>
      </c>
      <c r="K55" s="180" t="s">
        <v>50</v>
      </c>
    </row>
    <row r="56" spans="1:11" s="69" customFormat="1" ht="15" hidden="1" customHeight="1" outlineLevel="1" x14ac:dyDescent="0.2">
      <c r="A56" s="11"/>
      <c r="B56" s="44">
        <v>2016</v>
      </c>
      <c r="C56" s="72"/>
      <c r="D56" s="180">
        <v>1101</v>
      </c>
      <c r="E56" s="180" t="s">
        <v>50</v>
      </c>
      <c r="F56" s="180">
        <v>5397</v>
      </c>
      <c r="G56" s="225" t="s">
        <v>50</v>
      </c>
      <c r="H56" s="180">
        <v>382128.77299999999</v>
      </c>
      <c r="I56" s="225" t="s">
        <v>50</v>
      </c>
      <c r="J56" s="180">
        <v>122468.29300000001</v>
      </c>
      <c r="K56" s="180" t="s">
        <v>50</v>
      </c>
    </row>
    <row r="57" spans="1:11" s="69" customFormat="1" ht="15" hidden="1" customHeight="1" outlineLevel="1" x14ac:dyDescent="0.2">
      <c r="A57" s="11"/>
      <c r="B57" s="44">
        <v>2015</v>
      </c>
      <c r="C57" s="72"/>
      <c r="D57" s="180">
        <v>1137</v>
      </c>
      <c r="E57" s="180" t="s">
        <v>50</v>
      </c>
      <c r="F57" s="180">
        <v>5482</v>
      </c>
      <c r="G57" s="225" t="s">
        <v>50</v>
      </c>
      <c r="H57" s="180">
        <v>383869.81699999998</v>
      </c>
      <c r="I57" s="225" t="s">
        <v>50</v>
      </c>
      <c r="J57" s="180">
        <v>118597.22500000001</v>
      </c>
      <c r="K57" s="180" t="s">
        <v>50</v>
      </c>
    </row>
    <row r="58" spans="1:11" s="69" customFormat="1" ht="15" hidden="1" customHeight="1" outlineLevel="1" x14ac:dyDescent="0.2">
      <c r="A58" s="11"/>
      <c r="B58" s="44">
        <v>2014</v>
      </c>
      <c r="C58" s="72"/>
      <c r="D58" s="180">
        <v>1197</v>
      </c>
      <c r="E58" s="70" t="s">
        <v>276</v>
      </c>
      <c r="F58" s="180">
        <v>6052</v>
      </c>
      <c r="G58" s="70" t="s">
        <v>50</v>
      </c>
      <c r="H58" s="180">
        <v>501201.32500000001</v>
      </c>
      <c r="I58" s="70" t="s">
        <v>50</v>
      </c>
      <c r="J58" s="180">
        <v>151580.99100000001</v>
      </c>
      <c r="K58" s="180" t="s">
        <v>50</v>
      </c>
    </row>
    <row r="59" spans="1:11" s="69" customFormat="1" ht="15" hidden="1" customHeight="1" outlineLevel="1" x14ac:dyDescent="0.2">
      <c r="A59" s="11"/>
      <c r="B59" s="225" t="s">
        <v>23</v>
      </c>
      <c r="C59" s="72"/>
      <c r="D59" s="77"/>
      <c r="E59" s="77"/>
      <c r="F59" s="77"/>
      <c r="G59" s="225"/>
      <c r="H59" s="180"/>
      <c r="I59" s="225"/>
      <c r="J59" s="77"/>
      <c r="K59" s="180"/>
    </row>
    <row r="60" spans="1:11" s="69" customFormat="1" ht="15" hidden="1" customHeight="1" outlineLevel="1" x14ac:dyDescent="0.2">
      <c r="A60" s="11"/>
      <c r="B60" s="76">
        <v>2019</v>
      </c>
      <c r="C60" s="239"/>
      <c r="D60" s="180">
        <v>3657</v>
      </c>
      <c r="E60" s="180"/>
      <c r="F60" s="180">
        <v>13198</v>
      </c>
      <c r="G60" s="67"/>
      <c r="H60" s="180">
        <v>2114665.2990000001</v>
      </c>
      <c r="I60" s="67"/>
      <c r="J60" s="180">
        <v>293061.55900000001</v>
      </c>
      <c r="K60" s="180"/>
    </row>
    <row r="61" spans="1:11" s="69" customFormat="1" ht="15" hidden="1" customHeight="1" outlineLevel="1" x14ac:dyDescent="0.2">
      <c r="A61" s="11"/>
      <c r="B61" s="76">
        <v>2018</v>
      </c>
      <c r="C61" s="72"/>
      <c r="D61" s="77">
        <v>3650</v>
      </c>
      <c r="E61" s="77"/>
      <c r="F61" s="180">
        <v>12887</v>
      </c>
      <c r="H61" s="180">
        <v>1939164.946</v>
      </c>
      <c r="J61" s="77">
        <v>293065.94699999999</v>
      </c>
      <c r="K61" s="180"/>
    </row>
    <row r="62" spans="1:11" s="69" customFormat="1" ht="15" hidden="1" customHeight="1" outlineLevel="1" x14ac:dyDescent="0.2">
      <c r="A62" s="11"/>
      <c r="B62" s="76">
        <v>2017</v>
      </c>
      <c r="C62" s="72"/>
      <c r="D62" s="77">
        <v>3553</v>
      </c>
      <c r="E62" s="77" t="s">
        <v>50</v>
      </c>
      <c r="F62" s="77">
        <v>12465</v>
      </c>
      <c r="G62" s="225" t="s">
        <v>50</v>
      </c>
      <c r="H62" s="180">
        <v>1775371.142</v>
      </c>
      <c r="I62" s="225" t="s">
        <v>50</v>
      </c>
      <c r="J62" s="77">
        <v>250629.326</v>
      </c>
      <c r="K62" s="180" t="s">
        <v>50</v>
      </c>
    </row>
    <row r="63" spans="1:11" s="69" customFormat="1" ht="15" hidden="1" customHeight="1" outlineLevel="1" x14ac:dyDescent="0.2">
      <c r="A63" s="11"/>
      <c r="B63" s="44">
        <v>2016</v>
      </c>
      <c r="C63" s="72"/>
      <c r="D63" s="180">
        <v>3542</v>
      </c>
      <c r="E63" s="180" t="s">
        <v>50</v>
      </c>
      <c r="F63" s="180">
        <v>12011</v>
      </c>
      <c r="G63" s="225" t="s">
        <v>50</v>
      </c>
      <c r="H63" s="180">
        <v>1561687.476</v>
      </c>
      <c r="I63" s="225" t="s">
        <v>50</v>
      </c>
      <c r="J63" s="180">
        <v>221103.62299999999</v>
      </c>
      <c r="K63" s="180" t="s">
        <v>50</v>
      </c>
    </row>
    <row r="64" spans="1:11" s="69" customFormat="1" ht="15" hidden="1" customHeight="1" outlineLevel="1" x14ac:dyDescent="0.2">
      <c r="A64" s="11"/>
      <c r="B64" s="44">
        <v>2015</v>
      </c>
      <c r="C64" s="72"/>
      <c r="D64" s="180">
        <v>3574</v>
      </c>
      <c r="E64" s="180" t="s">
        <v>50</v>
      </c>
      <c r="F64" s="180">
        <v>11811</v>
      </c>
      <c r="G64" s="225" t="s">
        <v>50</v>
      </c>
      <c r="H64" s="180">
        <v>1487599.4539999999</v>
      </c>
      <c r="I64" s="225" t="s">
        <v>50</v>
      </c>
      <c r="J64" s="180">
        <v>201047.163</v>
      </c>
      <c r="K64" s="180" t="s">
        <v>50</v>
      </c>
    </row>
    <row r="65" spans="1:11" s="69" customFormat="1" ht="15" hidden="1" customHeight="1" outlineLevel="1" x14ac:dyDescent="0.2">
      <c r="A65" s="11"/>
      <c r="B65" s="44">
        <v>2014</v>
      </c>
      <c r="C65" s="72"/>
      <c r="D65" s="180">
        <v>3584</v>
      </c>
      <c r="E65" s="70" t="s">
        <v>276</v>
      </c>
      <c r="F65" s="180">
        <v>11726</v>
      </c>
      <c r="G65" s="70" t="s">
        <v>50</v>
      </c>
      <c r="H65" s="180">
        <v>1545562.3430000001</v>
      </c>
      <c r="I65" s="70" t="s">
        <v>50</v>
      </c>
      <c r="J65" s="180">
        <v>198224.965</v>
      </c>
      <c r="K65" s="180" t="s">
        <v>50</v>
      </c>
    </row>
    <row r="66" spans="1:11" s="69" customFormat="1" ht="15" hidden="1" customHeight="1" outlineLevel="1" x14ac:dyDescent="0.2">
      <c r="A66" s="11"/>
      <c r="B66" s="225" t="s">
        <v>24</v>
      </c>
      <c r="C66" s="72"/>
      <c r="D66" s="77"/>
      <c r="E66" s="77"/>
      <c r="F66" s="77"/>
      <c r="G66" s="225"/>
      <c r="H66" s="180"/>
      <c r="I66" s="225"/>
      <c r="J66" s="77"/>
      <c r="K66" s="180"/>
    </row>
    <row r="67" spans="1:11" s="69" customFormat="1" ht="15" hidden="1" customHeight="1" outlineLevel="1" x14ac:dyDescent="0.2">
      <c r="A67" s="11"/>
      <c r="B67" s="76">
        <v>2019</v>
      </c>
      <c r="C67" s="239"/>
      <c r="D67" s="180">
        <v>900</v>
      </c>
      <c r="E67" s="180"/>
      <c r="F67" s="180">
        <v>3411</v>
      </c>
      <c r="G67" s="67"/>
      <c r="H67" s="180">
        <v>424179.804</v>
      </c>
      <c r="I67" s="67"/>
      <c r="J67" s="180">
        <v>184024.04500000001</v>
      </c>
      <c r="K67" s="180"/>
    </row>
    <row r="68" spans="1:11" s="69" customFormat="1" ht="15" hidden="1" customHeight="1" outlineLevel="1" x14ac:dyDescent="0.2">
      <c r="A68" s="11"/>
      <c r="B68" s="76">
        <v>2018</v>
      </c>
      <c r="C68" s="72"/>
      <c r="D68" s="77">
        <v>884</v>
      </c>
      <c r="E68" s="77"/>
      <c r="F68" s="180">
        <v>3135</v>
      </c>
      <c r="H68" s="180">
        <v>363095.49099999998</v>
      </c>
      <c r="J68" s="77">
        <v>159183.639</v>
      </c>
      <c r="K68" s="180"/>
    </row>
    <row r="69" spans="1:11" s="69" customFormat="1" ht="15" hidden="1" customHeight="1" outlineLevel="1" x14ac:dyDescent="0.2">
      <c r="A69" s="11"/>
      <c r="B69" s="76">
        <v>2017</v>
      </c>
      <c r="C69" s="72"/>
      <c r="D69" s="77">
        <v>856</v>
      </c>
      <c r="E69" s="77" t="s">
        <v>50</v>
      </c>
      <c r="F69" s="77">
        <v>2993</v>
      </c>
      <c r="G69" s="225" t="s">
        <v>50</v>
      </c>
      <c r="H69" s="180">
        <v>333528.44300000003</v>
      </c>
      <c r="I69" s="225" t="s">
        <v>50</v>
      </c>
      <c r="J69" s="77">
        <v>156143.87899999999</v>
      </c>
      <c r="K69" s="180" t="s">
        <v>50</v>
      </c>
    </row>
    <row r="70" spans="1:11" s="69" customFormat="1" ht="15" hidden="1" customHeight="1" outlineLevel="1" x14ac:dyDescent="0.2">
      <c r="A70" s="11"/>
      <c r="B70" s="44">
        <v>2016</v>
      </c>
      <c r="C70" s="72"/>
      <c r="D70" s="180">
        <v>868</v>
      </c>
      <c r="E70" s="180" t="s">
        <v>50</v>
      </c>
      <c r="F70" s="180">
        <v>3039</v>
      </c>
      <c r="G70" s="225" t="s">
        <v>50</v>
      </c>
      <c r="H70" s="180">
        <v>284280.59499999997</v>
      </c>
      <c r="I70" s="225" t="s">
        <v>50</v>
      </c>
      <c r="J70" s="180">
        <v>146064.14499999999</v>
      </c>
      <c r="K70" s="180" t="s">
        <v>50</v>
      </c>
    </row>
    <row r="71" spans="1:11" s="69" customFormat="1" ht="15" hidden="1" customHeight="1" outlineLevel="1" x14ac:dyDescent="0.2">
      <c r="A71" s="11"/>
      <c r="B71" s="44">
        <v>2015</v>
      </c>
      <c r="C71" s="72"/>
      <c r="D71" s="180">
        <v>867</v>
      </c>
      <c r="E71" s="180" t="s">
        <v>50</v>
      </c>
      <c r="F71" s="180">
        <v>2884</v>
      </c>
      <c r="G71" s="225" t="s">
        <v>50</v>
      </c>
      <c r="H71" s="180">
        <v>265688.68699999998</v>
      </c>
      <c r="I71" s="225" t="s">
        <v>50</v>
      </c>
      <c r="J71" s="180">
        <v>127509.21</v>
      </c>
      <c r="K71" s="180" t="s">
        <v>50</v>
      </c>
    </row>
    <row r="72" spans="1:11" s="69" customFormat="1" ht="15" hidden="1" customHeight="1" outlineLevel="1" x14ac:dyDescent="0.2">
      <c r="A72" s="11"/>
      <c r="B72" s="44">
        <v>2014</v>
      </c>
      <c r="C72" s="72"/>
      <c r="D72" s="180">
        <v>910</v>
      </c>
      <c r="E72" s="70" t="s">
        <v>276</v>
      </c>
      <c r="F72" s="180">
        <v>3166</v>
      </c>
      <c r="G72" s="70" t="s">
        <v>50</v>
      </c>
      <c r="H72" s="180">
        <v>314218.78000000003</v>
      </c>
      <c r="I72" s="70" t="s">
        <v>50</v>
      </c>
      <c r="J72" s="180">
        <v>165807.35699999999</v>
      </c>
      <c r="K72" s="180" t="s">
        <v>50</v>
      </c>
    </row>
    <row r="73" spans="1:11" s="69" customFormat="1" ht="15" hidden="1" customHeight="1" outlineLevel="1" x14ac:dyDescent="0.2">
      <c r="A73" s="11"/>
      <c r="B73" s="225" t="s">
        <v>25</v>
      </c>
      <c r="C73" s="72"/>
      <c r="D73" s="77"/>
      <c r="E73" s="77"/>
      <c r="F73" s="77"/>
      <c r="G73" s="225"/>
      <c r="H73" s="180"/>
      <c r="I73" s="225"/>
      <c r="J73" s="77"/>
      <c r="K73" s="180"/>
    </row>
    <row r="74" spans="1:11" s="69" customFormat="1" ht="15" hidden="1" customHeight="1" outlineLevel="1" x14ac:dyDescent="0.2">
      <c r="A74" s="11"/>
      <c r="B74" s="76">
        <v>2019</v>
      </c>
      <c r="C74" s="239"/>
      <c r="D74" s="180">
        <v>3935</v>
      </c>
      <c r="E74" s="180"/>
      <c r="F74" s="180">
        <v>17400</v>
      </c>
      <c r="G74" s="67"/>
      <c r="H74" s="180">
        <v>786922.13600000006</v>
      </c>
      <c r="I74" s="67"/>
      <c r="J74" s="180">
        <v>383354.14899999998</v>
      </c>
      <c r="K74" s="180"/>
    </row>
    <row r="75" spans="1:11" s="69" customFormat="1" ht="15" hidden="1" customHeight="1" outlineLevel="1" x14ac:dyDescent="0.2">
      <c r="A75" s="11"/>
      <c r="B75" s="76">
        <v>2018</v>
      </c>
      <c r="C75" s="72"/>
      <c r="D75" s="77">
        <v>3747</v>
      </c>
      <c r="E75" s="77"/>
      <c r="F75" s="180">
        <v>16491</v>
      </c>
      <c r="H75" s="180">
        <v>767726.38</v>
      </c>
      <c r="J75" s="77">
        <v>373909.04200000002</v>
      </c>
      <c r="K75" s="180"/>
    </row>
    <row r="76" spans="1:11" s="69" customFormat="1" ht="15" hidden="1" customHeight="1" outlineLevel="1" x14ac:dyDescent="0.2">
      <c r="A76" s="11"/>
      <c r="B76" s="76">
        <v>2017</v>
      </c>
      <c r="C76" s="72"/>
      <c r="D76" s="77">
        <v>3282</v>
      </c>
      <c r="E76" s="77" t="s">
        <v>50</v>
      </c>
      <c r="F76" s="77">
        <v>15250</v>
      </c>
      <c r="G76" s="225" t="s">
        <v>50</v>
      </c>
      <c r="H76" s="180">
        <v>720436.804</v>
      </c>
      <c r="I76" s="225" t="s">
        <v>50</v>
      </c>
      <c r="J76" s="77">
        <v>353257.91</v>
      </c>
      <c r="K76" s="180" t="s">
        <v>50</v>
      </c>
    </row>
    <row r="77" spans="1:11" s="69" customFormat="1" ht="15" hidden="1" customHeight="1" outlineLevel="1" x14ac:dyDescent="0.2">
      <c r="A77" s="11"/>
      <c r="B77" s="44">
        <v>2016</v>
      </c>
      <c r="C77" s="72"/>
      <c r="D77" s="180">
        <v>2809</v>
      </c>
      <c r="E77" s="180" t="s">
        <v>50</v>
      </c>
      <c r="F77" s="180">
        <v>13816</v>
      </c>
      <c r="G77" s="225" t="s">
        <v>50</v>
      </c>
      <c r="H77" s="180">
        <v>634408.201</v>
      </c>
      <c r="I77" s="225" t="s">
        <v>50</v>
      </c>
      <c r="J77" s="180">
        <v>302186.65999999997</v>
      </c>
      <c r="K77" s="180" t="s">
        <v>50</v>
      </c>
    </row>
    <row r="78" spans="1:11" s="69" customFormat="1" ht="15" hidden="1" customHeight="1" outlineLevel="1" x14ac:dyDescent="0.2">
      <c r="A78" s="11"/>
      <c r="B78" s="44">
        <v>2015</v>
      </c>
      <c r="C78" s="72"/>
      <c r="D78" s="180">
        <v>2524</v>
      </c>
      <c r="E78" s="180" t="s">
        <v>50</v>
      </c>
      <c r="F78" s="180">
        <v>12666</v>
      </c>
      <c r="G78" s="225" t="s">
        <v>50</v>
      </c>
      <c r="H78" s="180">
        <v>548110.53599999996</v>
      </c>
      <c r="I78" s="225" t="s">
        <v>50</v>
      </c>
      <c r="J78" s="180">
        <v>248551.94899999999</v>
      </c>
      <c r="K78" s="180" t="s">
        <v>50</v>
      </c>
    </row>
    <row r="79" spans="1:11" s="69" customFormat="1" ht="15" hidden="1" customHeight="1" outlineLevel="1" x14ac:dyDescent="0.2">
      <c r="A79" s="11"/>
      <c r="B79" s="44">
        <v>2014</v>
      </c>
      <c r="C79" s="72"/>
      <c r="D79" s="180">
        <v>2292</v>
      </c>
      <c r="E79" s="70" t="s">
        <v>276</v>
      </c>
      <c r="F79" s="180">
        <v>11893</v>
      </c>
      <c r="G79" s="70" t="s">
        <v>50</v>
      </c>
      <c r="H79" s="180">
        <v>498632.99400000001</v>
      </c>
      <c r="I79" s="70" t="s">
        <v>50</v>
      </c>
      <c r="J79" s="180">
        <v>218528.41399999999</v>
      </c>
      <c r="K79" s="180" t="s">
        <v>50</v>
      </c>
    </row>
    <row r="80" spans="1:11" s="69" customFormat="1" ht="15" hidden="1" customHeight="1" outlineLevel="1" x14ac:dyDescent="0.2">
      <c r="A80" s="11"/>
      <c r="B80" s="225" t="s">
        <v>26</v>
      </c>
      <c r="C80" s="72"/>
      <c r="D80" s="77"/>
      <c r="E80" s="77"/>
      <c r="F80" s="77"/>
      <c r="G80" s="225"/>
      <c r="H80" s="180"/>
      <c r="I80" s="225"/>
      <c r="J80" s="77"/>
      <c r="K80" s="180"/>
    </row>
    <row r="81" spans="1:11" s="69" customFormat="1" ht="15" hidden="1" customHeight="1" outlineLevel="1" x14ac:dyDescent="0.2">
      <c r="A81" s="11"/>
      <c r="B81" s="76">
        <v>2019</v>
      </c>
      <c r="C81" s="239"/>
      <c r="D81" s="180">
        <v>372</v>
      </c>
      <c r="E81" s="180"/>
      <c r="F81" s="180">
        <v>1642</v>
      </c>
      <c r="G81" s="67"/>
      <c r="H81" s="180">
        <v>163772.769</v>
      </c>
      <c r="I81" s="67"/>
      <c r="J81" s="180">
        <v>71470.463000000003</v>
      </c>
      <c r="K81" s="180"/>
    </row>
    <row r="82" spans="1:11" s="69" customFormat="1" ht="15" hidden="1" customHeight="1" outlineLevel="1" x14ac:dyDescent="0.2">
      <c r="A82" s="11"/>
      <c r="B82" s="76">
        <v>2018</v>
      </c>
      <c r="C82" s="72"/>
      <c r="D82" s="77">
        <v>332</v>
      </c>
      <c r="E82" s="77"/>
      <c r="F82" s="180">
        <v>1403</v>
      </c>
      <c r="H82" s="180">
        <v>120593.91</v>
      </c>
      <c r="J82" s="77">
        <v>53668.135000000002</v>
      </c>
      <c r="K82" s="180"/>
    </row>
    <row r="83" spans="1:11" s="69" customFormat="1" ht="15" hidden="1" customHeight="1" outlineLevel="1" x14ac:dyDescent="0.2">
      <c r="A83" s="11"/>
      <c r="B83" s="76">
        <v>2017</v>
      </c>
      <c r="C83" s="72"/>
      <c r="D83" s="77">
        <v>320</v>
      </c>
      <c r="E83" s="77" t="s">
        <v>50</v>
      </c>
      <c r="F83" s="77">
        <v>1211</v>
      </c>
      <c r="G83" s="225" t="s">
        <v>50</v>
      </c>
      <c r="H83" s="180">
        <v>113409.999</v>
      </c>
      <c r="I83" s="225" t="s">
        <v>50</v>
      </c>
      <c r="J83" s="77">
        <v>52530.324000000001</v>
      </c>
      <c r="K83" s="180" t="s">
        <v>50</v>
      </c>
    </row>
    <row r="84" spans="1:11" s="69" customFormat="1" ht="15" hidden="1" customHeight="1" outlineLevel="1" x14ac:dyDescent="0.2">
      <c r="A84" s="11"/>
      <c r="B84" s="44">
        <v>2016</v>
      </c>
      <c r="C84" s="72"/>
      <c r="D84" s="180">
        <v>264</v>
      </c>
      <c r="E84" s="180" t="s">
        <v>50</v>
      </c>
      <c r="F84" s="180">
        <v>1029</v>
      </c>
      <c r="G84" s="225" t="s">
        <v>50</v>
      </c>
      <c r="H84" s="180">
        <v>91301.796000000002</v>
      </c>
      <c r="I84" s="225" t="s">
        <v>50</v>
      </c>
      <c r="J84" s="180">
        <v>38883.076999999997</v>
      </c>
      <c r="K84" s="180" t="s">
        <v>50</v>
      </c>
    </row>
    <row r="85" spans="1:11" s="69" customFormat="1" ht="15" hidden="1" customHeight="1" outlineLevel="1" x14ac:dyDescent="0.2">
      <c r="A85" s="11"/>
      <c r="B85" s="44">
        <v>2015</v>
      </c>
      <c r="C85" s="72"/>
      <c r="D85" s="180">
        <v>255</v>
      </c>
      <c r="E85" s="180" t="s">
        <v>50</v>
      </c>
      <c r="F85" s="180">
        <v>916</v>
      </c>
      <c r="G85" s="225" t="s">
        <v>50</v>
      </c>
      <c r="H85" s="180">
        <v>93124.536999999997</v>
      </c>
      <c r="I85" s="225" t="s">
        <v>50</v>
      </c>
      <c r="J85" s="180">
        <v>43353.732000000004</v>
      </c>
      <c r="K85" s="180" t="s">
        <v>50</v>
      </c>
    </row>
    <row r="86" spans="1:11" s="69" customFormat="1" ht="15" hidden="1" customHeight="1" outlineLevel="1" x14ac:dyDescent="0.2">
      <c r="A86" s="11"/>
      <c r="B86" s="44">
        <v>2014</v>
      </c>
      <c r="C86" s="72"/>
      <c r="D86" s="180">
        <v>243</v>
      </c>
      <c r="E86" s="70" t="s">
        <v>276</v>
      </c>
      <c r="F86" s="180">
        <v>867</v>
      </c>
      <c r="G86" s="70" t="s">
        <v>50</v>
      </c>
      <c r="H86" s="180">
        <v>88535.804999999993</v>
      </c>
      <c r="I86" s="70" t="s">
        <v>50</v>
      </c>
      <c r="J86" s="180">
        <v>38833.997000000003</v>
      </c>
      <c r="K86" s="180" t="s">
        <v>50</v>
      </c>
    </row>
    <row r="87" spans="1:11" s="69" customFormat="1" ht="15" hidden="1" customHeight="1" outlineLevel="1" x14ac:dyDescent="0.2">
      <c r="A87" s="11"/>
      <c r="B87" s="225" t="s">
        <v>27</v>
      </c>
      <c r="C87" s="72"/>
      <c r="D87" s="77"/>
      <c r="E87" s="77"/>
      <c r="F87" s="77"/>
      <c r="G87" s="225"/>
      <c r="H87" s="180"/>
      <c r="I87" s="225"/>
      <c r="J87" s="77"/>
      <c r="K87" s="180"/>
    </row>
    <row r="88" spans="1:11" s="69" customFormat="1" ht="15" hidden="1" customHeight="1" outlineLevel="1" x14ac:dyDescent="0.2">
      <c r="A88" s="11"/>
      <c r="B88" s="76">
        <v>2019</v>
      </c>
      <c r="C88" s="239"/>
      <c r="D88" s="180">
        <v>980</v>
      </c>
      <c r="E88" s="180"/>
      <c r="F88" s="180">
        <v>1801</v>
      </c>
      <c r="G88" s="67"/>
      <c r="H88" s="180">
        <v>129390.179</v>
      </c>
      <c r="I88" s="67"/>
      <c r="J88" s="180">
        <v>42856.809000000001</v>
      </c>
      <c r="K88" s="180"/>
    </row>
    <row r="89" spans="1:11" s="69" customFormat="1" ht="15" hidden="1" customHeight="1" outlineLevel="1" x14ac:dyDescent="0.2">
      <c r="A89" s="11"/>
      <c r="B89" s="76">
        <v>2018</v>
      </c>
      <c r="C89" s="72"/>
      <c r="D89" s="77">
        <v>913</v>
      </c>
      <c r="E89" s="77"/>
      <c r="F89" s="180">
        <v>1641</v>
      </c>
      <c r="H89" s="180">
        <v>136166.18400000001</v>
      </c>
      <c r="J89" s="77">
        <v>41143.404000000002</v>
      </c>
      <c r="K89" s="180"/>
    </row>
    <row r="90" spans="1:11" s="69" customFormat="1" ht="15" hidden="1" customHeight="1" outlineLevel="1" x14ac:dyDescent="0.2">
      <c r="A90" s="11"/>
      <c r="B90" s="76">
        <v>2017</v>
      </c>
      <c r="C90" s="72"/>
      <c r="D90" s="77">
        <v>809</v>
      </c>
      <c r="E90" s="77" t="s">
        <v>50</v>
      </c>
      <c r="F90" s="77">
        <v>1450</v>
      </c>
      <c r="G90" s="225" t="s">
        <v>50</v>
      </c>
      <c r="H90" s="180">
        <v>128690.133</v>
      </c>
      <c r="I90" s="225" t="s">
        <v>50</v>
      </c>
      <c r="J90" s="77">
        <v>38694.61</v>
      </c>
      <c r="K90" s="180" t="s">
        <v>50</v>
      </c>
    </row>
    <row r="91" spans="1:11" s="69" customFormat="1" ht="15" hidden="1" customHeight="1" outlineLevel="1" x14ac:dyDescent="0.2">
      <c r="A91" s="11"/>
      <c r="B91" s="44">
        <v>2016</v>
      </c>
      <c r="C91" s="72"/>
      <c r="D91" s="180">
        <v>726</v>
      </c>
      <c r="E91" s="180" t="s">
        <v>50</v>
      </c>
      <c r="F91" s="180">
        <v>1290</v>
      </c>
      <c r="G91" s="225" t="s">
        <v>50</v>
      </c>
      <c r="H91" s="180">
        <v>99075.317999999999</v>
      </c>
      <c r="I91" s="225" t="s">
        <v>50</v>
      </c>
      <c r="J91" s="180">
        <v>29234.679</v>
      </c>
      <c r="K91" s="180" t="s">
        <v>50</v>
      </c>
    </row>
    <row r="92" spans="1:11" s="69" customFormat="1" ht="15" hidden="1" customHeight="1" outlineLevel="1" x14ac:dyDescent="0.2">
      <c r="A92" s="11"/>
      <c r="B92" s="44">
        <v>2015</v>
      </c>
      <c r="C92" s="72"/>
      <c r="D92" s="180">
        <v>677</v>
      </c>
      <c r="E92" s="180" t="s">
        <v>50</v>
      </c>
      <c r="F92" s="180">
        <v>1177</v>
      </c>
      <c r="G92" s="225" t="s">
        <v>50</v>
      </c>
      <c r="H92" s="180">
        <v>97074.653999999995</v>
      </c>
      <c r="I92" s="225" t="s">
        <v>50</v>
      </c>
      <c r="J92" s="180">
        <v>30602.465</v>
      </c>
      <c r="K92" s="180" t="s">
        <v>50</v>
      </c>
    </row>
    <row r="93" spans="1:11" s="69" customFormat="1" ht="15" hidden="1" customHeight="1" outlineLevel="1" x14ac:dyDescent="0.2">
      <c r="A93" s="11"/>
      <c r="B93" s="44">
        <v>2014</v>
      </c>
      <c r="C93" s="72"/>
      <c r="D93" s="180">
        <v>639</v>
      </c>
      <c r="E93" s="70" t="s">
        <v>276</v>
      </c>
      <c r="F93" s="180">
        <v>1130</v>
      </c>
      <c r="G93" s="70" t="s">
        <v>50</v>
      </c>
      <c r="H93" s="180">
        <v>66885.248999999996</v>
      </c>
      <c r="I93" s="70" t="s">
        <v>50</v>
      </c>
      <c r="J93" s="180">
        <v>27745.33</v>
      </c>
      <c r="K93" s="180" t="s">
        <v>50</v>
      </c>
    </row>
    <row r="94" spans="1:11" ht="15" hidden="1" customHeight="1" outlineLevel="1" x14ac:dyDescent="0.2">
      <c r="A94" s="11"/>
      <c r="B94" s="225" t="s">
        <v>28</v>
      </c>
      <c r="C94" s="72"/>
      <c r="D94" s="77"/>
      <c r="E94" s="77"/>
      <c r="F94" s="77"/>
      <c r="G94" s="225"/>
      <c r="H94" s="180"/>
      <c r="I94" s="225"/>
      <c r="J94" s="77"/>
      <c r="K94" s="180"/>
    </row>
    <row r="95" spans="1:11" ht="15" hidden="1" customHeight="1" outlineLevel="1" x14ac:dyDescent="0.2">
      <c r="A95" s="11"/>
      <c r="B95" s="76">
        <v>2019</v>
      </c>
      <c r="C95" s="239"/>
      <c r="D95" s="180">
        <v>2324</v>
      </c>
      <c r="E95" s="180"/>
      <c r="F95" s="180">
        <v>4388</v>
      </c>
      <c r="G95" s="67"/>
      <c r="H95" s="180">
        <v>193180.15100000001</v>
      </c>
      <c r="I95" s="67"/>
      <c r="J95" s="180">
        <v>82552.293999999994</v>
      </c>
      <c r="K95" s="180"/>
    </row>
    <row r="96" spans="1:11" ht="15" hidden="1" customHeight="1" outlineLevel="1" x14ac:dyDescent="0.2">
      <c r="A96" s="11"/>
      <c r="B96" s="76">
        <v>2018</v>
      </c>
      <c r="C96" s="72"/>
      <c r="D96" s="77">
        <v>2229</v>
      </c>
      <c r="E96" s="77"/>
      <c r="F96" s="180">
        <v>4153</v>
      </c>
      <c r="G96" s="69"/>
      <c r="H96" s="180">
        <v>171099.59</v>
      </c>
      <c r="I96" s="69"/>
      <c r="J96" s="77">
        <v>99885.316000000006</v>
      </c>
      <c r="K96" s="180"/>
    </row>
    <row r="97" spans="1:11" ht="15" hidden="1" customHeight="1" outlineLevel="1" x14ac:dyDescent="0.2">
      <c r="A97" s="11"/>
      <c r="B97" s="76">
        <v>2017</v>
      </c>
      <c r="C97" s="72"/>
      <c r="D97" s="77">
        <v>2076</v>
      </c>
      <c r="E97" s="77" t="s">
        <v>50</v>
      </c>
      <c r="F97" s="77">
        <v>3686</v>
      </c>
      <c r="G97" s="225" t="s">
        <v>50</v>
      </c>
      <c r="H97" s="180">
        <v>138234.64799999999</v>
      </c>
      <c r="I97" s="225" t="s">
        <v>50</v>
      </c>
      <c r="J97" s="77">
        <v>84023.148000000001</v>
      </c>
      <c r="K97" s="180" t="s">
        <v>50</v>
      </c>
    </row>
    <row r="98" spans="1:11" ht="15" hidden="1" customHeight="1" outlineLevel="1" x14ac:dyDescent="0.2">
      <c r="A98" s="11"/>
      <c r="B98" s="44">
        <v>2016</v>
      </c>
      <c r="C98" s="72"/>
      <c r="D98" s="180">
        <v>1925</v>
      </c>
      <c r="E98" s="180" t="s">
        <v>50</v>
      </c>
      <c r="F98" s="180">
        <v>3299</v>
      </c>
      <c r="G98" s="225" t="s">
        <v>50</v>
      </c>
      <c r="H98" s="180">
        <v>109386.07</v>
      </c>
      <c r="I98" s="225" t="s">
        <v>50</v>
      </c>
      <c r="J98" s="180">
        <v>66560.172999999995</v>
      </c>
      <c r="K98" s="180" t="s">
        <v>50</v>
      </c>
    </row>
    <row r="99" spans="1:11" ht="15" hidden="1" customHeight="1" outlineLevel="1" x14ac:dyDescent="0.2">
      <c r="A99" s="11"/>
      <c r="B99" s="44">
        <v>2015</v>
      </c>
      <c r="C99" s="72"/>
      <c r="D99" s="180">
        <v>1862</v>
      </c>
      <c r="E99" s="180" t="s">
        <v>50</v>
      </c>
      <c r="F99" s="180">
        <v>3076</v>
      </c>
      <c r="G99" s="225" t="s">
        <v>50</v>
      </c>
      <c r="H99" s="180">
        <v>99135.02</v>
      </c>
      <c r="I99" s="225" t="s">
        <v>50</v>
      </c>
      <c r="J99" s="180">
        <v>54668.358999999997</v>
      </c>
      <c r="K99" s="180" t="s">
        <v>50</v>
      </c>
    </row>
    <row r="100" spans="1:11" ht="15" hidden="1" customHeight="1" outlineLevel="1" x14ac:dyDescent="0.2">
      <c r="A100" s="11"/>
      <c r="B100" s="44">
        <v>2014</v>
      </c>
      <c r="C100" s="72"/>
      <c r="D100" s="180">
        <v>1805</v>
      </c>
      <c r="E100" s="70" t="s">
        <v>276</v>
      </c>
      <c r="F100" s="180">
        <v>2978</v>
      </c>
      <c r="G100" s="70" t="s">
        <v>50</v>
      </c>
      <c r="H100" s="180">
        <v>96010.357999999993</v>
      </c>
      <c r="I100" s="70" t="s">
        <v>50</v>
      </c>
      <c r="J100" s="180">
        <v>54534.034</v>
      </c>
      <c r="K100" s="180" t="s">
        <v>50</v>
      </c>
    </row>
    <row r="101" spans="1:11" ht="15" hidden="1" customHeight="1" outlineLevel="1" x14ac:dyDescent="0.2">
      <c r="A101" s="11"/>
      <c r="B101" s="225" t="s">
        <v>29</v>
      </c>
      <c r="C101" s="72"/>
      <c r="D101" s="77"/>
      <c r="E101" s="77"/>
      <c r="F101" s="77"/>
      <c r="G101" s="225"/>
      <c r="H101" s="180"/>
      <c r="I101" s="225"/>
      <c r="J101" s="77"/>
      <c r="K101" s="180"/>
    </row>
    <row r="102" spans="1:11" ht="15" hidden="1" customHeight="1" outlineLevel="1" x14ac:dyDescent="0.2">
      <c r="A102" s="11"/>
      <c r="B102" s="76">
        <v>2019</v>
      </c>
      <c r="C102" s="239"/>
      <c r="D102" s="180">
        <v>4582</v>
      </c>
      <c r="E102" s="180"/>
      <c r="F102" s="180">
        <v>8204</v>
      </c>
      <c r="G102" s="67"/>
      <c r="H102" s="180">
        <v>275355.72399999999</v>
      </c>
      <c r="I102" s="67"/>
      <c r="J102" s="180">
        <v>117026.13800000001</v>
      </c>
      <c r="K102" s="180"/>
    </row>
    <row r="103" spans="1:11" ht="15" hidden="1" customHeight="1" outlineLevel="1" x14ac:dyDescent="0.2">
      <c r="A103" s="11"/>
      <c r="B103" s="76">
        <v>2018</v>
      </c>
      <c r="C103" s="72"/>
      <c r="D103" s="77">
        <v>4485</v>
      </c>
      <c r="E103" s="77"/>
      <c r="F103" s="180">
        <v>7723</v>
      </c>
      <c r="G103" s="69"/>
      <c r="H103" s="180">
        <v>261015.21599999999</v>
      </c>
      <c r="I103" s="69"/>
      <c r="J103" s="77">
        <v>110087.02499999999</v>
      </c>
      <c r="K103" s="180"/>
    </row>
    <row r="104" spans="1:11" ht="15" hidden="1" customHeight="1" outlineLevel="1" x14ac:dyDescent="0.2">
      <c r="A104" s="11"/>
      <c r="B104" s="76">
        <v>2017</v>
      </c>
      <c r="C104" s="72"/>
      <c r="D104" s="77">
        <v>4369</v>
      </c>
      <c r="E104" s="77" t="s">
        <v>50</v>
      </c>
      <c r="F104" s="77">
        <v>6937</v>
      </c>
      <c r="G104" s="225" t="s">
        <v>50</v>
      </c>
      <c r="H104" s="180">
        <v>228983.74299999999</v>
      </c>
      <c r="I104" s="225" t="s">
        <v>50</v>
      </c>
      <c r="J104" s="77">
        <v>87852.975999999995</v>
      </c>
      <c r="K104" s="180" t="s">
        <v>50</v>
      </c>
    </row>
    <row r="105" spans="1:11" ht="15" hidden="1" customHeight="1" outlineLevel="1" x14ac:dyDescent="0.2">
      <c r="A105" s="11"/>
      <c r="B105" s="44">
        <v>2016</v>
      </c>
      <c r="C105" s="72"/>
      <c r="D105" s="180">
        <v>4063</v>
      </c>
      <c r="E105" s="180" t="s">
        <v>50</v>
      </c>
      <c r="F105" s="180">
        <v>6503</v>
      </c>
      <c r="G105" s="225" t="s">
        <v>50</v>
      </c>
      <c r="H105" s="180">
        <v>196476.89</v>
      </c>
      <c r="I105" s="225" t="s">
        <v>50</v>
      </c>
      <c r="J105" s="180">
        <v>72672.517000000007</v>
      </c>
      <c r="K105" s="180" t="s">
        <v>50</v>
      </c>
    </row>
    <row r="106" spans="1:11" ht="15" hidden="1" customHeight="1" outlineLevel="1" x14ac:dyDescent="0.2">
      <c r="A106" s="11"/>
      <c r="B106" s="44">
        <v>2015</v>
      </c>
      <c r="C106" s="72"/>
      <c r="D106" s="180">
        <v>3782</v>
      </c>
      <c r="E106" s="180" t="s">
        <v>50</v>
      </c>
      <c r="F106" s="180">
        <v>6109</v>
      </c>
      <c r="G106" s="225" t="s">
        <v>50</v>
      </c>
      <c r="H106" s="180">
        <v>184529.81200000001</v>
      </c>
      <c r="I106" s="225" t="s">
        <v>50</v>
      </c>
      <c r="J106" s="180">
        <v>67642.229000000007</v>
      </c>
      <c r="K106" s="180" t="s">
        <v>50</v>
      </c>
    </row>
    <row r="107" spans="1:11" ht="15" hidden="1" customHeight="1" outlineLevel="1" x14ac:dyDescent="0.2">
      <c r="A107" s="11"/>
      <c r="B107" s="44">
        <v>2014</v>
      </c>
      <c r="C107" s="72"/>
      <c r="D107" s="180">
        <v>3408</v>
      </c>
      <c r="E107" s="70" t="s">
        <v>276</v>
      </c>
      <c r="F107" s="180">
        <v>5623</v>
      </c>
      <c r="G107" s="70" t="s">
        <v>50</v>
      </c>
      <c r="H107" s="180">
        <v>175168.891</v>
      </c>
      <c r="I107" s="70" t="s">
        <v>50</v>
      </c>
      <c r="J107" s="180">
        <v>59478.544000000002</v>
      </c>
      <c r="K107" s="180" t="s">
        <v>50</v>
      </c>
    </row>
    <row r="108" spans="1:11" ht="15" hidden="1" customHeight="1" outlineLevel="1" x14ac:dyDescent="0.2">
      <c r="A108" s="11"/>
      <c r="B108" s="225" t="s">
        <v>30</v>
      </c>
      <c r="C108" s="72"/>
      <c r="D108" s="77"/>
      <c r="E108" s="77"/>
      <c r="F108" s="77"/>
      <c r="G108" s="225"/>
      <c r="H108" s="180"/>
      <c r="I108" s="225"/>
      <c r="J108" s="77"/>
      <c r="K108" s="180"/>
    </row>
    <row r="109" spans="1:11" ht="15" hidden="1" customHeight="1" outlineLevel="1" x14ac:dyDescent="0.2">
      <c r="A109" s="11"/>
      <c r="B109" s="76">
        <v>2019</v>
      </c>
      <c r="C109" s="239"/>
      <c r="D109" s="180">
        <v>854</v>
      </c>
      <c r="E109" s="180"/>
      <c r="F109" s="180">
        <v>1674</v>
      </c>
      <c r="G109" s="67"/>
      <c r="H109" s="180">
        <v>14822.933999999999</v>
      </c>
      <c r="I109" s="67"/>
      <c r="J109" s="180">
        <v>6496.9210000000003</v>
      </c>
      <c r="K109" s="180"/>
    </row>
    <row r="110" spans="1:11" ht="15" hidden="1" customHeight="1" outlineLevel="1" x14ac:dyDescent="0.2">
      <c r="A110" s="11"/>
      <c r="B110" s="76">
        <v>2018</v>
      </c>
      <c r="C110" s="72"/>
      <c r="D110" s="77">
        <v>847</v>
      </c>
      <c r="E110" s="77"/>
      <c r="F110" s="180">
        <v>1708</v>
      </c>
      <c r="G110" s="69"/>
      <c r="H110" s="180">
        <v>15557.51</v>
      </c>
      <c r="I110" s="69"/>
      <c r="J110" s="77">
        <v>6857.2370000000001</v>
      </c>
      <c r="K110" s="180"/>
    </row>
    <row r="111" spans="1:11" ht="15" hidden="1" customHeight="1" outlineLevel="1" x14ac:dyDescent="0.2">
      <c r="A111" s="11"/>
      <c r="B111" s="76">
        <v>2017</v>
      </c>
      <c r="C111" s="72"/>
      <c r="D111" s="77">
        <v>830</v>
      </c>
      <c r="E111" s="77" t="s">
        <v>50</v>
      </c>
      <c r="F111" s="77">
        <v>1696</v>
      </c>
      <c r="G111" s="225" t="s">
        <v>50</v>
      </c>
      <c r="H111" s="180">
        <v>16284.986000000001</v>
      </c>
      <c r="I111" s="225" t="s">
        <v>50</v>
      </c>
      <c r="J111" s="77">
        <v>5014.0029999999997</v>
      </c>
      <c r="K111" s="180" t="s">
        <v>50</v>
      </c>
    </row>
    <row r="112" spans="1:11" ht="15" hidden="1" customHeight="1" outlineLevel="1" x14ac:dyDescent="0.2">
      <c r="A112" s="11"/>
      <c r="B112" s="44">
        <v>2016</v>
      </c>
      <c r="C112" s="72"/>
      <c r="D112" s="180">
        <v>825</v>
      </c>
      <c r="E112" s="180" t="s">
        <v>50</v>
      </c>
      <c r="F112" s="180">
        <v>1727</v>
      </c>
      <c r="G112" s="225" t="s">
        <v>50</v>
      </c>
      <c r="H112" s="180">
        <v>17175.662</v>
      </c>
      <c r="I112" s="225" t="s">
        <v>50</v>
      </c>
      <c r="J112" s="180">
        <v>4649.8810000000003</v>
      </c>
      <c r="K112" s="180" t="s">
        <v>50</v>
      </c>
    </row>
    <row r="113" spans="1:11" ht="15" hidden="1" customHeight="1" outlineLevel="1" x14ac:dyDescent="0.2">
      <c r="A113" s="11"/>
      <c r="B113" s="44">
        <v>2015</v>
      </c>
      <c r="C113" s="72"/>
      <c r="D113" s="180">
        <v>918</v>
      </c>
      <c r="E113" s="180" t="s">
        <v>50</v>
      </c>
      <c r="F113" s="180">
        <v>1850</v>
      </c>
      <c r="G113" s="225" t="s">
        <v>50</v>
      </c>
      <c r="H113" s="180">
        <v>16999.939999999999</v>
      </c>
      <c r="I113" s="225" t="s">
        <v>50</v>
      </c>
      <c r="J113" s="180">
        <v>3760.1709999999998</v>
      </c>
      <c r="K113" s="180" t="s">
        <v>50</v>
      </c>
    </row>
    <row r="114" spans="1:11" ht="15" hidden="1" customHeight="1" outlineLevel="1" x14ac:dyDescent="0.2">
      <c r="A114" s="11"/>
      <c r="B114" s="44">
        <v>2014</v>
      </c>
      <c r="C114" s="72"/>
      <c r="D114" s="180">
        <v>966</v>
      </c>
      <c r="E114" s="70" t="s">
        <v>276</v>
      </c>
      <c r="F114" s="180">
        <v>1939</v>
      </c>
      <c r="G114" s="70" t="s">
        <v>50</v>
      </c>
      <c r="H114" s="180">
        <v>17538.081999999999</v>
      </c>
      <c r="I114" s="70" t="s">
        <v>50</v>
      </c>
      <c r="J114" s="180">
        <v>3271.7280000000001</v>
      </c>
      <c r="K114" s="180" t="s">
        <v>50</v>
      </c>
    </row>
    <row r="115" spans="1:11" ht="15" hidden="1" customHeight="1" outlineLevel="1" x14ac:dyDescent="0.2">
      <c r="A115" s="11"/>
      <c r="B115" s="225" t="s">
        <v>31</v>
      </c>
      <c r="C115" s="72"/>
      <c r="D115" s="77"/>
      <c r="E115" s="77"/>
      <c r="F115" s="77"/>
      <c r="G115" s="225"/>
      <c r="H115" s="180"/>
      <c r="I115" s="225"/>
      <c r="J115" s="77"/>
      <c r="K115" s="180"/>
    </row>
    <row r="116" spans="1:11" ht="15" hidden="1" customHeight="1" outlineLevel="1" x14ac:dyDescent="0.2">
      <c r="A116" s="11"/>
      <c r="B116" s="76">
        <v>2019</v>
      </c>
      <c r="C116" s="239"/>
      <c r="D116" s="180">
        <v>2107</v>
      </c>
      <c r="E116" s="180"/>
      <c r="F116" s="180">
        <v>3271</v>
      </c>
      <c r="G116" s="67"/>
      <c r="H116" s="180">
        <v>125961.001</v>
      </c>
      <c r="I116" s="67"/>
      <c r="J116" s="180">
        <v>59780.853999999999</v>
      </c>
      <c r="K116" s="180"/>
    </row>
    <row r="117" spans="1:11" ht="15" hidden="1" customHeight="1" outlineLevel="1" x14ac:dyDescent="0.2">
      <c r="A117" s="11"/>
      <c r="B117" s="76">
        <v>2018</v>
      </c>
      <c r="C117" s="72"/>
      <c r="D117" s="77">
        <v>1937</v>
      </c>
      <c r="E117" s="77"/>
      <c r="F117" s="180">
        <v>2845</v>
      </c>
      <c r="G117" s="69"/>
      <c r="H117" s="180">
        <v>112204.204</v>
      </c>
      <c r="I117" s="69"/>
      <c r="J117" s="77">
        <v>53717.398999999998</v>
      </c>
      <c r="K117" s="180"/>
    </row>
    <row r="118" spans="1:11" ht="15" hidden="1" customHeight="1" outlineLevel="1" x14ac:dyDescent="0.2">
      <c r="A118" s="11"/>
      <c r="B118" s="76">
        <v>2017</v>
      </c>
      <c r="C118" s="72"/>
      <c r="D118" s="77">
        <v>1789</v>
      </c>
      <c r="E118" s="77" t="s">
        <v>50</v>
      </c>
      <c r="F118" s="77">
        <v>2595</v>
      </c>
      <c r="G118" s="225" t="s">
        <v>50</v>
      </c>
      <c r="H118" s="180">
        <v>105999.624</v>
      </c>
      <c r="I118" s="225" t="s">
        <v>50</v>
      </c>
      <c r="J118" s="77">
        <v>49121.695</v>
      </c>
      <c r="K118" s="180" t="s">
        <v>50</v>
      </c>
    </row>
    <row r="119" spans="1:11" ht="15" hidden="1" customHeight="1" outlineLevel="1" x14ac:dyDescent="0.2">
      <c r="A119" s="11"/>
      <c r="B119" s="44">
        <v>2016</v>
      </c>
      <c r="C119" s="72"/>
      <c r="D119" s="180">
        <v>1750</v>
      </c>
      <c r="E119" s="180" t="s">
        <v>50</v>
      </c>
      <c r="F119" s="180">
        <v>2493</v>
      </c>
      <c r="G119" s="225" t="s">
        <v>50</v>
      </c>
      <c r="H119" s="180">
        <v>94618.910999999993</v>
      </c>
      <c r="I119" s="225" t="s">
        <v>50</v>
      </c>
      <c r="J119" s="180">
        <v>44752.438999999998</v>
      </c>
      <c r="K119" s="180" t="s">
        <v>50</v>
      </c>
    </row>
    <row r="120" spans="1:11" ht="15" hidden="1" customHeight="1" outlineLevel="1" x14ac:dyDescent="0.2">
      <c r="A120" s="11"/>
      <c r="B120" s="44">
        <v>2015</v>
      </c>
      <c r="C120" s="72"/>
      <c r="D120" s="180">
        <v>1672</v>
      </c>
      <c r="E120" s="180" t="s">
        <v>50</v>
      </c>
      <c r="F120" s="180">
        <v>2340</v>
      </c>
      <c r="G120" s="225" t="s">
        <v>50</v>
      </c>
      <c r="H120" s="180">
        <v>82053.388000000006</v>
      </c>
      <c r="I120" s="225" t="s">
        <v>50</v>
      </c>
      <c r="J120" s="180">
        <v>39358.447999999997</v>
      </c>
      <c r="K120" s="180" t="s">
        <v>50</v>
      </c>
    </row>
    <row r="121" spans="1:11" ht="15" hidden="1" customHeight="1" outlineLevel="1" x14ac:dyDescent="0.2">
      <c r="A121" s="11"/>
      <c r="B121" s="44">
        <v>2014</v>
      </c>
      <c r="C121" s="72"/>
      <c r="D121" s="180">
        <v>1623</v>
      </c>
      <c r="E121" s="70" t="s">
        <v>276</v>
      </c>
      <c r="F121" s="180">
        <v>2243</v>
      </c>
      <c r="G121" s="70" t="s">
        <v>50</v>
      </c>
      <c r="H121" s="180">
        <v>82505.660999999993</v>
      </c>
      <c r="I121" s="70" t="s">
        <v>50</v>
      </c>
      <c r="J121" s="180">
        <v>40310.565999999999</v>
      </c>
      <c r="K121" s="180" t="s">
        <v>50</v>
      </c>
    </row>
    <row r="122" spans="1:11" ht="15" hidden="1" customHeight="1" outlineLevel="1" x14ac:dyDescent="0.2">
      <c r="A122" s="11"/>
      <c r="B122" s="225" t="s">
        <v>32</v>
      </c>
      <c r="C122" s="72"/>
      <c r="D122" s="77"/>
      <c r="E122" s="77"/>
      <c r="F122" s="77"/>
      <c r="G122" s="225"/>
      <c r="H122" s="180"/>
      <c r="I122" s="225"/>
      <c r="J122" s="77"/>
      <c r="K122" s="180"/>
    </row>
    <row r="123" spans="1:11" ht="15" hidden="1" customHeight="1" outlineLevel="1" x14ac:dyDescent="0.2">
      <c r="A123" s="11"/>
      <c r="B123" s="76">
        <v>2019</v>
      </c>
      <c r="C123" s="239"/>
      <c r="D123" s="180">
        <v>978</v>
      </c>
      <c r="E123" s="180"/>
      <c r="F123" s="180">
        <v>1883</v>
      </c>
      <c r="G123" s="67"/>
      <c r="H123" s="180">
        <v>78335.955000000002</v>
      </c>
      <c r="I123" s="67"/>
      <c r="J123" s="180">
        <v>39596.985000000001</v>
      </c>
      <c r="K123" s="180"/>
    </row>
    <row r="124" spans="1:11" ht="15" hidden="1" customHeight="1" outlineLevel="1" x14ac:dyDescent="0.2">
      <c r="A124" s="11"/>
      <c r="B124" s="76">
        <v>2018</v>
      </c>
      <c r="C124" s="72"/>
      <c r="D124" s="77">
        <v>936</v>
      </c>
      <c r="E124" s="77"/>
      <c r="F124" s="180">
        <v>1804</v>
      </c>
      <c r="G124" s="69"/>
      <c r="H124" s="180">
        <v>72155.741999999998</v>
      </c>
      <c r="I124" s="69"/>
      <c r="J124" s="77">
        <v>35224.370000000003</v>
      </c>
      <c r="K124" s="180"/>
    </row>
    <row r="125" spans="1:11" ht="15" hidden="1" customHeight="1" outlineLevel="1" x14ac:dyDescent="0.2">
      <c r="A125" s="11"/>
      <c r="B125" s="76">
        <v>2017</v>
      </c>
      <c r="C125" s="72"/>
      <c r="D125" s="77">
        <v>924</v>
      </c>
      <c r="E125" s="77" t="s">
        <v>50</v>
      </c>
      <c r="F125" s="77">
        <v>1795</v>
      </c>
      <c r="G125" s="225" t="s">
        <v>50</v>
      </c>
      <c r="H125" s="180">
        <v>73971.337</v>
      </c>
      <c r="I125" s="225" t="s">
        <v>50</v>
      </c>
      <c r="J125" s="77">
        <v>39977.900999999998</v>
      </c>
      <c r="K125" s="180" t="s">
        <v>50</v>
      </c>
    </row>
    <row r="126" spans="1:11" ht="15" hidden="1" customHeight="1" outlineLevel="1" x14ac:dyDescent="0.2">
      <c r="A126" s="11"/>
      <c r="B126" s="44">
        <v>2016</v>
      </c>
      <c r="C126" s="72"/>
      <c r="D126" s="180">
        <v>884</v>
      </c>
      <c r="E126" s="180" t="s">
        <v>50</v>
      </c>
      <c r="F126" s="180">
        <v>1663</v>
      </c>
      <c r="G126" s="225" t="s">
        <v>50</v>
      </c>
      <c r="H126" s="180">
        <v>62945.122000000003</v>
      </c>
      <c r="I126" s="225" t="s">
        <v>50</v>
      </c>
      <c r="J126" s="180">
        <v>31116.348000000002</v>
      </c>
      <c r="K126" s="180" t="s">
        <v>50</v>
      </c>
    </row>
    <row r="127" spans="1:11" ht="15" hidden="1" customHeight="1" outlineLevel="1" x14ac:dyDescent="0.2">
      <c r="A127" s="11"/>
      <c r="B127" s="44">
        <v>2015</v>
      </c>
      <c r="C127" s="72"/>
      <c r="D127" s="180">
        <v>838</v>
      </c>
      <c r="E127" s="180" t="s">
        <v>50</v>
      </c>
      <c r="F127" s="180">
        <v>1561</v>
      </c>
      <c r="G127" s="225" t="s">
        <v>50</v>
      </c>
      <c r="H127" s="180">
        <v>66546.436000000002</v>
      </c>
      <c r="I127" s="225" t="s">
        <v>50</v>
      </c>
      <c r="J127" s="180">
        <v>27817.458999999999</v>
      </c>
      <c r="K127" s="180" t="s">
        <v>50</v>
      </c>
    </row>
    <row r="128" spans="1:11" ht="15" hidden="1" customHeight="1" outlineLevel="1" x14ac:dyDescent="0.2">
      <c r="A128" s="11"/>
      <c r="B128" s="44">
        <v>2014</v>
      </c>
      <c r="C128" s="72"/>
      <c r="D128" s="180">
        <v>780</v>
      </c>
      <c r="E128" s="70" t="s">
        <v>276</v>
      </c>
      <c r="F128" s="180">
        <v>1431</v>
      </c>
      <c r="G128" s="70" t="s">
        <v>50</v>
      </c>
      <c r="H128" s="180">
        <v>54142.883000000002</v>
      </c>
      <c r="I128" s="70" t="s">
        <v>50</v>
      </c>
      <c r="J128" s="180">
        <v>27966.823</v>
      </c>
      <c r="K128" s="180" t="s">
        <v>50</v>
      </c>
    </row>
    <row r="129" spans="1:11" ht="15" hidden="1" customHeight="1" outlineLevel="1" x14ac:dyDescent="0.2">
      <c r="A129" s="11"/>
      <c r="B129" s="225" t="s">
        <v>33</v>
      </c>
      <c r="C129" s="72"/>
      <c r="D129" s="77"/>
      <c r="E129" s="77"/>
      <c r="F129" s="77"/>
      <c r="G129" s="225"/>
      <c r="H129" s="180"/>
      <c r="I129" s="225"/>
      <c r="J129" s="77"/>
      <c r="K129" s="180"/>
    </row>
    <row r="130" spans="1:11" ht="15" hidden="1" customHeight="1" outlineLevel="1" x14ac:dyDescent="0.2">
      <c r="A130" s="11"/>
      <c r="B130" s="76">
        <v>2019</v>
      </c>
      <c r="C130" s="239"/>
      <c r="D130" s="180">
        <v>1089</v>
      </c>
      <c r="E130" s="180"/>
      <c r="F130" s="180">
        <v>2044</v>
      </c>
      <c r="G130" s="67"/>
      <c r="H130" s="180">
        <v>42068.29</v>
      </c>
      <c r="I130" s="67"/>
      <c r="J130" s="180">
        <v>20388.508000000002</v>
      </c>
      <c r="K130" s="180"/>
    </row>
    <row r="131" spans="1:11" ht="15" hidden="1" customHeight="1" outlineLevel="1" x14ac:dyDescent="0.2">
      <c r="A131" s="11"/>
      <c r="B131" s="76">
        <v>2018</v>
      </c>
      <c r="C131" s="72"/>
      <c r="D131" s="77">
        <v>1049</v>
      </c>
      <c r="E131" s="77"/>
      <c r="F131" s="180">
        <v>1987</v>
      </c>
      <c r="G131" s="69"/>
      <c r="H131" s="180">
        <v>40107</v>
      </c>
      <c r="I131" s="69"/>
      <c r="J131" s="77">
        <v>18750.022000000001</v>
      </c>
      <c r="K131" s="180"/>
    </row>
    <row r="132" spans="1:11" ht="15" hidden="1" customHeight="1" outlineLevel="1" x14ac:dyDescent="0.2">
      <c r="A132" s="11"/>
      <c r="B132" s="76">
        <v>2017</v>
      </c>
      <c r="C132" s="72"/>
      <c r="D132" s="77">
        <v>986</v>
      </c>
      <c r="E132" s="77" t="s">
        <v>50</v>
      </c>
      <c r="F132" s="77">
        <v>1930</v>
      </c>
      <c r="G132" s="225" t="s">
        <v>50</v>
      </c>
      <c r="H132" s="180">
        <v>37856.300999999999</v>
      </c>
      <c r="I132" s="225" t="s">
        <v>50</v>
      </c>
      <c r="J132" s="77">
        <v>17703.309000000001</v>
      </c>
      <c r="K132" s="180" t="s">
        <v>50</v>
      </c>
    </row>
    <row r="133" spans="1:11" ht="15" hidden="1" customHeight="1" outlineLevel="1" x14ac:dyDescent="0.2">
      <c r="A133" s="11"/>
      <c r="B133" s="44">
        <v>2016</v>
      </c>
      <c r="C133" s="72"/>
      <c r="D133" s="180">
        <v>933</v>
      </c>
      <c r="E133" s="180" t="s">
        <v>50</v>
      </c>
      <c r="F133" s="180">
        <v>1765</v>
      </c>
      <c r="G133" s="225" t="s">
        <v>50</v>
      </c>
      <c r="H133" s="180">
        <v>35270.997000000003</v>
      </c>
      <c r="I133" s="225" t="s">
        <v>50</v>
      </c>
      <c r="J133" s="180">
        <v>15633.252</v>
      </c>
      <c r="K133" s="180" t="s">
        <v>50</v>
      </c>
    </row>
    <row r="134" spans="1:11" ht="15" hidden="1" customHeight="1" outlineLevel="1" x14ac:dyDescent="0.2">
      <c r="A134" s="11"/>
      <c r="B134" s="44">
        <v>2015</v>
      </c>
      <c r="C134" s="72"/>
      <c r="D134" s="180">
        <v>943</v>
      </c>
      <c r="E134" s="180" t="s">
        <v>50</v>
      </c>
      <c r="F134" s="180">
        <v>1763</v>
      </c>
      <c r="G134" s="225" t="s">
        <v>50</v>
      </c>
      <c r="H134" s="180">
        <v>33931.99</v>
      </c>
      <c r="I134" s="225" t="s">
        <v>50</v>
      </c>
      <c r="J134" s="180">
        <v>15201.759</v>
      </c>
      <c r="K134" s="180" t="s">
        <v>50</v>
      </c>
    </row>
    <row r="135" spans="1:11" ht="15" hidden="1" customHeight="1" outlineLevel="1" x14ac:dyDescent="0.2">
      <c r="A135" s="11"/>
      <c r="B135" s="44">
        <v>2014</v>
      </c>
      <c r="C135" s="72"/>
      <c r="D135" s="180">
        <v>931</v>
      </c>
      <c r="E135" s="70" t="s">
        <v>276</v>
      </c>
      <c r="F135" s="180">
        <v>1734</v>
      </c>
      <c r="G135" s="70" t="s">
        <v>50</v>
      </c>
      <c r="H135" s="180">
        <v>34365.447999999997</v>
      </c>
      <c r="I135" s="70" t="s">
        <v>50</v>
      </c>
      <c r="J135" s="180">
        <v>15056.531000000001</v>
      </c>
      <c r="K135" s="180" t="s">
        <v>50</v>
      </c>
    </row>
    <row r="136" spans="1:11" ht="15" customHeight="1" collapsed="1" x14ac:dyDescent="0.2">
      <c r="B136" s="257" t="s">
        <v>201</v>
      </c>
      <c r="C136" s="72"/>
      <c r="D136" s="83"/>
      <c r="E136" s="83"/>
      <c r="F136" s="83"/>
      <c r="G136" s="224"/>
      <c r="H136" s="77"/>
      <c r="I136" s="224"/>
      <c r="J136" s="77"/>
      <c r="K136" s="77"/>
    </row>
    <row r="137" spans="1:11" ht="15" customHeight="1" x14ac:dyDescent="0.2">
      <c r="B137" s="76">
        <v>2019</v>
      </c>
      <c r="C137" s="239"/>
      <c r="D137" s="180">
        <v>1612</v>
      </c>
      <c r="E137" s="180"/>
      <c r="F137" s="180">
        <v>3511</v>
      </c>
      <c r="G137" s="67"/>
      <c r="H137" s="180">
        <v>226400.77799999999</v>
      </c>
      <c r="I137" s="67"/>
      <c r="J137" s="180">
        <v>62188.65</v>
      </c>
      <c r="K137" s="77"/>
    </row>
    <row r="138" spans="1:11" ht="15" customHeight="1" x14ac:dyDescent="0.2">
      <c r="B138" s="76">
        <v>2018</v>
      </c>
      <c r="C138" s="72"/>
      <c r="D138" s="77">
        <v>1532</v>
      </c>
      <c r="E138" s="77"/>
      <c r="F138" s="180">
        <v>3099</v>
      </c>
      <c r="G138" s="69"/>
      <c r="H138" s="180">
        <v>223274.6</v>
      </c>
      <c r="I138" s="69"/>
      <c r="J138" s="77">
        <v>66160.448999999993</v>
      </c>
      <c r="K138" s="77"/>
    </row>
    <row r="139" spans="1:11" ht="15" customHeight="1" x14ac:dyDescent="0.2">
      <c r="B139" s="76">
        <v>2017</v>
      </c>
      <c r="C139" s="72"/>
      <c r="D139" s="77">
        <v>1383</v>
      </c>
      <c r="E139" s="77" t="s">
        <v>50</v>
      </c>
      <c r="F139" s="77">
        <v>2878</v>
      </c>
      <c r="G139" s="224" t="s">
        <v>50</v>
      </c>
      <c r="H139" s="77">
        <v>203894.90100000001</v>
      </c>
      <c r="I139" s="224" t="s">
        <v>50</v>
      </c>
      <c r="J139" s="77">
        <v>63858.572</v>
      </c>
      <c r="K139" s="77" t="s">
        <v>50</v>
      </c>
    </row>
    <row r="140" spans="1:11" ht="15" customHeight="1" x14ac:dyDescent="0.2">
      <c r="B140" s="44">
        <v>2016</v>
      </c>
      <c r="C140" s="72"/>
      <c r="D140" s="177">
        <v>1283</v>
      </c>
      <c r="E140" s="177" t="s">
        <v>50</v>
      </c>
      <c r="F140" s="177">
        <v>2612</v>
      </c>
      <c r="G140" s="224" t="s">
        <v>50</v>
      </c>
      <c r="H140" s="177">
        <v>175074.89300000001</v>
      </c>
      <c r="I140" s="224" t="s">
        <v>50</v>
      </c>
      <c r="J140" s="177">
        <v>59730.451999999997</v>
      </c>
      <c r="K140" s="177" t="s">
        <v>50</v>
      </c>
    </row>
    <row r="141" spans="1:11" ht="15" customHeight="1" x14ac:dyDescent="0.2">
      <c r="B141" s="44">
        <v>2015</v>
      </c>
      <c r="C141" s="72"/>
      <c r="D141" s="177">
        <v>1204</v>
      </c>
      <c r="E141" s="177" t="s">
        <v>50</v>
      </c>
      <c r="F141" s="177">
        <v>2455</v>
      </c>
      <c r="G141" s="224" t="s">
        <v>50</v>
      </c>
      <c r="H141" s="177">
        <v>198469.77299999999</v>
      </c>
      <c r="I141" s="224" t="s">
        <v>50</v>
      </c>
      <c r="J141" s="177">
        <v>51969.436000000002</v>
      </c>
      <c r="K141" s="177" t="s">
        <v>50</v>
      </c>
    </row>
    <row r="142" spans="1:11" ht="15" customHeight="1" x14ac:dyDescent="0.2">
      <c r="B142" s="44">
        <v>2014</v>
      </c>
      <c r="C142" s="72"/>
      <c r="D142" s="177">
        <v>1133</v>
      </c>
      <c r="E142" s="70" t="s">
        <v>276</v>
      </c>
      <c r="F142" s="177">
        <v>2509</v>
      </c>
      <c r="G142" s="70" t="s">
        <v>50</v>
      </c>
      <c r="H142" s="177">
        <v>268525.853</v>
      </c>
      <c r="I142" s="70" t="s">
        <v>50</v>
      </c>
      <c r="J142" s="177">
        <v>79746.502999999997</v>
      </c>
      <c r="K142" s="177" t="s">
        <v>50</v>
      </c>
    </row>
    <row r="143" spans="1:11" ht="15" hidden="1" customHeight="1" outlineLevel="1" x14ac:dyDescent="0.2">
      <c r="B143" s="225" t="s">
        <v>17</v>
      </c>
      <c r="C143" s="72"/>
      <c r="D143" s="173"/>
      <c r="E143" s="173"/>
      <c r="F143" s="173"/>
      <c r="G143" s="173"/>
      <c r="H143" s="173"/>
      <c r="I143" s="173"/>
      <c r="J143" s="173"/>
      <c r="K143" s="173"/>
    </row>
    <row r="144" spans="1:11" ht="15" hidden="1" customHeight="1" outlineLevel="1" x14ac:dyDescent="0.2">
      <c r="B144" s="76">
        <v>2019</v>
      </c>
      <c r="C144" s="239"/>
      <c r="D144" s="180">
        <v>522</v>
      </c>
      <c r="E144" s="180"/>
      <c r="F144" s="180">
        <v>561</v>
      </c>
      <c r="G144" s="67"/>
      <c r="H144" s="180">
        <v>5045.7640000000001</v>
      </c>
      <c r="I144" s="67"/>
      <c r="J144" s="180">
        <v>1808.788</v>
      </c>
      <c r="K144" s="173"/>
    </row>
    <row r="145" spans="2:11" ht="15" hidden="1" customHeight="1" outlineLevel="1" x14ac:dyDescent="0.2">
      <c r="B145" s="76">
        <v>2018</v>
      </c>
      <c r="C145" s="72"/>
      <c r="D145" s="77">
        <v>545</v>
      </c>
      <c r="E145" s="77"/>
      <c r="F145" s="180">
        <v>583</v>
      </c>
      <c r="G145" s="69"/>
      <c r="H145" s="180">
        <v>5097.5190000000002</v>
      </c>
      <c r="I145" s="69"/>
      <c r="J145" s="77">
        <v>1715.877</v>
      </c>
      <c r="K145" s="173"/>
    </row>
    <row r="146" spans="2:11" ht="15" hidden="1" customHeight="1" outlineLevel="1" x14ac:dyDescent="0.2">
      <c r="B146" s="76">
        <v>2017</v>
      </c>
      <c r="C146" s="72"/>
      <c r="D146" s="77">
        <v>533</v>
      </c>
      <c r="E146" s="77" t="s">
        <v>50</v>
      </c>
      <c r="F146" s="77">
        <v>572</v>
      </c>
      <c r="G146" s="225" t="s">
        <v>50</v>
      </c>
      <c r="H146" s="77">
        <v>4718.47</v>
      </c>
      <c r="I146" s="225" t="s">
        <v>50</v>
      </c>
      <c r="J146" s="77">
        <v>1535.16</v>
      </c>
      <c r="K146" s="77" t="s">
        <v>50</v>
      </c>
    </row>
    <row r="147" spans="2:11" ht="15" hidden="1" customHeight="1" outlineLevel="1" x14ac:dyDescent="0.2">
      <c r="B147" s="44">
        <v>2016</v>
      </c>
      <c r="C147" s="72"/>
      <c r="D147" s="177">
        <v>543</v>
      </c>
      <c r="E147" s="177" t="s">
        <v>50</v>
      </c>
      <c r="F147" s="177">
        <v>579</v>
      </c>
      <c r="G147" s="225" t="s">
        <v>50</v>
      </c>
      <c r="H147" s="177">
        <v>4355.799</v>
      </c>
      <c r="I147" s="225" t="s">
        <v>50</v>
      </c>
      <c r="J147" s="177">
        <v>1445.54</v>
      </c>
      <c r="K147" s="177" t="s">
        <v>50</v>
      </c>
    </row>
    <row r="148" spans="2:11" ht="15" hidden="1" customHeight="1" outlineLevel="1" x14ac:dyDescent="0.2">
      <c r="B148" s="44">
        <v>2015</v>
      </c>
      <c r="C148" s="72"/>
      <c r="D148" s="177">
        <v>552</v>
      </c>
      <c r="E148" s="177" t="s">
        <v>50</v>
      </c>
      <c r="F148" s="177">
        <v>578</v>
      </c>
      <c r="G148" s="225" t="s">
        <v>50</v>
      </c>
      <c r="H148" s="177">
        <v>4329.4679999999998</v>
      </c>
      <c r="I148" s="225" t="s">
        <v>50</v>
      </c>
      <c r="J148" s="177">
        <v>1576.6949999999999</v>
      </c>
      <c r="K148" s="177" t="s">
        <v>50</v>
      </c>
    </row>
    <row r="149" spans="2:11" ht="15" hidden="1" customHeight="1" outlineLevel="1" x14ac:dyDescent="0.2">
      <c r="B149" s="44">
        <v>2014</v>
      </c>
      <c r="C149" s="72"/>
      <c r="D149" s="177">
        <v>569</v>
      </c>
      <c r="E149" s="70" t="s">
        <v>276</v>
      </c>
      <c r="F149" s="77" t="s">
        <v>37</v>
      </c>
      <c r="G149" s="70"/>
      <c r="H149" s="77" t="s">
        <v>37</v>
      </c>
      <c r="I149" s="70"/>
      <c r="J149" s="77" t="s">
        <v>37</v>
      </c>
      <c r="K149" s="77"/>
    </row>
    <row r="150" spans="2:11" ht="15" hidden="1" customHeight="1" outlineLevel="1" x14ac:dyDescent="0.2">
      <c r="B150" s="225" t="s">
        <v>18</v>
      </c>
      <c r="C150" s="72"/>
      <c r="D150" s="77"/>
      <c r="E150" s="77"/>
      <c r="F150" s="77"/>
      <c r="G150" s="225"/>
      <c r="H150" s="77"/>
      <c r="I150" s="225"/>
      <c r="J150" s="77"/>
      <c r="K150" s="77"/>
    </row>
    <row r="151" spans="2:11" ht="15" hidden="1" customHeight="1" outlineLevel="1" x14ac:dyDescent="0.2">
      <c r="B151" s="76">
        <v>2019</v>
      </c>
      <c r="C151" s="239"/>
      <c r="D151" s="77">
        <v>0</v>
      </c>
      <c r="E151" s="77"/>
      <c r="F151" s="77">
        <v>0</v>
      </c>
      <c r="G151" s="77"/>
      <c r="H151" s="77">
        <v>0</v>
      </c>
      <c r="I151" s="77"/>
      <c r="J151" s="77">
        <v>0</v>
      </c>
      <c r="K151" s="77"/>
    </row>
    <row r="152" spans="2:11" ht="15" hidden="1" customHeight="1" outlineLevel="1" x14ac:dyDescent="0.2">
      <c r="B152" s="76">
        <v>2018</v>
      </c>
      <c r="C152" s="72"/>
      <c r="D152" s="77">
        <v>0</v>
      </c>
      <c r="E152" s="77"/>
      <c r="F152" s="77">
        <v>0</v>
      </c>
      <c r="G152" s="69"/>
      <c r="H152" s="77">
        <v>0</v>
      </c>
      <c r="I152" s="69"/>
      <c r="J152" s="77">
        <v>0</v>
      </c>
      <c r="K152" s="77"/>
    </row>
    <row r="153" spans="2:11" ht="15" hidden="1" customHeight="1" outlineLevel="1" x14ac:dyDescent="0.2">
      <c r="B153" s="76">
        <v>2017</v>
      </c>
      <c r="C153" s="72"/>
      <c r="D153" s="77">
        <v>0</v>
      </c>
      <c r="E153" s="77" t="s">
        <v>50</v>
      </c>
      <c r="F153" s="77">
        <v>0</v>
      </c>
      <c r="G153" s="225" t="s">
        <v>50</v>
      </c>
      <c r="H153" s="77">
        <v>0</v>
      </c>
      <c r="I153" s="225" t="s">
        <v>50</v>
      </c>
      <c r="J153" s="77">
        <v>0</v>
      </c>
      <c r="K153" s="77" t="s">
        <v>50</v>
      </c>
    </row>
    <row r="154" spans="2:11" ht="15" hidden="1" customHeight="1" outlineLevel="1" x14ac:dyDescent="0.2">
      <c r="B154" s="44">
        <v>2016</v>
      </c>
      <c r="C154" s="72"/>
      <c r="D154" s="77">
        <v>0</v>
      </c>
      <c r="E154" s="77" t="s">
        <v>50</v>
      </c>
      <c r="F154" s="77">
        <v>0</v>
      </c>
      <c r="G154" s="225" t="s">
        <v>50</v>
      </c>
      <c r="H154" s="77">
        <v>0</v>
      </c>
      <c r="I154" s="225" t="s">
        <v>50</v>
      </c>
      <c r="J154" s="77">
        <v>0</v>
      </c>
      <c r="K154" s="77" t="s">
        <v>50</v>
      </c>
    </row>
    <row r="155" spans="2:11" ht="15" hidden="1" customHeight="1" outlineLevel="1" x14ac:dyDescent="0.2">
      <c r="B155" s="44">
        <v>2015</v>
      </c>
      <c r="C155" s="72"/>
      <c r="D155" s="77">
        <v>0</v>
      </c>
      <c r="E155" s="77" t="s">
        <v>50</v>
      </c>
      <c r="F155" s="77">
        <v>0</v>
      </c>
      <c r="G155" s="225" t="s">
        <v>50</v>
      </c>
      <c r="H155" s="77">
        <v>0</v>
      </c>
      <c r="I155" s="225" t="s">
        <v>50</v>
      </c>
      <c r="J155" s="77">
        <v>0</v>
      </c>
      <c r="K155" s="77" t="s">
        <v>50</v>
      </c>
    </row>
    <row r="156" spans="2:11" ht="15" hidden="1" customHeight="1" outlineLevel="1" x14ac:dyDescent="0.2">
      <c r="B156" s="44">
        <v>2014</v>
      </c>
      <c r="C156" s="72"/>
      <c r="D156" s="77">
        <v>0</v>
      </c>
      <c r="E156" s="70" t="s">
        <v>276</v>
      </c>
      <c r="F156" s="77">
        <v>0</v>
      </c>
      <c r="G156" s="70" t="s">
        <v>50</v>
      </c>
      <c r="H156" s="77">
        <v>0</v>
      </c>
      <c r="I156" s="70" t="s">
        <v>50</v>
      </c>
      <c r="J156" s="77">
        <v>0</v>
      </c>
      <c r="K156" s="77" t="s">
        <v>50</v>
      </c>
    </row>
    <row r="157" spans="2:11" ht="15" hidden="1" customHeight="1" outlineLevel="1" x14ac:dyDescent="0.2">
      <c r="B157" s="225" t="s">
        <v>19</v>
      </c>
      <c r="C157" s="72"/>
      <c r="D157" s="77"/>
      <c r="E157" s="77"/>
      <c r="F157" s="77"/>
      <c r="G157" s="225"/>
      <c r="H157" s="77"/>
      <c r="I157" s="225"/>
      <c r="J157" s="77"/>
      <c r="K157" s="77"/>
    </row>
    <row r="158" spans="2:11" ht="15" hidden="1" customHeight="1" outlineLevel="1" x14ac:dyDescent="0.2">
      <c r="B158" s="76">
        <v>2019</v>
      </c>
      <c r="C158" s="239"/>
      <c r="D158" s="180">
        <v>30</v>
      </c>
      <c r="E158" s="180"/>
      <c r="F158" s="180">
        <v>171</v>
      </c>
      <c r="G158" s="67"/>
      <c r="H158" s="180">
        <v>7507.326</v>
      </c>
      <c r="I158" s="67"/>
      <c r="J158" s="180">
        <v>2185.9850000000001</v>
      </c>
      <c r="K158" s="77"/>
    </row>
    <row r="159" spans="2:11" ht="15" hidden="1" customHeight="1" outlineLevel="1" x14ac:dyDescent="0.2">
      <c r="B159" s="76">
        <v>2018</v>
      </c>
      <c r="C159" s="72"/>
      <c r="D159" s="77">
        <v>27</v>
      </c>
      <c r="E159" s="77"/>
      <c r="F159" s="180">
        <v>168</v>
      </c>
      <c r="G159" s="69"/>
      <c r="H159" s="180">
        <v>7152.5469999999996</v>
      </c>
      <c r="I159" s="69"/>
      <c r="J159" s="77">
        <v>2078.9989999999998</v>
      </c>
      <c r="K159" s="77"/>
    </row>
    <row r="160" spans="2:11" ht="15" hidden="1" customHeight="1" outlineLevel="1" x14ac:dyDescent="0.2">
      <c r="B160" s="76">
        <v>2017</v>
      </c>
      <c r="C160" s="72"/>
      <c r="D160" s="77">
        <v>24</v>
      </c>
      <c r="E160" s="77" t="s">
        <v>50</v>
      </c>
      <c r="F160" s="77">
        <v>157</v>
      </c>
      <c r="G160" s="225" t="s">
        <v>50</v>
      </c>
      <c r="H160" s="77">
        <v>6916.8549999999996</v>
      </c>
      <c r="I160" s="225" t="s">
        <v>50</v>
      </c>
      <c r="J160" s="77">
        <v>1892.6890000000001</v>
      </c>
      <c r="K160" s="77" t="s">
        <v>50</v>
      </c>
    </row>
    <row r="161" spans="2:11" ht="15" hidden="1" customHeight="1" outlineLevel="1" x14ac:dyDescent="0.2">
      <c r="B161" s="44">
        <v>2016</v>
      </c>
      <c r="C161" s="72"/>
      <c r="D161" s="177">
        <v>20</v>
      </c>
      <c r="E161" s="177" t="s">
        <v>50</v>
      </c>
      <c r="F161" s="177">
        <v>159</v>
      </c>
      <c r="G161" s="225" t="s">
        <v>50</v>
      </c>
      <c r="H161" s="177">
        <v>6944.5159999999996</v>
      </c>
      <c r="I161" s="225" t="s">
        <v>50</v>
      </c>
      <c r="J161" s="177">
        <v>1703.3810000000001</v>
      </c>
      <c r="K161" s="177" t="s">
        <v>50</v>
      </c>
    </row>
    <row r="162" spans="2:11" ht="15" hidden="1" customHeight="1" outlineLevel="1" x14ac:dyDescent="0.2">
      <c r="B162" s="44">
        <v>2015</v>
      </c>
      <c r="C162" s="72"/>
      <c r="D162" s="177">
        <v>24</v>
      </c>
      <c r="E162" s="177" t="s">
        <v>50</v>
      </c>
      <c r="F162" s="177">
        <v>165</v>
      </c>
      <c r="G162" s="225" t="s">
        <v>50</v>
      </c>
      <c r="H162" s="177">
        <v>6898.2250000000004</v>
      </c>
      <c r="I162" s="225" t="s">
        <v>50</v>
      </c>
      <c r="J162" s="177">
        <v>2170.6060000000002</v>
      </c>
      <c r="K162" s="177" t="s">
        <v>50</v>
      </c>
    </row>
    <row r="163" spans="2:11" ht="15" hidden="1" customHeight="1" outlineLevel="1" x14ac:dyDescent="0.2">
      <c r="B163" s="44">
        <v>2014</v>
      </c>
      <c r="C163" s="72"/>
      <c r="D163" s="177">
        <v>24</v>
      </c>
      <c r="E163" s="70" t="s">
        <v>276</v>
      </c>
      <c r="F163" s="177">
        <v>168</v>
      </c>
      <c r="G163" s="70" t="s">
        <v>50</v>
      </c>
      <c r="H163" s="177">
        <v>6209.8040000000001</v>
      </c>
      <c r="I163" s="70" t="s">
        <v>50</v>
      </c>
      <c r="J163" s="177">
        <v>1297.0709999999999</v>
      </c>
      <c r="K163" s="177" t="s">
        <v>50</v>
      </c>
    </row>
    <row r="164" spans="2:11" ht="15" hidden="1" customHeight="1" outlineLevel="1" x14ac:dyDescent="0.2">
      <c r="B164" s="225" t="s">
        <v>20</v>
      </c>
      <c r="C164" s="72"/>
      <c r="D164" s="77"/>
      <c r="E164" s="77"/>
      <c r="F164" s="77"/>
      <c r="G164" s="225"/>
      <c r="H164" s="77"/>
      <c r="I164" s="225"/>
      <c r="J164" s="77"/>
      <c r="K164" s="77"/>
    </row>
    <row r="165" spans="2:11" ht="15" hidden="1" customHeight="1" outlineLevel="1" x14ac:dyDescent="0.2">
      <c r="B165" s="76">
        <v>2019</v>
      </c>
      <c r="C165" s="239"/>
      <c r="D165" s="180">
        <v>9</v>
      </c>
      <c r="E165" s="180"/>
      <c r="F165" s="180">
        <v>9</v>
      </c>
      <c r="G165" s="67"/>
      <c r="H165" s="180">
        <v>35.515000000000001</v>
      </c>
      <c r="I165" s="67"/>
      <c r="J165" s="180">
        <v>17.661999999999999</v>
      </c>
      <c r="K165" s="77"/>
    </row>
    <row r="166" spans="2:11" ht="15" hidden="1" customHeight="1" outlineLevel="1" x14ac:dyDescent="0.2">
      <c r="B166" s="76">
        <v>2018</v>
      </c>
      <c r="C166" s="72"/>
      <c r="D166" s="77">
        <v>9</v>
      </c>
      <c r="E166" s="77"/>
      <c r="F166" s="180">
        <v>9</v>
      </c>
      <c r="G166" s="69"/>
      <c r="H166" s="180">
        <v>71.096999999999994</v>
      </c>
      <c r="I166" s="69"/>
      <c r="J166" s="77">
        <v>9.2940000000000005</v>
      </c>
      <c r="K166" s="77"/>
    </row>
    <row r="167" spans="2:11" ht="15" hidden="1" customHeight="1" outlineLevel="1" x14ac:dyDescent="0.2">
      <c r="B167" s="76">
        <v>2017</v>
      </c>
      <c r="C167" s="72"/>
      <c r="D167" s="77">
        <v>7</v>
      </c>
      <c r="E167" s="77" t="s">
        <v>50</v>
      </c>
      <c r="F167" s="77">
        <v>7</v>
      </c>
      <c r="G167" s="225" t="s">
        <v>50</v>
      </c>
      <c r="H167" s="77">
        <v>9.1929999999999996</v>
      </c>
      <c r="I167" s="225" t="s">
        <v>50</v>
      </c>
      <c r="J167" s="77">
        <v>6.524</v>
      </c>
      <c r="K167" s="77" t="s">
        <v>50</v>
      </c>
    </row>
    <row r="168" spans="2:11" ht="15" hidden="1" customHeight="1" outlineLevel="1" x14ac:dyDescent="0.2">
      <c r="B168" s="44">
        <v>2016</v>
      </c>
      <c r="C168" s="72"/>
      <c r="D168" s="177">
        <v>7</v>
      </c>
      <c r="E168" s="177" t="s">
        <v>50</v>
      </c>
      <c r="F168" s="177">
        <v>7</v>
      </c>
      <c r="G168" s="225" t="s">
        <v>50</v>
      </c>
      <c r="H168" s="177">
        <v>11.519</v>
      </c>
      <c r="I168" s="225" t="s">
        <v>50</v>
      </c>
      <c r="J168" s="177">
        <v>6.7240000000000002</v>
      </c>
      <c r="K168" s="177" t="s">
        <v>50</v>
      </c>
    </row>
    <row r="169" spans="2:11" ht="15" hidden="1" customHeight="1" outlineLevel="1" x14ac:dyDescent="0.2">
      <c r="B169" s="44">
        <v>2015</v>
      </c>
      <c r="C169" s="72"/>
      <c r="D169" s="77">
        <v>0</v>
      </c>
      <c r="E169" s="77" t="s">
        <v>50</v>
      </c>
      <c r="F169" s="77">
        <v>0</v>
      </c>
      <c r="G169" s="225" t="s">
        <v>50</v>
      </c>
      <c r="H169" s="77">
        <v>0</v>
      </c>
      <c r="I169" s="225" t="s">
        <v>50</v>
      </c>
      <c r="J169" s="77">
        <v>0</v>
      </c>
      <c r="K169" s="77" t="s">
        <v>50</v>
      </c>
    </row>
    <row r="170" spans="2:11" ht="15" hidden="1" customHeight="1" outlineLevel="1" x14ac:dyDescent="0.2">
      <c r="B170" s="44">
        <v>2014</v>
      </c>
      <c r="C170" s="72"/>
      <c r="D170" s="77">
        <v>0</v>
      </c>
      <c r="E170" s="70" t="s">
        <v>276</v>
      </c>
      <c r="F170" s="77">
        <v>0</v>
      </c>
      <c r="G170" s="70" t="s">
        <v>50</v>
      </c>
      <c r="H170" s="77">
        <v>0</v>
      </c>
      <c r="I170" s="70" t="s">
        <v>50</v>
      </c>
      <c r="J170" s="77">
        <v>0</v>
      </c>
      <c r="K170" s="77" t="s">
        <v>50</v>
      </c>
    </row>
    <row r="171" spans="2:11" ht="15" hidden="1" customHeight="1" outlineLevel="1" x14ac:dyDescent="0.2">
      <c r="B171" s="225" t="s">
        <v>21</v>
      </c>
      <c r="C171" s="72"/>
      <c r="D171" s="77"/>
      <c r="E171" s="77"/>
      <c r="F171" s="77"/>
      <c r="G171" s="225"/>
      <c r="H171" s="77"/>
      <c r="I171" s="225"/>
      <c r="J171" s="77"/>
      <c r="K171" s="77"/>
    </row>
    <row r="172" spans="2:11" ht="15" hidden="1" customHeight="1" outlineLevel="1" x14ac:dyDescent="0.2">
      <c r="B172" s="76">
        <v>2019</v>
      </c>
      <c r="C172" s="239"/>
      <c r="D172" s="77">
        <v>0</v>
      </c>
      <c r="E172" s="77"/>
      <c r="F172" s="77">
        <v>0</v>
      </c>
      <c r="G172" s="77"/>
      <c r="H172" s="77">
        <v>0</v>
      </c>
      <c r="I172" s="77"/>
      <c r="J172" s="77">
        <v>0</v>
      </c>
      <c r="K172" s="77"/>
    </row>
    <row r="173" spans="2:11" ht="15" hidden="1" customHeight="1" outlineLevel="1" x14ac:dyDescent="0.2">
      <c r="B173" s="76">
        <v>2018</v>
      </c>
      <c r="C173" s="72"/>
      <c r="D173" s="77">
        <v>0</v>
      </c>
      <c r="E173" s="77"/>
      <c r="F173" s="77">
        <v>0</v>
      </c>
      <c r="G173" s="69"/>
      <c r="H173" s="77">
        <v>0</v>
      </c>
      <c r="I173" s="69"/>
      <c r="J173" s="77">
        <v>0</v>
      </c>
      <c r="K173" s="77"/>
    </row>
    <row r="174" spans="2:11" ht="15" hidden="1" customHeight="1" outlineLevel="1" x14ac:dyDescent="0.2">
      <c r="B174" s="76">
        <v>2017</v>
      </c>
      <c r="C174" s="72"/>
      <c r="D174" s="77">
        <v>0</v>
      </c>
      <c r="E174" s="77" t="s">
        <v>50</v>
      </c>
      <c r="F174" s="77">
        <v>0</v>
      </c>
      <c r="G174" s="225" t="s">
        <v>50</v>
      </c>
      <c r="H174" s="77">
        <v>0</v>
      </c>
      <c r="I174" s="225" t="s">
        <v>50</v>
      </c>
      <c r="J174" s="77">
        <v>0</v>
      </c>
      <c r="K174" s="77" t="s">
        <v>50</v>
      </c>
    </row>
    <row r="175" spans="2:11" ht="15" hidden="1" customHeight="1" outlineLevel="1" x14ac:dyDescent="0.2">
      <c r="B175" s="44">
        <v>2016</v>
      </c>
      <c r="C175" s="72"/>
      <c r="D175" s="77">
        <v>0</v>
      </c>
      <c r="E175" s="77" t="s">
        <v>50</v>
      </c>
      <c r="F175" s="77">
        <v>0</v>
      </c>
      <c r="G175" s="225" t="s">
        <v>50</v>
      </c>
      <c r="H175" s="77">
        <v>0</v>
      </c>
      <c r="I175" s="225" t="s">
        <v>50</v>
      </c>
      <c r="J175" s="77">
        <v>0</v>
      </c>
      <c r="K175" s="77" t="s">
        <v>50</v>
      </c>
    </row>
    <row r="176" spans="2:11" ht="15" hidden="1" customHeight="1" outlineLevel="1" x14ac:dyDescent="0.2">
      <c r="B176" s="44">
        <v>2015</v>
      </c>
      <c r="C176" s="72"/>
      <c r="D176" s="77">
        <v>0</v>
      </c>
      <c r="E176" s="77" t="s">
        <v>50</v>
      </c>
      <c r="F176" s="77">
        <v>0</v>
      </c>
      <c r="G176" s="225" t="s">
        <v>50</v>
      </c>
      <c r="H176" s="77">
        <v>0</v>
      </c>
      <c r="I176" s="225" t="s">
        <v>50</v>
      </c>
      <c r="J176" s="77">
        <v>0</v>
      </c>
      <c r="K176" s="77" t="s">
        <v>50</v>
      </c>
    </row>
    <row r="177" spans="2:11" ht="15" hidden="1" customHeight="1" outlineLevel="1" x14ac:dyDescent="0.2">
      <c r="B177" s="44">
        <v>2014</v>
      </c>
      <c r="C177" s="72"/>
      <c r="D177" s="77">
        <v>0</v>
      </c>
      <c r="E177" s="70" t="s">
        <v>276</v>
      </c>
      <c r="F177" s="77">
        <v>0</v>
      </c>
      <c r="G177" s="70" t="s">
        <v>50</v>
      </c>
      <c r="H177" s="77">
        <v>0</v>
      </c>
      <c r="I177" s="70" t="s">
        <v>50</v>
      </c>
      <c r="J177" s="77">
        <v>0</v>
      </c>
      <c r="K177" s="77" t="s">
        <v>50</v>
      </c>
    </row>
    <row r="178" spans="2:11" ht="15" hidden="1" customHeight="1" outlineLevel="1" x14ac:dyDescent="0.2">
      <c r="B178" s="225" t="s">
        <v>22</v>
      </c>
      <c r="C178" s="72"/>
      <c r="D178" s="77"/>
      <c r="E178" s="77"/>
      <c r="F178" s="77"/>
      <c r="G178" s="225"/>
      <c r="H178" s="77"/>
      <c r="I178" s="225"/>
      <c r="J178" s="77"/>
      <c r="K178" s="77"/>
    </row>
    <row r="179" spans="2:11" ht="15" hidden="1" customHeight="1" outlineLevel="1" x14ac:dyDescent="0.2">
      <c r="B179" s="76">
        <v>2019</v>
      </c>
      <c r="C179" s="239"/>
      <c r="D179" s="180">
        <v>64</v>
      </c>
      <c r="E179" s="180"/>
      <c r="F179" s="180">
        <v>1123</v>
      </c>
      <c r="G179" s="67"/>
      <c r="H179" s="180">
        <v>151481.141</v>
      </c>
      <c r="I179" s="67"/>
      <c r="J179" s="180">
        <v>38896.593999999997</v>
      </c>
      <c r="K179" s="77"/>
    </row>
    <row r="180" spans="2:11" ht="15" hidden="1" customHeight="1" outlineLevel="1" x14ac:dyDescent="0.2">
      <c r="B180" s="76">
        <v>2018</v>
      </c>
      <c r="C180" s="72"/>
      <c r="D180" s="77">
        <v>59</v>
      </c>
      <c r="E180" s="77"/>
      <c r="F180" s="180">
        <v>820</v>
      </c>
      <c r="G180" s="69"/>
      <c r="H180" s="180">
        <v>138508.18599999999</v>
      </c>
      <c r="I180" s="69"/>
      <c r="J180" s="77">
        <v>44625.999000000003</v>
      </c>
      <c r="K180" s="77"/>
    </row>
    <row r="181" spans="2:11" ht="15" hidden="1" customHeight="1" outlineLevel="1" x14ac:dyDescent="0.2">
      <c r="B181" s="76">
        <v>2017</v>
      </c>
      <c r="C181" s="72"/>
      <c r="D181" s="77">
        <v>53</v>
      </c>
      <c r="E181" s="77" t="s">
        <v>50</v>
      </c>
      <c r="F181" s="77">
        <v>797</v>
      </c>
      <c r="G181" s="225" t="s">
        <v>50</v>
      </c>
      <c r="H181" s="77">
        <v>118151.76700000001</v>
      </c>
      <c r="I181" s="225" t="s">
        <v>50</v>
      </c>
      <c r="J181" s="77">
        <v>36279.245999999999</v>
      </c>
      <c r="K181" s="77" t="s">
        <v>50</v>
      </c>
    </row>
    <row r="182" spans="2:11" ht="15" hidden="1" customHeight="1" outlineLevel="1" x14ac:dyDescent="0.2">
      <c r="B182" s="44">
        <v>2016</v>
      </c>
      <c r="C182" s="72"/>
      <c r="D182" s="177">
        <v>48</v>
      </c>
      <c r="E182" s="177" t="s">
        <v>50</v>
      </c>
      <c r="F182" s="177">
        <v>691</v>
      </c>
      <c r="G182" s="225" t="s">
        <v>50</v>
      </c>
      <c r="H182" s="177">
        <v>115308.56600000001</v>
      </c>
      <c r="I182" s="225" t="s">
        <v>50</v>
      </c>
      <c r="J182" s="177">
        <v>44226.271000000001</v>
      </c>
      <c r="K182" s="177" t="s">
        <v>50</v>
      </c>
    </row>
    <row r="183" spans="2:11" ht="15" hidden="1" customHeight="1" outlineLevel="1" x14ac:dyDescent="0.2">
      <c r="B183" s="44">
        <v>2015</v>
      </c>
      <c r="C183" s="72"/>
      <c r="D183" s="177">
        <v>48</v>
      </c>
      <c r="E183" s="177" t="s">
        <v>50</v>
      </c>
      <c r="F183" s="177">
        <v>659</v>
      </c>
      <c r="G183" s="225" t="s">
        <v>50</v>
      </c>
      <c r="H183" s="177">
        <v>143278.59700000001</v>
      </c>
      <c r="I183" s="225" t="s">
        <v>50</v>
      </c>
      <c r="J183" s="177">
        <v>36628.785000000003</v>
      </c>
      <c r="K183" s="177" t="s">
        <v>50</v>
      </c>
    </row>
    <row r="184" spans="2:11" ht="15" hidden="1" customHeight="1" outlineLevel="1" x14ac:dyDescent="0.2">
      <c r="B184" s="44">
        <v>2014</v>
      </c>
      <c r="C184" s="72"/>
      <c r="D184" s="177">
        <v>50</v>
      </c>
      <c r="E184" s="70" t="s">
        <v>276</v>
      </c>
      <c r="F184" s="177">
        <v>872</v>
      </c>
      <c r="G184" s="70" t="s">
        <v>50</v>
      </c>
      <c r="H184" s="177">
        <v>223493.25700000001</v>
      </c>
      <c r="I184" s="70" t="s">
        <v>50</v>
      </c>
      <c r="J184" s="177">
        <v>66719.118000000002</v>
      </c>
      <c r="K184" s="177" t="s">
        <v>50</v>
      </c>
    </row>
    <row r="185" spans="2:11" ht="15" hidden="1" customHeight="1" outlineLevel="1" x14ac:dyDescent="0.2">
      <c r="B185" s="225" t="s">
        <v>23</v>
      </c>
      <c r="C185" s="72"/>
      <c r="D185" s="77"/>
      <c r="E185" s="77"/>
      <c r="F185" s="77"/>
      <c r="G185" s="225"/>
      <c r="H185" s="77"/>
      <c r="I185" s="225"/>
      <c r="J185" s="77"/>
      <c r="K185" s="77"/>
    </row>
    <row r="186" spans="2:11" ht="15" hidden="1" customHeight="1" outlineLevel="1" x14ac:dyDescent="0.2">
      <c r="B186" s="76">
        <v>2019</v>
      </c>
      <c r="C186" s="239"/>
      <c r="D186" s="180">
        <v>124</v>
      </c>
      <c r="E186" s="180"/>
      <c r="F186" s="180">
        <v>266</v>
      </c>
      <c r="G186" s="67"/>
      <c r="H186" s="180">
        <v>22603.68</v>
      </c>
      <c r="I186" s="67"/>
      <c r="J186" s="180">
        <v>3634.1149999999998</v>
      </c>
      <c r="K186" s="77"/>
    </row>
    <row r="187" spans="2:11" ht="15" hidden="1" customHeight="1" outlineLevel="1" x14ac:dyDescent="0.2">
      <c r="B187" s="76">
        <v>2018</v>
      </c>
      <c r="C187" s="72"/>
      <c r="D187" s="77">
        <v>127</v>
      </c>
      <c r="E187" s="77"/>
      <c r="F187" s="180">
        <v>262</v>
      </c>
      <c r="G187" s="69"/>
      <c r="H187" s="180">
        <v>21600.277999999998</v>
      </c>
      <c r="I187" s="69"/>
      <c r="J187" s="77">
        <v>2743.73</v>
      </c>
      <c r="K187" s="77"/>
    </row>
    <row r="188" spans="2:11" ht="15" hidden="1" customHeight="1" outlineLevel="1" x14ac:dyDescent="0.2">
      <c r="B188" s="76">
        <v>2017</v>
      </c>
      <c r="C188" s="72"/>
      <c r="D188" s="77">
        <v>113</v>
      </c>
      <c r="E188" s="77" t="s">
        <v>50</v>
      </c>
      <c r="F188" s="77">
        <v>225</v>
      </c>
      <c r="G188" s="225" t="s">
        <v>50</v>
      </c>
      <c r="H188" s="77">
        <v>18066.448</v>
      </c>
      <c r="I188" s="225" t="s">
        <v>50</v>
      </c>
      <c r="J188" s="77">
        <v>2703.2579999999998</v>
      </c>
      <c r="K188" s="77" t="s">
        <v>50</v>
      </c>
    </row>
    <row r="189" spans="2:11" ht="15" hidden="1" customHeight="1" outlineLevel="1" x14ac:dyDescent="0.2">
      <c r="B189" s="44">
        <v>2016</v>
      </c>
      <c r="C189" s="72"/>
      <c r="D189" s="177">
        <v>114</v>
      </c>
      <c r="E189" s="177" t="s">
        <v>50</v>
      </c>
      <c r="F189" s="177">
        <v>219</v>
      </c>
      <c r="G189" s="225" t="s">
        <v>50</v>
      </c>
      <c r="H189" s="177">
        <v>18377.666000000001</v>
      </c>
      <c r="I189" s="225" t="s">
        <v>50</v>
      </c>
      <c r="J189" s="177">
        <v>2715.2950000000001</v>
      </c>
      <c r="K189" s="177" t="s">
        <v>50</v>
      </c>
    </row>
    <row r="190" spans="2:11" ht="15" hidden="1" customHeight="1" outlineLevel="1" x14ac:dyDescent="0.2">
      <c r="B190" s="44">
        <v>2015</v>
      </c>
      <c r="C190" s="72"/>
      <c r="D190" s="177">
        <v>109</v>
      </c>
      <c r="E190" s="177" t="s">
        <v>50</v>
      </c>
      <c r="F190" s="177">
        <v>208</v>
      </c>
      <c r="G190" s="225" t="s">
        <v>50</v>
      </c>
      <c r="H190" s="177">
        <v>17314.744999999999</v>
      </c>
      <c r="I190" s="225" t="s">
        <v>50</v>
      </c>
      <c r="J190" s="177">
        <v>2205.951</v>
      </c>
      <c r="K190" s="177" t="s">
        <v>50</v>
      </c>
    </row>
    <row r="191" spans="2:11" ht="15" hidden="1" customHeight="1" outlineLevel="1" x14ac:dyDescent="0.2">
      <c r="B191" s="44">
        <v>2014</v>
      </c>
      <c r="C191" s="72"/>
      <c r="D191" s="177">
        <v>112</v>
      </c>
      <c r="E191" s="70" t="s">
        <v>276</v>
      </c>
      <c r="F191" s="177">
        <v>203</v>
      </c>
      <c r="G191" s="70" t="s">
        <v>50</v>
      </c>
      <c r="H191" s="177">
        <v>15775.287</v>
      </c>
      <c r="I191" s="70" t="s">
        <v>50</v>
      </c>
      <c r="J191" s="177">
        <v>1889.127</v>
      </c>
      <c r="K191" s="177" t="s">
        <v>50</v>
      </c>
    </row>
    <row r="192" spans="2:11" ht="15" hidden="1" customHeight="1" outlineLevel="1" x14ac:dyDescent="0.2">
      <c r="B192" s="225" t="s">
        <v>24</v>
      </c>
      <c r="C192" s="72"/>
      <c r="D192" s="77"/>
      <c r="E192" s="77"/>
      <c r="F192" s="77"/>
      <c r="G192" s="225"/>
      <c r="H192" s="77"/>
      <c r="I192" s="225"/>
      <c r="J192" s="77"/>
      <c r="K192" s="77"/>
    </row>
    <row r="193" spans="2:11" ht="15" hidden="1" customHeight="1" outlineLevel="1" x14ac:dyDescent="0.2">
      <c r="B193" s="76">
        <v>2019</v>
      </c>
      <c r="C193" s="239"/>
      <c r="D193" s="180">
        <v>41</v>
      </c>
      <c r="E193" s="180"/>
      <c r="F193" s="180">
        <v>49</v>
      </c>
      <c r="G193" s="67"/>
      <c r="H193" s="180">
        <v>2347.2449999999999</v>
      </c>
      <c r="I193" s="67"/>
      <c r="J193" s="180">
        <v>451.20100000000002</v>
      </c>
      <c r="K193" s="77"/>
    </row>
    <row r="194" spans="2:11" ht="15" hidden="1" customHeight="1" outlineLevel="1" x14ac:dyDescent="0.2">
      <c r="B194" s="76">
        <v>2018</v>
      </c>
      <c r="C194" s="72"/>
      <c r="D194" s="77">
        <v>37</v>
      </c>
      <c r="E194" s="77"/>
      <c r="F194" s="180">
        <v>51</v>
      </c>
      <c r="G194" s="69"/>
      <c r="H194" s="180">
        <v>2384.087</v>
      </c>
      <c r="I194" s="69"/>
      <c r="J194" s="77">
        <v>610.04399999999998</v>
      </c>
      <c r="K194" s="77"/>
    </row>
    <row r="195" spans="2:11" ht="15" hidden="1" customHeight="1" outlineLevel="1" x14ac:dyDescent="0.2">
      <c r="B195" s="76">
        <v>2017</v>
      </c>
      <c r="C195" s="72"/>
      <c r="D195" s="77">
        <v>35</v>
      </c>
      <c r="E195" s="77" t="s">
        <v>50</v>
      </c>
      <c r="F195" s="77">
        <v>46</v>
      </c>
      <c r="G195" s="225" t="s">
        <v>50</v>
      </c>
      <c r="H195" s="77">
        <v>1762.0730000000001</v>
      </c>
      <c r="I195" s="225" t="s">
        <v>50</v>
      </c>
      <c r="J195" s="77">
        <v>474.5</v>
      </c>
      <c r="K195" s="77" t="s">
        <v>50</v>
      </c>
    </row>
    <row r="196" spans="2:11" ht="15" hidden="1" customHeight="1" outlineLevel="1" x14ac:dyDescent="0.2">
      <c r="B196" s="44">
        <v>2016</v>
      </c>
      <c r="C196" s="72"/>
      <c r="D196" s="177">
        <v>33</v>
      </c>
      <c r="E196" s="177" t="s">
        <v>50</v>
      </c>
      <c r="F196" s="179">
        <v>47</v>
      </c>
      <c r="G196" s="225" t="s">
        <v>50</v>
      </c>
      <c r="H196" s="177">
        <v>1378.4770000000001</v>
      </c>
      <c r="I196" s="225" t="s">
        <v>50</v>
      </c>
      <c r="J196" s="182">
        <v>-64.304000000000002</v>
      </c>
      <c r="K196" s="177" t="s">
        <v>50</v>
      </c>
    </row>
    <row r="197" spans="2:11" ht="15" hidden="1" customHeight="1" outlineLevel="1" x14ac:dyDescent="0.2">
      <c r="B197" s="44">
        <v>2015</v>
      </c>
      <c r="C197" s="72"/>
      <c r="D197" s="177">
        <v>32</v>
      </c>
      <c r="E197" s="177" t="s">
        <v>50</v>
      </c>
      <c r="F197" s="177">
        <v>37</v>
      </c>
      <c r="G197" s="225" t="s">
        <v>50</v>
      </c>
      <c r="H197" s="177">
        <v>1824.598</v>
      </c>
      <c r="I197" s="225" t="s">
        <v>50</v>
      </c>
      <c r="J197" s="182">
        <v>-83.195999999999998</v>
      </c>
      <c r="K197" s="177" t="s">
        <v>50</v>
      </c>
    </row>
    <row r="198" spans="2:11" ht="15" hidden="1" customHeight="1" outlineLevel="1" x14ac:dyDescent="0.2">
      <c r="B198" s="44">
        <v>2014</v>
      </c>
      <c r="C198" s="72"/>
      <c r="D198" s="177">
        <v>29</v>
      </c>
      <c r="E198" s="70" t="s">
        <v>276</v>
      </c>
      <c r="F198" s="177">
        <v>34</v>
      </c>
      <c r="G198" s="70" t="s">
        <v>50</v>
      </c>
      <c r="H198" s="177">
        <v>2430.7420000000002</v>
      </c>
      <c r="I198" s="70" t="s">
        <v>50</v>
      </c>
      <c r="J198" s="177">
        <v>785.08100000000002</v>
      </c>
      <c r="K198" s="177" t="s">
        <v>50</v>
      </c>
    </row>
    <row r="199" spans="2:11" ht="15" hidden="1" customHeight="1" outlineLevel="1" x14ac:dyDescent="0.2">
      <c r="B199" s="225" t="s">
        <v>25</v>
      </c>
      <c r="C199" s="72"/>
      <c r="D199" s="77"/>
      <c r="E199" s="77"/>
      <c r="F199" s="77"/>
      <c r="G199" s="225"/>
      <c r="H199" s="77"/>
      <c r="I199" s="225"/>
      <c r="J199" s="77"/>
      <c r="K199" s="77"/>
    </row>
    <row r="200" spans="2:11" ht="15" hidden="1" customHeight="1" outlineLevel="1" x14ac:dyDescent="0.2">
      <c r="B200" s="76">
        <v>2019</v>
      </c>
      <c r="C200" s="239"/>
      <c r="D200" s="180">
        <v>482</v>
      </c>
      <c r="E200" s="180"/>
      <c r="F200" s="180">
        <v>878</v>
      </c>
      <c r="G200" s="67"/>
      <c r="H200" s="180">
        <v>24406.874</v>
      </c>
      <c r="I200" s="67"/>
      <c r="J200" s="180">
        <v>13458.697</v>
      </c>
      <c r="K200" s="77"/>
    </row>
    <row r="201" spans="2:11" ht="15" hidden="1" customHeight="1" outlineLevel="1" x14ac:dyDescent="0.2">
      <c r="B201" s="76">
        <v>2018</v>
      </c>
      <c r="C201" s="72"/>
      <c r="D201" s="77">
        <v>426</v>
      </c>
      <c r="E201" s="77"/>
      <c r="F201" s="180">
        <v>798</v>
      </c>
      <c r="G201" s="69"/>
      <c r="H201" s="180">
        <v>21637.508999999998</v>
      </c>
      <c r="I201" s="69"/>
      <c r="J201" s="77">
        <v>10796.335999999999</v>
      </c>
      <c r="K201" s="77"/>
    </row>
    <row r="202" spans="2:11" ht="15" hidden="1" customHeight="1" outlineLevel="1" x14ac:dyDescent="0.2">
      <c r="B202" s="76">
        <v>2017</v>
      </c>
      <c r="C202" s="72"/>
      <c r="D202" s="77">
        <v>350</v>
      </c>
      <c r="E202" s="77" t="s">
        <v>50</v>
      </c>
      <c r="F202" s="77">
        <v>707</v>
      </c>
      <c r="G202" s="225" t="s">
        <v>50</v>
      </c>
      <c r="H202" s="77">
        <v>20547.441999999999</v>
      </c>
      <c r="I202" s="225" t="s">
        <v>50</v>
      </c>
      <c r="J202" s="77">
        <v>10407.045</v>
      </c>
      <c r="K202" s="77" t="s">
        <v>50</v>
      </c>
    </row>
    <row r="203" spans="2:11" ht="15" hidden="1" customHeight="1" outlineLevel="1" x14ac:dyDescent="0.2">
      <c r="B203" s="44">
        <v>2016</v>
      </c>
      <c r="C203" s="72"/>
      <c r="D203" s="177">
        <v>269</v>
      </c>
      <c r="E203" s="177" t="s">
        <v>50</v>
      </c>
      <c r="F203" s="177">
        <v>573</v>
      </c>
      <c r="G203" s="225" t="s">
        <v>50</v>
      </c>
      <c r="H203" s="177">
        <v>16606.164000000001</v>
      </c>
      <c r="I203" s="225" t="s">
        <v>50</v>
      </c>
      <c r="J203" s="177">
        <v>7463.55</v>
      </c>
      <c r="K203" s="177" t="s">
        <v>50</v>
      </c>
    </row>
    <row r="204" spans="2:11" ht="15" hidden="1" customHeight="1" outlineLevel="1" x14ac:dyDescent="0.2">
      <c r="B204" s="44">
        <v>2015</v>
      </c>
      <c r="C204" s="72"/>
      <c r="D204" s="177">
        <v>211</v>
      </c>
      <c r="E204" s="177" t="s">
        <v>50</v>
      </c>
      <c r="F204" s="177">
        <v>504</v>
      </c>
      <c r="G204" s="225" t="s">
        <v>50</v>
      </c>
      <c r="H204" s="177">
        <v>16201.74</v>
      </c>
      <c r="I204" s="225" t="s">
        <v>50</v>
      </c>
      <c r="J204" s="177">
        <v>7145.1869999999999</v>
      </c>
      <c r="K204" s="177" t="s">
        <v>50</v>
      </c>
    </row>
    <row r="205" spans="2:11" ht="15" hidden="1" customHeight="1" outlineLevel="1" x14ac:dyDescent="0.2">
      <c r="B205" s="44">
        <v>2014</v>
      </c>
      <c r="C205" s="72"/>
      <c r="D205" s="177">
        <v>139</v>
      </c>
      <c r="E205" s="70" t="s">
        <v>276</v>
      </c>
      <c r="F205" s="177">
        <v>362</v>
      </c>
      <c r="G205" s="70" t="s">
        <v>50</v>
      </c>
      <c r="H205" s="177">
        <v>11515.684999999999</v>
      </c>
      <c r="I205" s="70" t="s">
        <v>50</v>
      </c>
      <c r="J205" s="177">
        <v>5144.9719999999998</v>
      </c>
      <c r="K205" s="177" t="s">
        <v>50</v>
      </c>
    </row>
    <row r="206" spans="2:11" ht="15" hidden="1" customHeight="1" outlineLevel="1" x14ac:dyDescent="0.2">
      <c r="B206" s="225" t="s">
        <v>26</v>
      </c>
      <c r="C206" s="72"/>
      <c r="D206" s="77"/>
      <c r="E206" s="77"/>
      <c r="F206" s="77"/>
      <c r="G206" s="225"/>
      <c r="H206" s="77"/>
      <c r="I206" s="225"/>
      <c r="J206" s="77"/>
      <c r="K206" s="77"/>
    </row>
    <row r="207" spans="2:11" ht="15" hidden="1" customHeight="1" outlineLevel="1" x14ac:dyDescent="0.2">
      <c r="B207" s="76">
        <v>2019</v>
      </c>
      <c r="C207" s="239"/>
      <c r="D207" s="180">
        <v>12</v>
      </c>
      <c r="E207" s="180"/>
      <c r="F207" s="180">
        <v>12</v>
      </c>
      <c r="G207" s="67"/>
      <c r="H207" s="180">
        <v>162.71199999999999</v>
      </c>
      <c r="I207" s="67"/>
      <c r="J207" s="180">
        <v>71.323999999999998</v>
      </c>
      <c r="K207" s="77"/>
    </row>
    <row r="208" spans="2:11" ht="15" hidden="1" customHeight="1" outlineLevel="1" x14ac:dyDescent="0.2">
      <c r="B208" s="76">
        <v>2018</v>
      </c>
      <c r="C208" s="72"/>
      <c r="D208" s="77">
        <v>9</v>
      </c>
      <c r="E208" s="77"/>
      <c r="F208" s="180">
        <v>10</v>
      </c>
      <c r="G208" s="69"/>
      <c r="H208" s="180">
        <v>139.35400000000001</v>
      </c>
      <c r="I208" s="69"/>
      <c r="J208" s="77">
        <v>72.277000000000001</v>
      </c>
      <c r="K208" s="77"/>
    </row>
    <row r="209" spans="2:11" ht="15" hidden="1" customHeight="1" outlineLevel="1" x14ac:dyDescent="0.2">
      <c r="B209" s="76">
        <v>2017</v>
      </c>
      <c r="C209" s="72"/>
      <c r="D209" s="77">
        <v>8</v>
      </c>
      <c r="E209" s="77" t="s">
        <v>50</v>
      </c>
      <c r="F209" s="77">
        <v>9</v>
      </c>
      <c r="G209" s="225" t="s">
        <v>50</v>
      </c>
      <c r="H209" s="77">
        <v>199.3</v>
      </c>
      <c r="I209" s="225" t="s">
        <v>50</v>
      </c>
      <c r="J209" s="77">
        <v>107.357</v>
      </c>
      <c r="K209" s="77" t="s">
        <v>50</v>
      </c>
    </row>
    <row r="210" spans="2:11" ht="15" hidden="1" customHeight="1" outlineLevel="1" x14ac:dyDescent="0.2">
      <c r="B210" s="44">
        <v>2016</v>
      </c>
      <c r="C210" s="72"/>
      <c r="D210" s="177">
        <v>6</v>
      </c>
      <c r="E210" s="177" t="s">
        <v>50</v>
      </c>
      <c r="F210" s="177">
        <v>7</v>
      </c>
      <c r="G210" s="225" t="s">
        <v>50</v>
      </c>
      <c r="H210" s="177">
        <v>147.42599999999999</v>
      </c>
      <c r="I210" s="225" t="s">
        <v>50</v>
      </c>
      <c r="J210" s="177">
        <v>43.456000000000003</v>
      </c>
      <c r="K210" s="177" t="s">
        <v>50</v>
      </c>
    </row>
    <row r="211" spans="2:11" ht="15" hidden="1" customHeight="1" outlineLevel="1" x14ac:dyDescent="0.2">
      <c r="B211" s="44">
        <v>2015</v>
      </c>
      <c r="C211" s="72"/>
      <c r="D211" s="177">
        <v>3</v>
      </c>
      <c r="E211" s="177" t="s">
        <v>50</v>
      </c>
      <c r="F211" s="77" t="s">
        <v>37</v>
      </c>
      <c r="G211" s="225"/>
      <c r="H211" s="77" t="s">
        <v>37</v>
      </c>
      <c r="I211" s="225"/>
      <c r="J211" s="77" t="s">
        <v>37</v>
      </c>
      <c r="K211" s="77"/>
    </row>
    <row r="212" spans="2:11" ht="15" hidden="1" customHeight="1" outlineLevel="1" x14ac:dyDescent="0.2">
      <c r="B212" s="44">
        <v>2014</v>
      </c>
      <c r="C212" s="72"/>
      <c r="D212" s="177">
        <v>2</v>
      </c>
      <c r="E212" s="70" t="s">
        <v>276</v>
      </c>
      <c r="F212" s="77" t="s">
        <v>37</v>
      </c>
      <c r="G212" s="70"/>
      <c r="H212" s="77" t="s">
        <v>37</v>
      </c>
      <c r="I212" s="70"/>
      <c r="J212" s="77" t="s">
        <v>37</v>
      </c>
      <c r="K212" s="77"/>
    </row>
    <row r="213" spans="2:11" ht="15" hidden="1" customHeight="1" outlineLevel="1" x14ac:dyDescent="0.2">
      <c r="B213" s="225" t="s">
        <v>27</v>
      </c>
      <c r="C213" s="72"/>
      <c r="D213" s="77"/>
      <c r="E213" s="77"/>
      <c r="F213" s="77"/>
      <c r="G213" s="225"/>
      <c r="H213" s="77"/>
      <c r="I213" s="225"/>
      <c r="J213" s="77"/>
      <c r="K213" s="77"/>
    </row>
    <row r="214" spans="2:11" ht="15" hidden="1" customHeight="1" outlineLevel="1" x14ac:dyDescent="0.2">
      <c r="B214" s="76">
        <v>2019</v>
      </c>
      <c r="C214" s="239"/>
      <c r="D214" s="180">
        <v>29</v>
      </c>
      <c r="E214" s="180"/>
      <c r="F214" s="180">
        <v>29</v>
      </c>
      <c r="G214" s="67"/>
      <c r="H214" s="180">
        <v>2968.857</v>
      </c>
      <c r="I214" s="67"/>
      <c r="J214" s="182">
        <v>-113.967</v>
      </c>
      <c r="K214" s="77"/>
    </row>
    <row r="215" spans="2:11" ht="15" hidden="1" customHeight="1" outlineLevel="1" x14ac:dyDescent="0.2">
      <c r="B215" s="76">
        <v>2018</v>
      </c>
      <c r="C215" s="72"/>
      <c r="D215" s="77">
        <v>24</v>
      </c>
      <c r="E215" s="77"/>
      <c r="F215" s="180">
        <v>25</v>
      </c>
      <c r="G215" s="69"/>
      <c r="H215" s="180">
        <v>11121.931</v>
      </c>
      <c r="I215" s="69"/>
      <c r="J215" s="182">
        <v>-365.88299999999998</v>
      </c>
      <c r="K215" s="77"/>
    </row>
    <row r="216" spans="2:11" ht="15" hidden="1" customHeight="1" outlineLevel="1" x14ac:dyDescent="0.2">
      <c r="B216" s="76">
        <v>2017</v>
      </c>
      <c r="C216" s="72"/>
      <c r="D216" s="77">
        <v>22</v>
      </c>
      <c r="E216" s="77" t="s">
        <v>50</v>
      </c>
      <c r="F216" s="77">
        <v>23</v>
      </c>
      <c r="G216" s="225" t="s">
        <v>50</v>
      </c>
      <c r="H216" s="77">
        <v>14425.896000000001</v>
      </c>
      <c r="I216" s="225" t="s">
        <v>50</v>
      </c>
      <c r="J216" s="190">
        <v>-1129.3979999999999</v>
      </c>
      <c r="K216" s="77" t="s">
        <v>50</v>
      </c>
    </row>
    <row r="217" spans="2:11" ht="15" hidden="1" customHeight="1" outlineLevel="1" x14ac:dyDescent="0.2">
      <c r="B217" s="44">
        <v>2016</v>
      </c>
      <c r="C217" s="72"/>
      <c r="D217" s="177">
        <v>19</v>
      </c>
      <c r="E217" s="177" t="s">
        <v>50</v>
      </c>
      <c r="F217" s="177">
        <v>19</v>
      </c>
      <c r="G217" s="225" t="s">
        <v>50</v>
      </c>
      <c r="H217" s="177">
        <v>5672.0479999999998</v>
      </c>
      <c r="I217" s="225" t="s">
        <v>50</v>
      </c>
      <c r="J217" s="182">
        <v>-428.32600000000002</v>
      </c>
      <c r="K217" s="177" t="s">
        <v>50</v>
      </c>
    </row>
    <row r="218" spans="2:11" ht="15" hidden="1" customHeight="1" outlineLevel="1" x14ac:dyDescent="0.2">
      <c r="B218" s="44">
        <v>2015</v>
      </c>
      <c r="C218" s="72"/>
      <c r="D218" s="177">
        <v>20</v>
      </c>
      <c r="E218" s="177" t="s">
        <v>50</v>
      </c>
      <c r="F218" s="177">
        <v>20</v>
      </c>
      <c r="G218" s="225" t="s">
        <v>50</v>
      </c>
      <c r="H218" s="177">
        <v>2867.9920000000002</v>
      </c>
      <c r="I218" s="225" t="s">
        <v>50</v>
      </c>
      <c r="J218" s="182">
        <v>-11.169</v>
      </c>
      <c r="K218" s="177" t="s">
        <v>50</v>
      </c>
    </row>
    <row r="219" spans="2:11" ht="15" hidden="1" customHeight="1" outlineLevel="1" x14ac:dyDescent="0.2">
      <c r="B219" s="44">
        <v>2014</v>
      </c>
      <c r="C219" s="72"/>
      <c r="D219" s="177">
        <v>15</v>
      </c>
      <c r="E219" s="70" t="s">
        <v>276</v>
      </c>
      <c r="F219" s="177">
        <v>15</v>
      </c>
      <c r="G219" s="70" t="s">
        <v>50</v>
      </c>
      <c r="H219" s="177">
        <v>377.654</v>
      </c>
      <c r="I219" s="70" t="s">
        <v>50</v>
      </c>
      <c r="J219" s="177">
        <v>569.572</v>
      </c>
      <c r="K219" s="177" t="s">
        <v>50</v>
      </c>
    </row>
    <row r="220" spans="2:11" ht="15" hidden="1" customHeight="1" outlineLevel="1" x14ac:dyDescent="0.2">
      <c r="B220" s="225" t="s">
        <v>28</v>
      </c>
      <c r="C220" s="72"/>
      <c r="D220" s="77"/>
      <c r="E220" s="77"/>
      <c r="F220" s="77"/>
      <c r="G220" s="225"/>
      <c r="H220" s="77"/>
      <c r="I220" s="225"/>
      <c r="J220" s="77"/>
      <c r="K220" s="77"/>
    </row>
    <row r="221" spans="2:11" ht="15" hidden="1" customHeight="1" outlineLevel="1" x14ac:dyDescent="0.2">
      <c r="B221" s="76">
        <v>2019</v>
      </c>
      <c r="C221" s="239"/>
      <c r="D221" s="180">
        <v>35</v>
      </c>
      <c r="E221" s="180"/>
      <c r="F221" s="180">
        <v>62</v>
      </c>
      <c r="G221" s="67"/>
      <c r="H221" s="180">
        <v>3195.0430000000001</v>
      </c>
      <c r="I221" s="67"/>
      <c r="J221" s="190">
        <v>-1204.1010000000001</v>
      </c>
      <c r="K221" s="77"/>
    </row>
    <row r="222" spans="2:11" ht="15" hidden="1" customHeight="1" outlineLevel="1" x14ac:dyDescent="0.2">
      <c r="B222" s="76">
        <v>2018</v>
      </c>
      <c r="C222" s="72"/>
      <c r="D222" s="77">
        <v>25</v>
      </c>
      <c r="E222" s="77"/>
      <c r="F222" s="180">
        <v>49</v>
      </c>
      <c r="G222" s="69"/>
      <c r="H222" s="180">
        <v>9368.65</v>
      </c>
      <c r="I222" s="69"/>
      <c r="J222" s="77">
        <v>1158.7670000000001</v>
      </c>
      <c r="K222" s="77"/>
    </row>
    <row r="223" spans="2:11" ht="15" hidden="1" customHeight="1" outlineLevel="1" x14ac:dyDescent="0.2">
      <c r="B223" s="76">
        <v>2017</v>
      </c>
      <c r="C223" s="72"/>
      <c r="D223" s="77">
        <v>28</v>
      </c>
      <c r="E223" s="77" t="s">
        <v>50</v>
      </c>
      <c r="F223" s="77">
        <v>52</v>
      </c>
      <c r="G223" s="225" t="s">
        <v>50</v>
      </c>
      <c r="H223" s="77">
        <v>13097.57</v>
      </c>
      <c r="I223" s="225" t="s">
        <v>50</v>
      </c>
      <c r="J223" s="77">
        <v>9002.1029999999992</v>
      </c>
      <c r="K223" s="77" t="s">
        <v>50</v>
      </c>
    </row>
    <row r="224" spans="2:11" ht="15" hidden="1" customHeight="1" outlineLevel="1" x14ac:dyDescent="0.2">
      <c r="B224" s="44">
        <v>2016</v>
      </c>
      <c r="C224" s="72"/>
      <c r="D224" s="177">
        <v>26</v>
      </c>
      <c r="E224" s="177" t="s">
        <v>50</v>
      </c>
      <c r="F224" s="177">
        <v>46</v>
      </c>
      <c r="G224" s="225" t="s">
        <v>50</v>
      </c>
      <c r="H224" s="177">
        <v>1266.3409999999999</v>
      </c>
      <c r="I224" s="225" t="s">
        <v>50</v>
      </c>
      <c r="J224" s="177">
        <v>444.63400000000001</v>
      </c>
      <c r="K224" s="177" t="s">
        <v>50</v>
      </c>
    </row>
    <row r="225" spans="2:11" ht="15" hidden="1" customHeight="1" outlineLevel="1" x14ac:dyDescent="0.2">
      <c r="B225" s="44">
        <v>2015</v>
      </c>
      <c r="C225" s="72"/>
      <c r="D225" s="177">
        <v>21</v>
      </c>
      <c r="E225" s="177" t="s">
        <v>50</v>
      </c>
      <c r="F225" s="177">
        <v>41</v>
      </c>
      <c r="G225" s="225" t="s">
        <v>50</v>
      </c>
      <c r="H225" s="177">
        <v>1385.3710000000001</v>
      </c>
      <c r="I225" s="225" t="s">
        <v>50</v>
      </c>
      <c r="J225" s="177">
        <v>560.48500000000001</v>
      </c>
      <c r="K225" s="177" t="s">
        <v>50</v>
      </c>
    </row>
    <row r="226" spans="2:11" ht="15" hidden="1" customHeight="1" outlineLevel="1" x14ac:dyDescent="0.2">
      <c r="B226" s="44">
        <v>2014</v>
      </c>
      <c r="C226" s="72"/>
      <c r="D226" s="177">
        <v>24</v>
      </c>
      <c r="E226" s="70" t="s">
        <v>276</v>
      </c>
      <c r="F226" s="177">
        <v>41</v>
      </c>
      <c r="G226" s="70" t="s">
        <v>50</v>
      </c>
      <c r="H226" s="177">
        <v>1122.155</v>
      </c>
      <c r="I226" s="70" t="s">
        <v>50</v>
      </c>
      <c r="J226" s="177">
        <v>714.32399999999996</v>
      </c>
      <c r="K226" s="177" t="s">
        <v>50</v>
      </c>
    </row>
    <row r="227" spans="2:11" ht="15" hidden="1" customHeight="1" outlineLevel="1" x14ac:dyDescent="0.2">
      <c r="B227" s="225" t="s">
        <v>29</v>
      </c>
      <c r="C227" s="72"/>
      <c r="D227" s="77"/>
      <c r="E227" s="77"/>
      <c r="F227" s="77"/>
      <c r="G227" s="225"/>
      <c r="H227" s="77"/>
      <c r="I227" s="225"/>
      <c r="J227" s="77"/>
      <c r="K227" s="77"/>
    </row>
    <row r="228" spans="2:11" ht="15" hidden="1" customHeight="1" outlineLevel="1" x14ac:dyDescent="0.2">
      <c r="B228" s="76">
        <v>2019</v>
      </c>
      <c r="C228" s="239"/>
      <c r="D228" s="180">
        <v>139</v>
      </c>
      <c r="E228" s="180"/>
      <c r="F228" s="180">
        <v>181</v>
      </c>
      <c r="G228" s="67"/>
      <c r="H228" s="180">
        <v>4406.384</v>
      </c>
      <c r="I228" s="67"/>
      <c r="J228" s="180">
        <v>1632.633</v>
      </c>
      <c r="K228" s="77"/>
    </row>
    <row r="229" spans="2:11" ht="15" hidden="1" customHeight="1" outlineLevel="1" x14ac:dyDescent="0.2">
      <c r="B229" s="76">
        <v>2018</v>
      </c>
      <c r="C229" s="72"/>
      <c r="D229" s="77">
        <v>125</v>
      </c>
      <c r="E229" s="77"/>
      <c r="F229" s="180">
        <v>164</v>
      </c>
      <c r="G229" s="69"/>
      <c r="H229" s="180">
        <v>4004.3130000000001</v>
      </c>
      <c r="I229" s="69"/>
      <c r="J229" s="77">
        <v>1507.808</v>
      </c>
      <c r="K229" s="77"/>
    </row>
    <row r="230" spans="2:11" ht="15" hidden="1" customHeight="1" outlineLevel="1" x14ac:dyDescent="0.2">
      <c r="B230" s="76">
        <v>2017</v>
      </c>
      <c r="C230" s="72"/>
      <c r="D230" s="77">
        <v>105</v>
      </c>
      <c r="E230" s="77" t="s">
        <v>50</v>
      </c>
      <c r="F230" s="77">
        <v>141</v>
      </c>
      <c r="G230" s="225" t="s">
        <v>50</v>
      </c>
      <c r="H230" s="77">
        <v>3897.8969999999999</v>
      </c>
      <c r="I230" s="225" t="s">
        <v>50</v>
      </c>
      <c r="J230" s="77">
        <v>1415.7080000000001</v>
      </c>
      <c r="K230" s="77" t="s">
        <v>50</v>
      </c>
    </row>
    <row r="231" spans="2:11" ht="15" hidden="1" customHeight="1" outlineLevel="1" x14ac:dyDescent="0.2">
      <c r="B231" s="44">
        <v>2016</v>
      </c>
      <c r="C231" s="72"/>
      <c r="D231" s="177">
        <v>94</v>
      </c>
      <c r="E231" s="177" t="s">
        <v>50</v>
      </c>
      <c r="F231" s="177">
        <v>128</v>
      </c>
      <c r="G231" s="225" t="s">
        <v>50</v>
      </c>
      <c r="H231" s="177">
        <v>3365.038</v>
      </c>
      <c r="I231" s="225" t="s">
        <v>50</v>
      </c>
      <c r="J231" s="177">
        <v>1164.7619999999999</v>
      </c>
      <c r="K231" s="177" t="s">
        <v>50</v>
      </c>
    </row>
    <row r="232" spans="2:11" ht="15" hidden="1" customHeight="1" outlineLevel="1" x14ac:dyDescent="0.2">
      <c r="B232" s="44">
        <v>2015</v>
      </c>
      <c r="C232" s="72"/>
      <c r="D232" s="177">
        <v>86</v>
      </c>
      <c r="E232" s="177" t="s">
        <v>50</v>
      </c>
      <c r="F232" s="177">
        <v>111</v>
      </c>
      <c r="G232" s="225" t="s">
        <v>50</v>
      </c>
      <c r="H232" s="177">
        <v>2758.9140000000002</v>
      </c>
      <c r="I232" s="225" t="s">
        <v>50</v>
      </c>
      <c r="J232" s="177">
        <v>877.57600000000002</v>
      </c>
      <c r="K232" s="177" t="s">
        <v>50</v>
      </c>
    </row>
    <row r="233" spans="2:11" ht="15" hidden="1" customHeight="1" outlineLevel="1" x14ac:dyDescent="0.2">
      <c r="B233" s="44">
        <v>2014</v>
      </c>
      <c r="C233" s="72"/>
      <c r="D233" s="177">
        <v>82</v>
      </c>
      <c r="E233" s="70" t="s">
        <v>276</v>
      </c>
      <c r="F233" s="177">
        <v>103</v>
      </c>
      <c r="G233" s="70" t="s">
        <v>50</v>
      </c>
      <c r="H233" s="177">
        <v>1911.5239999999999</v>
      </c>
      <c r="I233" s="70" t="s">
        <v>50</v>
      </c>
      <c r="J233" s="177">
        <v>553.50400000000002</v>
      </c>
      <c r="K233" s="177" t="s">
        <v>50</v>
      </c>
    </row>
    <row r="234" spans="2:11" ht="15" hidden="1" customHeight="1" outlineLevel="1" x14ac:dyDescent="0.2">
      <c r="B234" s="225" t="s">
        <v>30</v>
      </c>
      <c r="C234" s="72"/>
      <c r="D234" s="77"/>
      <c r="E234" s="77"/>
      <c r="F234" s="77"/>
      <c r="G234" s="225"/>
      <c r="H234" s="77"/>
      <c r="I234" s="225"/>
      <c r="J234" s="77"/>
      <c r="K234" s="77"/>
    </row>
    <row r="235" spans="2:11" ht="15" hidden="1" customHeight="1" outlineLevel="1" x14ac:dyDescent="0.2">
      <c r="B235" s="76">
        <v>2019</v>
      </c>
      <c r="C235" s="239"/>
      <c r="D235" s="180">
        <v>17</v>
      </c>
      <c r="E235" s="180"/>
      <c r="F235" s="180">
        <v>17</v>
      </c>
      <c r="G235" s="67"/>
      <c r="H235" s="180">
        <v>99.849000000000004</v>
      </c>
      <c r="I235" s="67"/>
      <c r="J235" s="180">
        <v>82.186999999999998</v>
      </c>
      <c r="K235" s="77"/>
    </row>
    <row r="236" spans="2:11" ht="15" hidden="1" customHeight="1" outlineLevel="1" x14ac:dyDescent="0.2">
      <c r="B236" s="76">
        <v>2018</v>
      </c>
      <c r="C236" s="72"/>
      <c r="D236" s="77">
        <v>19</v>
      </c>
      <c r="E236" s="77"/>
      <c r="F236" s="180">
        <v>19</v>
      </c>
      <c r="G236" s="69"/>
      <c r="H236" s="180">
        <v>135.83699999999999</v>
      </c>
      <c r="I236" s="69"/>
      <c r="J236" s="77">
        <v>111.613</v>
      </c>
      <c r="K236" s="77"/>
    </row>
    <row r="237" spans="2:11" ht="15" hidden="1" customHeight="1" outlineLevel="1" x14ac:dyDescent="0.2">
      <c r="B237" s="76">
        <v>2017</v>
      </c>
      <c r="C237" s="72"/>
      <c r="D237" s="77">
        <v>15</v>
      </c>
      <c r="E237" s="77" t="s">
        <v>50</v>
      </c>
      <c r="F237" s="77">
        <v>15</v>
      </c>
      <c r="G237" s="225" t="s">
        <v>50</v>
      </c>
      <c r="H237" s="77">
        <v>86.658000000000001</v>
      </c>
      <c r="I237" s="225" t="s">
        <v>50</v>
      </c>
      <c r="J237" s="77">
        <v>69.225999999999999</v>
      </c>
      <c r="K237" s="77" t="s">
        <v>50</v>
      </c>
    </row>
    <row r="238" spans="2:11" ht="15" hidden="1" customHeight="1" outlineLevel="1" x14ac:dyDescent="0.2">
      <c r="B238" s="44">
        <v>2016</v>
      </c>
      <c r="C238" s="72"/>
      <c r="D238" s="177">
        <v>20</v>
      </c>
      <c r="E238" s="177" t="s">
        <v>50</v>
      </c>
      <c r="F238" s="179">
        <v>21</v>
      </c>
      <c r="G238" s="225" t="s">
        <v>50</v>
      </c>
      <c r="H238" s="177">
        <v>127.749</v>
      </c>
      <c r="I238" s="225" t="s">
        <v>50</v>
      </c>
      <c r="J238" s="177">
        <v>91.248999999999995</v>
      </c>
      <c r="K238" s="177" t="s">
        <v>50</v>
      </c>
    </row>
    <row r="239" spans="2:11" ht="15" hidden="1" customHeight="1" outlineLevel="1" x14ac:dyDescent="0.2">
      <c r="B239" s="44">
        <v>2015</v>
      </c>
      <c r="C239" s="72"/>
      <c r="D239" s="177">
        <v>20</v>
      </c>
      <c r="E239" s="177" t="s">
        <v>50</v>
      </c>
      <c r="F239" s="177">
        <v>21</v>
      </c>
      <c r="G239" s="225" t="s">
        <v>50</v>
      </c>
      <c r="H239" s="177">
        <v>153.24</v>
      </c>
      <c r="I239" s="225" t="s">
        <v>50</v>
      </c>
      <c r="J239" s="177">
        <v>108.389</v>
      </c>
      <c r="K239" s="177" t="s">
        <v>50</v>
      </c>
    </row>
    <row r="240" spans="2:11" ht="15" hidden="1" customHeight="1" outlineLevel="1" x14ac:dyDescent="0.2">
      <c r="B240" s="44">
        <v>2014</v>
      </c>
      <c r="C240" s="72"/>
      <c r="D240" s="177">
        <v>17</v>
      </c>
      <c r="E240" s="70" t="s">
        <v>276</v>
      </c>
      <c r="F240" s="177">
        <v>18</v>
      </c>
      <c r="G240" s="70" t="s">
        <v>50</v>
      </c>
      <c r="H240" s="177">
        <v>76.932000000000002</v>
      </c>
      <c r="I240" s="70" t="s">
        <v>50</v>
      </c>
      <c r="J240" s="177">
        <v>56.87</v>
      </c>
      <c r="K240" s="177" t="s">
        <v>50</v>
      </c>
    </row>
    <row r="241" spans="2:11" ht="15" hidden="1" customHeight="1" outlineLevel="1" x14ac:dyDescent="0.2">
      <c r="B241" s="225" t="s">
        <v>31</v>
      </c>
      <c r="C241" s="72"/>
      <c r="D241" s="77"/>
      <c r="E241" s="77"/>
      <c r="F241" s="77"/>
      <c r="G241" s="225"/>
      <c r="H241" s="77"/>
      <c r="I241" s="225"/>
      <c r="J241" s="77"/>
      <c r="K241" s="77"/>
    </row>
    <row r="242" spans="2:11" ht="15" hidden="1" customHeight="1" outlineLevel="1" x14ac:dyDescent="0.2">
      <c r="B242" s="76">
        <v>2019</v>
      </c>
      <c r="C242" s="239"/>
      <c r="D242" s="180">
        <v>40</v>
      </c>
      <c r="E242" s="180"/>
      <c r="F242" s="180">
        <v>42</v>
      </c>
      <c r="G242" s="67"/>
      <c r="H242" s="180">
        <v>569.827</v>
      </c>
      <c r="I242" s="67"/>
      <c r="J242" s="180">
        <v>405.887</v>
      </c>
      <c r="K242" s="77"/>
    </row>
    <row r="243" spans="2:11" ht="15" hidden="1" customHeight="1" outlineLevel="1" x14ac:dyDescent="0.2">
      <c r="B243" s="76">
        <v>2018</v>
      </c>
      <c r="C243" s="72"/>
      <c r="D243" s="77">
        <v>36</v>
      </c>
      <c r="E243" s="77"/>
      <c r="F243" s="180">
        <v>41</v>
      </c>
      <c r="G243" s="69"/>
      <c r="H243" s="180">
        <v>568.40899999999999</v>
      </c>
      <c r="I243" s="69"/>
      <c r="J243" s="77">
        <v>395.21300000000002</v>
      </c>
      <c r="K243" s="77"/>
    </row>
    <row r="244" spans="2:11" ht="15" hidden="1" customHeight="1" outlineLevel="1" x14ac:dyDescent="0.2">
      <c r="B244" s="76">
        <v>2017</v>
      </c>
      <c r="C244" s="72"/>
      <c r="D244" s="77">
        <v>28</v>
      </c>
      <c r="E244" s="77" t="s">
        <v>50</v>
      </c>
      <c r="F244" s="77">
        <v>34</v>
      </c>
      <c r="G244" s="225" t="s">
        <v>50</v>
      </c>
      <c r="H244" s="77">
        <v>531.62</v>
      </c>
      <c r="I244" s="225" t="s">
        <v>50</v>
      </c>
      <c r="J244" s="77">
        <v>378.39499999999998</v>
      </c>
      <c r="K244" s="77" t="s">
        <v>50</v>
      </c>
    </row>
    <row r="245" spans="2:11" ht="15" hidden="1" customHeight="1" outlineLevel="1" x14ac:dyDescent="0.2">
      <c r="B245" s="44">
        <v>2016</v>
      </c>
      <c r="C245" s="72"/>
      <c r="D245" s="177">
        <v>30</v>
      </c>
      <c r="E245" s="177" t="s">
        <v>50</v>
      </c>
      <c r="F245" s="179">
        <v>38</v>
      </c>
      <c r="G245" s="225" t="s">
        <v>50</v>
      </c>
      <c r="H245" s="177">
        <v>452.43599999999998</v>
      </c>
      <c r="I245" s="225" t="s">
        <v>50</v>
      </c>
      <c r="J245" s="177">
        <v>332.07900000000001</v>
      </c>
      <c r="K245" s="177" t="s">
        <v>50</v>
      </c>
    </row>
    <row r="246" spans="2:11" ht="15" hidden="1" customHeight="1" outlineLevel="1" x14ac:dyDescent="0.2">
      <c r="B246" s="44">
        <v>2015</v>
      </c>
      <c r="C246" s="72"/>
      <c r="D246" s="177">
        <v>29</v>
      </c>
      <c r="E246" s="177" t="s">
        <v>50</v>
      </c>
      <c r="F246" s="177">
        <v>35</v>
      </c>
      <c r="G246" s="225" t="s">
        <v>50</v>
      </c>
      <c r="H246" s="177">
        <v>415.911</v>
      </c>
      <c r="I246" s="225" t="s">
        <v>50</v>
      </c>
      <c r="J246" s="177">
        <v>330.86799999999999</v>
      </c>
      <c r="K246" s="177" t="s">
        <v>50</v>
      </c>
    </row>
    <row r="247" spans="2:11" ht="15" hidden="1" customHeight="1" outlineLevel="1" x14ac:dyDescent="0.2">
      <c r="B247" s="44">
        <v>2014</v>
      </c>
      <c r="C247" s="72"/>
      <c r="D247" s="177">
        <v>29</v>
      </c>
      <c r="E247" s="70" t="s">
        <v>276</v>
      </c>
      <c r="F247" s="177">
        <v>32</v>
      </c>
      <c r="G247" s="70" t="s">
        <v>50</v>
      </c>
      <c r="H247" s="177">
        <v>309.10599999999999</v>
      </c>
      <c r="I247" s="70" t="s">
        <v>50</v>
      </c>
      <c r="J247" s="177">
        <v>256.024</v>
      </c>
      <c r="K247" s="177" t="s">
        <v>50</v>
      </c>
    </row>
    <row r="248" spans="2:11" ht="15" hidden="1" customHeight="1" outlineLevel="1" x14ac:dyDescent="0.2">
      <c r="B248" s="225" t="s">
        <v>32</v>
      </c>
      <c r="C248" s="72"/>
      <c r="D248" s="77"/>
      <c r="E248" s="77"/>
      <c r="F248" s="77"/>
      <c r="G248" s="225"/>
      <c r="H248" s="77"/>
      <c r="I248" s="225"/>
      <c r="J248" s="77"/>
      <c r="K248" s="77"/>
    </row>
    <row r="249" spans="2:11" ht="15" hidden="1" customHeight="1" outlineLevel="1" x14ac:dyDescent="0.2">
      <c r="B249" s="76">
        <v>2019</v>
      </c>
      <c r="C249" s="239"/>
      <c r="D249" s="180">
        <v>35</v>
      </c>
      <c r="E249" s="180"/>
      <c r="F249" s="180">
        <v>65</v>
      </c>
      <c r="G249" s="67"/>
      <c r="H249" s="180">
        <v>1181.723</v>
      </c>
      <c r="I249" s="67"/>
      <c r="J249" s="180">
        <v>596.98099999999999</v>
      </c>
      <c r="K249" s="77"/>
    </row>
    <row r="250" spans="2:11" ht="15" hidden="1" customHeight="1" outlineLevel="1" x14ac:dyDescent="0.2">
      <c r="B250" s="76">
        <v>2018</v>
      </c>
      <c r="C250" s="72"/>
      <c r="D250" s="77">
        <v>35</v>
      </c>
      <c r="E250" s="77"/>
      <c r="F250" s="180">
        <v>57</v>
      </c>
      <c r="G250" s="69"/>
      <c r="H250" s="180">
        <v>1148.337</v>
      </c>
      <c r="I250" s="69"/>
      <c r="J250" s="77">
        <v>495.44900000000001</v>
      </c>
      <c r="K250" s="77"/>
    </row>
    <row r="251" spans="2:11" ht="15" hidden="1" customHeight="1" outlineLevel="1" x14ac:dyDescent="0.2">
      <c r="B251" s="76">
        <v>2017</v>
      </c>
      <c r="C251" s="72"/>
      <c r="D251" s="77">
        <v>36</v>
      </c>
      <c r="E251" s="77" t="s">
        <v>50</v>
      </c>
      <c r="F251" s="77">
        <v>58</v>
      </c>
      <c r="G251" s="225" t="s">
        <v>50</v>
      </c>
      <c r="H251" s="77">
        <v>1170.567</v>
      </c>
      <c r="I251" s="225" t="s">
        <v>50</v>
      </c>
      <c r="J251" s="77">
        <v>538.697</v>
      </c>
      <c r="K251" s="77" t="s">
        <v>50</v>
      </c>
    </row>
    <row r="252" spans="2:11" ht="15" hidden="1" customHeight="1" outlineLevel="1" x14ac:dyDescent="0.2">
      <c r="B252" s="44">
        <v>2016</v>
      </c>
      <c r="C252" s="72"/>
      <c r="D252" s="177">
        <v>30</v>
      </c>
      <c r="E252" s="177" t="s">
        <v>50</v>
      </c>
      <c r="F252" s="179">
        <v>46</v>
      </c>
      <c r="G252" s="225" t="s">
        <v>50</v>
      </c>
      <c r="H252" s="177">
        <v>813.95299999999997</v>
      </c>
      <c r="I252" s="225" t="s">
        <v>50</v>
      </c>
      <c r="J252" s="177">
        <v>444.18599999999998</v>
      </c>
      <c r="K252" s="177" t="s">
        <v>50</v>
      </c>
    </row>
    <row r="253" spans="2:11" ht="15" hidden="1" customHeight="1" outlineLevel="1" x14ac:dyDescent="0.2">
      <c r="B253" s="44">
        <v>2015</v>
      </c>
      <c r="C253" s="72"/>
      <c r="D253" s="177">
        <v>25</v>
      </c>
      <c r="E253" s="177" t="s">
        <v>50</v>
      </c>
      <c r="F253" s="77" t="s">
        <v>37</v>
      </c>
      <c r="G253" s="225"/>
      <c r="H253" s="77" t="s">
        <v>37</v>
      </c>
      <c r="I253" s="225"/>
      <c r="J253" s="77" t="s">
        <v>37</v>
      </c>
      <c r="K253" s="77"/>
    </row>
    <row r="254" spans="2:11" ht="15" hidden="1" customHeight="1" outlineLevel="1" x14ac:dyDescent="0.2">
      <c r="B254" s="44">
        <v>2014</v>
      </c>
      <c r="C254" s="72"/>
      <c r="D254" s="177">
        <v>20</v>
      </c>
      <c r="E254" s="70" t="s">
        <v>276</v>
      </c>
      <c r="F254" s="177">
        <v>31</v>
      </c>
      <c r="G254" s="70" t="s">
        <v>50</v>
      </c>
      <c r="H254" s="177">
        <v>553.81799999999998</v>
      </c>
      <c r="I254" s="70" t="s">
        <v>50</v>
      </c>
      <c r="J254" s="177">
        <v>235.708</v>
      </c>
      <c r="K254" s="177" t="s">
        <v>50</v>
      </c>
    </row>
    <row r="255" spans="2:11" ht="15" hidden="1" customHeight="1" outlineLevel="1" x14ac:dyDescent="0.2">
      <c r="B255" s="225" t="s">
        <v>33</v>
      </c>
      <c r="C255" s="72"/>
      <c r="D255" s="77"/>
      <c r="E255" s="77"/>
      <c r="F255" s="77"/>
      <c r="G255" s="225"/>
      <c r="H255" s="77"/>
      <c r="I255" s="225"/>
      <c r="J255" s="77"/>
      <c r="K255" s="77"/>
    </row>
    <row r="256" spans="2:11" ht="15" hidden="1" customHeight="1" outlineLevel="1" x14ac:dyDescent="0.2">
      <c r="B256" s="76">
        <v>2019</v>
      </c>
      <c r="C256" s="239"/>
      <c r="D256" s="180">
        <v>33</v>
      </c>
      <c r="E256" s="180"/>
      <c r="F256" s="180">
        <v>46</v>
      </c>
      <c r="G256" s="67"/>
      <c r="H256" s="180">
        <v>388.83800000000002</v>
      </c>
      <c r="I256" s="67"/>
      <c r="J256" s="180">
        <v>264.66399999999999</v>
      </c>
      <c r="K256" s="77"/>
    </row>
    <row r="257" spans="1:11" ht="15" hidden="1" customHeight="1" outlineLevel="1" x14ac:dyDescent="0.2">
      <c r="B257" s="76">
        <v>2018</v>
      </c>
      <c r="C257" s="72"/>
      <c r="D257" s="77">
        <v>29</v>
      </c>
      <c r="E257" s="77"/>
      <c r="F257" s="180">
        <v>43</v>
      </c>
      <c r="G257" s="69"/>
      <c r="H257" s="180">
        <v>336.54599999999999</v>
      </c>
      <c r="I257" s="69"/>
      <c r="J257" s="77">
        <v>204.92599999999999</v>
      </c>
      <c r="K257" s="77"/>
    </row>
    <row r="258" spans="1:11" ht="15" hidden="1" customHeight="1" outlineLevel="1" x14ac:dyDescent="0.2">
      <c r="B258" s="76">
        <v>2017</v>
      </c>
      <c r="C258" s="72"/>
      <c r="D258" s="77">
        <v>26</v>
      </c>
      <c r="E258" s="77" t="s">
        <v>50</v>
      </c>
      <c r="F258" s="77">
        <v>35</v>
      </c>
      <c r="G258" s="225" t="s">
        <v>50</v>
      </c>
      <c r="H258" s="77">
        <v>313.14499999999998</v>
      </c>
      <c r="I258" s="225" t="s">
        <v>50</v>
      </c>
      <c r="J258" s="77">
        <v>178.06200000000001</v>
      </c>
      <c r="K258" s="77" t="s">
        <v>50</v>
      </c>
    </row>
    <row r="259" spans="1:11" ht="15" hidden="1" customHeight="1" outlineLevel="1" x14ac:dyDescent="0.2">
      <c r="B259" s="44">
        <v>2016</v>
      </c>
      <c r="C259" s="72"/>
      <c r="D259" s="177">
        <v>24</v>
      </c>
      <c r="E259" s="177" t="s">
        <v>50</v>
      </c>
      <c r="F259" s="177">
        <v>32</v>
      </c>
      <c r="G259" s="225" t="s">
        <v>50</v>
      </c>
      <c r="H259" s="177">
        <v>247.19499999999999</v>
      </c>
      <c r="I259" s="225" t="s">
        <v>50</v>
      </c>
      <c r="J259" s="177">
        <v>141.95500000000001</v>
      </c>
      <c r="K259" s="177" t="s">
        <v>50</v>
      </c>
    </row>
    <row r="260" spans="1:11" ht="15" hidden="1" customHeight="1" outlineLevel="1" x14ac:dyDescent="0.2">
      <c r="B260" s="44">
        <v>2015</v>
      </c>
      <c r="C260" s="72"/>
      <c r="D260" s="177">
        <v>24</v>
      </c>
      <c r="E260" s="177" t="s">
        <v>50</v>
      </c>
      <c r="F260" s="177">
        <v>33</v>
      </c>
      <c r="G260" s="225" t="s">
        <v>50</v>
      </c>
      <c r="H260" s="177">
        <v>263.41399999999999</v>
      </c>
      <c r="I260" s="225" t="s">
        <v>50</v>
      </c>
      <c r="J260" s="177">
        <v>133.345</v>
      </c>
      <c r="K260" s="177" t="s">
        <v>50</v>
      </c>
    </row>
    <row r="261" spans="1:11" ht="15" hidden="1" customHeight="1" outlineLevel="1" x14ac:dyDescent="0.2">
      <c r="B261" s="44">
        <v>2014</v>
      </c>
      <c r="C261" s="72"/>
      <c r="D261" s="177">
        <v>21</v>
      </c>
      <c r="E261" s="70" t="s">
        <v>276</v>
      </c>
      <c r="F261" s="177">
        <v>31</v>
      </c>
      <c r="G261" s="70" t="s">
        <v>50</v>
      </c>
      <c r="H261" s="177">
        <v>283.82900000000001</v>
      </c>
      <c r="I261" s="70" t="s">
        <v>50</v>
      </c>
      <c r="J261" s="177">
        <v>160.04900000000001</v>
      </c>
      <c r="K261" s="177" t="s">
        <v>50</v>
      </c>
    </row>
    <row r="262" spans="1:11" ht="15" customHeight="1" collapsed="1" x14ac:dyDescent="0.2">
      <c r="B262" s="257" t="s">
        <v>202</v>
      </c>
      <c r="C262" s="173"/>
      <c r="D262" s="173"/>
      <c r="E262" s="77"/>
      <c r="F262" s="77"/>
      <c r="G262" s="224"/>
      <c r="H262" s="77"/>
      <c r="I262" s="224"/>
      <c r="J262" s="77"/>
      <c r="K262" s="77"/>
    </row>
    <row r="263" spans="1:11" ht="15" customHeight="1" x14ac:dyDescent="0.2">
      <c r="B263" s="76">
        <v>2019</v>
      </c>
      <c r="C263" s="254"/>
      <c r="D263" s="180">
        <v>2896</v>
      </c>
      <c r="E263" s="180"/>
      <c r="F263" s="180">
        <v>5883</v>
      </c>
      <c r="G263" s="67"/>
      <c r="H263" s="180">
        <v>263522.81099999999</v>
      </c>
      <c r="I263" s="67"/>
      <c r="J263" s="180">
        <v>78848.945999999996</v>
      </c>
      <c r="K263" s="77"/>
    </row>
    <row r="264" spans="1:11" ht="15" customHeight="1" x14ac:dyDescent="0.2">
      <c r="B264" s="76">
        <v>2018</v>
      </c>
      <c r="C264" s="72"/>
      <c r="D264" s="77">
        <v>2847</v>
      </c>
      <c r="E264" s="77"/>
      <c r="F264" s="180">
        <v>5744</v>
      </c>
      <c r="G264" s="69"/>
      <c r="H264" s="180">
        <v>262568.86700000003</v>
      </c>
      <c r="I264" s="69"/>
      <c r="J264" s="77">
        <v>76619.926000000007</v>
      </c>
      <c r="K264" s="77"/>
    </row>
    <row r="265" spans="1:11" ht="15" customHeight="1" x14ac:dyDescent="0.2">
      <c r="B265" s="76">
        <v>2017</v>
      </c>
      <c r="C265" s="72"/>
      <c r="D265" s="77">
        <v>2693</v>
      </c>
      <c r="E265" s="77" t="s">
        <v>50</v>
      </c>
      <c r="F265" s="77">
        <v>5213</v>
      </c>
      <c r="G265" s="224" t="s">
        <v>50</v>
      </c>
      <c r="H265" s="77">
        <v>245012.95199999999</v>
      </c>
      <c r="I265" s="224" t="s">
        <v>50</v>
      </c>
      <c r="J265" s="77">
        <v>70023.482000000004</v>
      </c>
      <c r="K265" s="77" t="s">
        <v>50</v>
      </c>
    </row>
    <row r="266" spans="1:11" ht="15" customHeight="1" x14ac:dyDescent="0.2">
      <c r="B266" s="44">
        <v>2016</v>
      </c>
      <c r="C266" s="72"/>
      <c r="D266" s="177">
        <v>2580</v>
      </c>
      <c r="E266" s="177" t="s">
        <v>50</v>
      </c>
      <c r="F266" s="177">
        <v>4898</v>
      </c>
      <c r="G266" s="224" t="s">
        <v>50</v>
      </c>
      <c r="H266" s="177">
        <v>210974.179</v>
      </c>
      <c r="I266" s="224" t="s">
        <v>50</v>
      </c>
      <c r="J266" s="177">
        <v>56048.472999999998</v>
      </c>
      <c r="K266" s="177" t="s">
        <v>50</v>
      </c>
    </row>
    <row r="267" spans="1:11" ht="15" customHeight="1" x14ac:dyDescent="0.2">
      <c r="B267" s="44">
        <v>2015</v>
      </c>
      <c r="C267" s="72"/>
      <c r="D267" s="177">
        <v>2538</v>
      </c>
      <c r="E267" s="177" t="s">
        <v>50</v>
      </c>
      <c r="F267" s="177">
        <v>4817</v>
      </c>
      <c r="G267" s="224" t="s">
        <v>50</v>
      </c>
      <c r="H267" s="177">
        <v>192436.448</v>
      </c>
      <c r="I267" s="224" t="s">
        <v>50</v>
      </c>
      <c r="J267" s="177">
        <v>55675.724999999999</v>
      </c>
      <c r="K267" s="177" t="s">
        <v>50</v>
      </c>
    </row>
    <row r="268" spans="1:11" ht="15" customHeight="1" x14ac:dyDescent="0.2">
      <c r="B268" s="44">
        <v>2014</v>
      </c>
      <c r="C268" s="72"/>
      <c r="D268" s="177">
        <v>2494</v>
      </c>
      <c r="E268" s="70" t="s">
        <v>276</v>
      </c>
      <c r="F268" s="177">
        <v>4931</v>
      </c>
      <c r="G268" s="70" t="s">
        <v>50</v>
      </c>
      <c r="H268" s="177">
        <v>184244.51300000001</v>
      </c>
      <c r="I268" s="70" t="s">
        <v>50</v>
      </c>
      <c r="J268" s="177">
        <v>46623.421000000002</v>
      </c>
      <c r="K268" s="177" t="s">
        <v>50</v>
      </c>
    </row>
    <row r="269" spans="1:11" s="69" customFormat="1" ht="15" hidden="1" customHeight="1" outlineLevel="1" x14ac:dyDescent="0.2">
      <c r="A269" s="11"/>
      <c r="B269" s="225" t="s">
        <v>17</v>
      </c>
      <c r="C269" s="72"/>
      <c r="D269" s="77"/>
      <c r="E269" s="77"/>
      <c r="F269" s="11"/>
      <c r="H269" s="11"/>
      <c r="J269" s="77"/>
      <c r="K269" s="11"/>
    </row>
    <row r="270" spans="1:11" s="69" customFormat="1" ht="15" hidden="1" customHeight="1" outlineLevel="1" x14ac:dyDescent="0.2">
      <c r="A270" s="11"/>
      <c r="B270" s="76">
        <v>2019</v>
      </c>
      <c r="C270" s="239"/>
      <c r="D270" s="180">
        <v>1122</v>
      </c>
      <c r="E270" s="180"/>
      <c r="F270" s="180">
        <v>1367</v>
      </c>
      <c r="G270" s="67"/>
      <c r="H270" s="180">
        <v>30349.705000000002</v>
      </c>
      <c r="I270" s="67"/>
      <c r="J270" s="180">
        <v>7533.9110000000001</v>
      </c>
      <c r="K270" s="11"/>
    </row>
    <row r="271" spans="1:11" s="69" customFormat="1" ht="15" hidden="1" customHeight="1" outlineLevel="1" x14ac:dyDescent="0.2">
      <c r="A271" s="11"/>
      <c r="B271" s="76">
        <v>2018</v>
      </c>
      <c r="C271" s="72"/>
      <c r="D271" s="77">
        <v>1137</v>
      </c>
      <c r="E271" s="77"/>
      <c r="F271" s="180">
        <v>1340</v>
      </c>
      <c r="H271" s="180">
        <v>29314.278999999999</v>
      </c>
      <c r="J271" s="77">
        <v>6713.3109999999997</v>
      </c>
      <c r="K271" s="11"/>
    </row>
    <row r="272" spans="1:11" ht="15" hidden="1" customHeight="1" outlineLevel="1" x14ac:dyDescent="0.2">
      <c r="B272" s="76">
        <v>2017</v>
      </c>
      <c r="C272" s="72"/>
      <c r="D272" s="77">
        <v>1095</v>
      </c>
      <c r="E272" s="77" t="s">
        <v>50</v>
      </c>
      <c r="F272" s="77">
        <v>1281</v>
      </c>
      <c r="G272" s="225" t="s">
        <v>50</v>
      </c>
      <c r="H272" s="77">
        <v>27583.546999999999</v>
      </c>
      <c r="I272" s="225" t="s">
        <v>50</v>
      </c>
      <c r="J272" s="77">
        <v>5740.1509999999998</v>
      </c>
      <c r="K272" s="77" t="s">
        <v>50</v>
      </c>
    </row>
    <row r="273" spans="2:11" ht="15" hidden="1" customHeight="1" outlineLevel="1" x14ac:dyDescent="0.2">
      <c r="B273" s="44">
        <v>2016</v>
      </c>
      <c r="C273" s="72"/>
      <c r="D273" s="177">
        <v>1079</v>
      </c>
      <c r="E273" s="177" t="s">
        <v>50</v>
      </c>
      <c r="F273" s="177">
        <v>1246</v>
      </c>
      <c r="G273" s="225" t="s">
        <v>50</v>
      </c>
      <c r="H273" s="177">
        <v>25064.226999999999</v>
      </c>
      <c r="I273" s="225" t="s">
        <v>50</v>
      </c>
      <c r="J273" s="177">
        <v>4569.509</v>
      </c>
      <c r="K273" s="177" t="s">
        <v>50</v>
      </c>
    </row>
    <row r="274" spans="2:11" ht="15" hidden="1" customHeight="1" outlineLevel="1" x14ac:dyDescent="0.2">
      <c r="B274" s="44">
        <v>2015</v>
      </c>
      <c r="C274" s="72"/>
      <c r="D274" s="177">
        <v>1050</v>
      </c>
      <c r="E274" s="177" t="s">
        <v>50</v>
      </c>
      <c r="F274" s="177">
        <v>1210</v>
      </c>
      <c r="G274" s="225" t="s">
        <v>50</v>
      </c>
      <c r="H274" s="177">
        <v>23860.163</v>
      </c>
      <c r="I274" s="225" t="s">
        <v>50</v>
      </c>
      <c r="J274" s="177">
        <v>4632.6229999999996</v>
      </c>
      <c r="K274" s="177" t="s">
        <v>50</v>
      </c>
    </row>
    <row r="275" spans="2:11" ht="15" hidden="1" customHeight="1" outlineLevel="1" x14ac:dyDescent="0.2">
      <c r="B275" s="44">
        <v>2014</v>
      </c>
      <c r="C275" s="72"/>
      <c r="D275" s="177">
        <v>1057</v>
      </c>
      <c r="E275" s="70" t="s">
        <v>276</v>
      </c>
      <c r="F275" s="177">
        <v>1220</v>
      </c>
      <c r="G275" s="70" t="s">
        <v>50</v>
      </c>
      <c r="H275" s="177">
        <v>22482.260999999999</v>
      </c>
      <c r="I275" s="70" t="s">
        <v>50</v>
      </c>
      <c r="J275" s="177">
        <v>4758.83</v>
      </c>
      <c r="K275" s="177" t="s">
        <v>50</v>
      </c>
    </row>
    <row r="276" spans="2:11" ht="15" hidden="1" customHeight="1" outlineLevel="1" x14ac:dyDescent="0.2">
      <c r="B276" s="225" t="s">
        <v>18</v>
      </c>
      <c r="C276" s="72"/>
      <c r="D276" s="77"/>
      <c r="E276" s="77"/>
      <c r="F276" s="77"/>
      <c r="G276" s="225"/>
      <c r="H276" s="77"/>
      <c r="I276" s="225"/>
      <c r="J276" s="77"/>
      <c r="K276" s="77"/>
    </row>
    <row r="277" spans="2:11" ht="15" hidden="1" customHeight="1" outlineLevel="1" x14ac:dyDescent="0.2">
      <c r="B277" s="76">
        <v>2019</v>
      </c>
      <c r="C277" s="239"/>
      <c r="D277" s="180">
        <v>2</v>
      </c>
      <c r="E277" s="180"/>
      <c r="F277" s="180" t="s">
        <v>37</v>
      </c>
      <c r="G277" s="67"/>
      <c r="H277" s="180" t="s">
        <v>37</v>
      </c>
      <c r="I277" s="67"/>
      <c r="J277" s="180" t="s">
        <v>37</v>
      </c>
      <c r="K277" s="77"/>
    </row>
    <row r="278" spans="2:11" ht="15" hidden="1" customHeight="1" outlineLevel="1" x14ac:dyDescent="0.2">
      <c r="B278" s="76">
        <v>2018</v>
      </c>
      <c r="C278" s="72"/>
      <c r="D278" s="77">
        <v>2</v>
      </c>
      <c r="E278" s="77"/>
      <c r="F278" s="77" t="s">
        <v>37</v>
      </c>
      <c r="G278" s="69"/>
      <c r="H278" s="77" t="s">
        <v>37</v>
      </c>
      <c r="I278" s="69"/>
      <c r="J278" s="77" t="s">
        <v>37</v>
      </c>
      <c r="K278" s="77"/>
    </row>
    <row r="279" spans="2:11" ht="15" hidden="1" customHeight="1" outlineLevel="1" x14ac:dyDescent="0.2">
      <c r="B279" s="76">
        <v>2017</v>
      </c>
      <c r="C279" s="72"/>
      <c r="D279" s="77">
        <v>2</v>
      </c>
      <c r="E279" s="77" t="s">
        <v>50</v>
      </c>
      <c r="F279" s="77" t="s">
        <v>37</v>
      </c>
      <c r="G279" s="225"/>
      <c r="H279" s="77" t="s">
        <v>37</v>
      </c>
      <c r="I279" s="225"/>
      <c r="J279" s="77" t="s">
        <v>37</v>
      </c>
      <c r="K279" s="77"/>
    </row>
    <row r="280" spans="2:11" ht="15" hidden="1" customHeight="1" outlineLevel="1" x14ac:dyDescent="0.2">
      <c r="B280" s="44">
        <v>2016</v>
      </c>
      <c r="C280" s="72"/>
      <c r="D280" s="77">
        <v>2</v>
      </c>
      <c r="E280" s="77" t="s">
        <v>50</v>
      </c>
      <c r="F280" s="77" t="s">
        <v>37</v>
      </c>
      <c r="G280" s="225"/>
      <c r="H280" s="77" t="s">
        <v>37</v>
      </c>
      <c r="I280" s="225"/>
      <c r="J280" s="77" t="s">
        <v>37</v>
      </c>
      <c r="K280" s="77"/>
    </row>
    <row r="281" spans="2:11" ht="15" hidden="1" customHeight="1" outlineLevel="1" x14ac:dyDescent="0.2">
      <c r="B281" s="44">
        <v>2015</v>
      </c>
      <c r="C281" s="72"/>
      <c r="D281" s="77">
        <v>2</v>
      </c>
      <c r="E281" s="77" t="s">
        <v>50</v>
      </c>
      <c r="F281" s="77" t="s">
        <v>37</v>
      </c>
      <c r="G281" s="225"/>
      <c r="H281" s="77" t="s">
        <v>37</v>
      </c>
      <c r="I281" s="225"/>
      <c r="J281" s="77" t="s">
        <v>37</v>
      </c>
      <c r="K281" s="77"/>
    </row>
    <row r="282" spans="2:11" ht="15" hidden="1" customHeight="1" outlineLevel="1" x14ac:dyDescent="0.2">
      <c r="B282" s="44">
        <v>2014</v>
      </c>
      <c r="C282" s="72"/>
      <c r="D282" s="77">
        <v>2</v>
      </c>
      <c r="E282" s="70" t="s">
        <v>276</v>
      </c>
      <c r="F282" s="77" t="s">
        <v>37</v>
      </c>
      <c r="G282" s="70"/>
      <c r="H282" s="77" t="s">
        <v>37</v>
      </c>
      <c r="I282" s="70"/>
      <c r="J282" s="77" t="s">
        <v>37</v>
      </c>
      <c r="K282" s="77"/>
    </row>
    <row r="283" spans="2:11" ht="15" hidden="1" customHeight="1" outlineLevel="1" x14ac:dyDescent="0.2">
      <c r="B283" s="225" t="s">
        <v>19</v>
      </c>
      <c r="C283" s="72"/>
      <c r="D283" s="77"/>
      <c r="E283" s="77"/>
      <c r="F283" s="77"/>
      <c r="G283" s="225"/>
      <c r="H283" s="77"/>
      <c r="I283" s="225"/>
      <c r="J283" s="77"/>
      <c r="K283" s="77"/>
    </row>
    <row r="284" spans="2:11" ht="15" hidden="1" customHeight="1" outlineLevel="1" x14ac:dyDescent="0.2">
      <c r="B284" s="76">
        <v>2019</v>
      </c>
      <c r="C284" s="239"/>
      <c r="D284" s="180">
        <v>71</v>
      </c>
      <c r="E284" s="180"/>
      <c r="F284" s="180">
        <v>583</v>
      </c>
      <c r="G284" s="67"/>
      <c r="H284" s="180">
        <v>44077.017999999996</v>
      </c>
      <c r="I284" s="67"/>
      <c r="J284" s="180">
        <v>17440.400000000001</v>
      </c>
      <c r="K284" s="77"/>
    </row>
    <row r="285" spans="2:11" ht="15" hidden="1" customHeight="1" outlineLevel="1" x14ac:dyDescent="0.2">
      <c r="B285" s="76">
        <v>2018</v>
      </c>
      <c r="C285" s="72"/>
      <c r="D285" s="77">
        <v>72</v>
      </c>
      <c r="E285" s="77"/>
      <c r="F285" s="180">
        <v>594</v>
      </c>
      <c r="G285" s="69"/>
      <c r="H285" s="180">
        <v>43814.732000000004</v>
      </c>
      <c r="I285" s="69"/>
      <c r="J285" s="77">
        <v>14726.536</v>
      </c>
      <c r="K285" s="77"/>
    </row>
    <row r="286" spans="2:11" ht="15" hidden="1" customHeight="1" outlineLevel="1" x14ac:dyDescent="0.2">
      <c r="B286" s="76">
        <v>2017</v>
      </c>
      <c r="C286" s="72"/>
      <c r="D286" s="77">
        <v>70</v>
      </c>
      <c r="E286" s="77" t="s">
        <v>50</v>
      </c>
      <c r="F286" s="77">
        <v>592</v>
      </c>
      <c r="G286" s="225" t="s">
        <v>50</v>
      </c>
      <c r="H286" s="77">
        <v>43779.332999999999</v>
      </c>
      <c r="I286" s="225" t="s">
        <v>50</v>
      </c>
      <c r="J286" s="77">
        <v>14986.619000000001</v>
      </c>
      <c r="K286" s="77" t="s">
        <v>50</v>
      </c>
    </row>
    <row r="287" spans="2:11" ht="15" hidden="1" customHeight="1" outlineLevel="1" x14ac:dyDescent="0.2">
      <c r="B287" s="44">
        <v>2016</v>
      </c>
      <c r="C287" s="72"/>
      <c r="D287" s="177">
        <v>73</v>
      </c>
      <c r="E287" s="177" t="s">
        <v>50</v>
      </c>
      <c r="F287" s="177">
        <v>606</v>
      </c>
      <c r="G287" s="225" t="s">
        <v>50</v>
      </c>
      <c r="H287" s="177">
        <v>42006.936999999998</v>
      </c>
      <c r="I287" s="225" t="s">
        <v>50</v>
      </c>
      <c r="J287" s="177">
        <v>14240.576999999999</v>
      </c>
      <c r="K287" s="177" t="s">
        <v>50</v>
      </c>
    </row>
    <row r="288" spans="2:11" ht="15" hidden="1" customHeight="1" outlineLevel="1" x14ac:dyDescent="0.2">
      <c r="B288" s="44">
        <v>2015</v>
      </c>
      <c r="C288" s="72"/>
      <c r="D288" s="177">
        <v>72</v>
      </c>
      <c r="E288" s="177" t="s">
        <v>50</v>
      </c>
      <c r="F288" s="177">
        <v>587</v>
      </c>
      <c r="G288" s="225" t="s">
        <v>50</v>
      </c>
      <c r="H288" s="177">
        <v>36984.572</v>
      </c>
      <c r="I288" s="225" t="s">
        <v>50</v>
      </c>
      <c r="J288" s="177">
        <v>12774.686</v>
      </c>
      <c r="K288" s="177" t="s">
        <v>50</v>
      </c>
    </row>
    <row r="289" spans="2:11" ht="15" hidden="1" customHeight="1" outlineLevel="1" x14ac:dyDescent="0.2">
      <c r="B289" s="44">
        <v>2014</v>
      </c>
      <c r="C289" s="72"/>
      <c r="D289" s="177">
        <v>71</v>
      </c>
      <c r="E289" s="70" t="s">
        <v>276</v>
      </c>
      <c r="F289" s="177">
        <v>624</v>
      </c>
      <c r="G289" s="70" t="s">
        <v>50</v>
      </c>
      <c r="H289" s="177">
        <v>38422.913</v>
      </c>
      <c r="I289" s="70" t="s">
        <v>50</v>
      </c>
      <c r="J289" s="177">
        <v>11483.136</v>
      </c>
      <c r="K289" s="177" t="s">
        <v>50</v>
      </c>
    </row>
    <row r="290" spans="2:11" ht="15" hidden="1" customHeight="1" outlineLevel="1" x14ac:dyDescent="0.2">
      <c r="B290" s="225" t="s">
        <v>20</v>
      </c>
      <c r="C290" s="72"/>
      <c r="D290" s="77"/>
      <c r="E290" s="77"/>
      <c r="F290" s="77"/>
      <c r="G290" s="225"/>
      <c r="H290" s="77"/>
      <c r="I290" s="225"/>
      <c r="J290" s="77"/>
      <c r="K290" s="77"/>
    </row>
    <row r="291" spans="2:11" ht="15" hidden="1" customHeight="1" outlineLevel="1" x14ac:dyDescent="0.2">
      <c r="B291" s="76">
        <v>2019</v>
      </c>
      <c r="C291" s="239"/>
      <c r="D291" s="180">
        <v>5</v>
      </c>
      <c r="E291" s="180"/>
      <c r="F291" s="180">
        <v>5</v>
      </c>
      <c r="G291" s="67"/>
      <c r="H291" s="180">
        <v>6.125</v>
      </c>
      <c r="I291" s="67"/>
      <c r="J291" s="180">
        <v>4.6790000000000003</v>
      </c>
      <c r="K291" s="77"/>
    </row>
    <row r="292" spans="2:11" ht="15" hidden="1" customHeight="1" outlineLevel="1" x14ac:dyDescent="0.2">
      <c r="B292" s="76">
        <v>2018</v>
      </c>
      <c r="C292" s="72"/>
      <c r="D292" s="77">
        <v>4</v>
      </c>
      <c r="E292" s="77"/>
      <c r="F292" s="180">
        <v>4</v>
      </c>
      <c r="G292" s="69"/>
      <c r="H292" s="180">
        <v>5.085</v>
      </c>
      <c r="I292" s="69"/>
      <c r="J292" s="77">
        <v>3.871</v>
      </c>
      <c r="K292" s="77"/>
    </row>
    <row r="293" spans="2:11" ht="15" hidden="1" customHeight="1" outlineLevel="1" x14ac:dyDescent="0.2">
      <c r="B293" s="76">
        <v>2017</v>
      </c>
      <c r="C293" s="72"/>
      <c r="D293" s="77">
        <v>3</v>
      </c>
      <c r="E293" s="77" t="s">
        <v>50</v>
      </c>
      <c r="F293" s="77">
        <v>3</v>
      </c>
      <c r="G293" s="225" t="s">
        <v>50</v>
      </c>
      <c r="H293" s="77">
        <v>3.6669999999999998</v>
      </c>
      <c r="I293" s="225" t="s">
        <v>50</v>
      </c>
      <c r="J293" s="77">
        <v>2.758</v>
      </c>
      <c r="K293" s="77" t="s">
        <v>50</v>
      </c>
    </row>
    <row r="294" spans="2:11" ht="15" hidden="1" customHeight="1" outlineLevel="1" x14ac:dyDescent="0.2">
      <c r="B294" s="44">
        <v>2016</v>
      </c>
      <c r="C294" s="72"/>
      <c r="D294" s="177">
        <v>3</v>
      </c>
      <c r="E294" s="177" t="s">
        <v>50</v>
      </c>
      <c r="F294" s="177">
        <v>3</v>
      </c>
      <c r="G294" s="225" t="s">
        <v>50</v>
      </c>
      <c r="H294" s="177">
        <v>5.8250000000000002</v>
      </c>
      <c r="I294" s="225" t="s">
        <v>50</v>
      </c>
      <c r="J294" s="177">
        <v>4.2050000000000001</v>
      </c>
      <c r="K294" s="177" t="s">
        <v>50</v>
      </c>
    </row>
    <row r="295" spans="2:11" ht="15" hidden="1" customHeight="1" outlineLevel="1" x14ac:dyDescent="0.2">
      <c r="B295" s="44">
        <v>2015</v>
      </c>
      <c r="C295" s="72"/>
      <c r="D295" s="77">
        <v>1</v>
      </c>
      <c r="E295" s="77" t="s">
        <v>50</v>
      </c>
      <c r="F295" s="77" t="s">
        <v>37</v>
      </c>
      <c r="G295" s="225"/>
      <c r="H295" s="77" t="s">
        <v>37</v>
      </c>
      <c r="I295" s="225"/>
      <c r="J295" s="77" t="s">
        <v>37</v>
      </c>
      <c r="K295" s="77"/>
    </row>
    <row r="296" spans="2:11" ht="15" hidden="1" customHeight="1" outlineLevel="1" x14ac:dyDescent="0.2">
      <c r="B296" s="44">
        <v>2014</v>
      </c>
      <c r="C296" s="72"/>
      <c r="D296" s="77">
        <v>1</v>
      </c>
      <c r="E296" s="70" t="s">
        <v>276</v>
      </c>
      <c r="F296" s="77" t="s">
        <v>37</v>
      </c>
      <c r="G296" s="70"/>
      <c r="H296" s="77" t="s">
        <v>37</v>
      </c>
      <c r="I296" s="70"/>
      <c r="J296" s="77" t="s">
        <v>37</v>
      </c>
      <c r="K296" s="77"/>
    </row>
    <row r="297" spans="2:11" ht="15" hidden="1" customHeight="1" outlineLevel="1" x14ac:dyDescent="0.2">
      <c r="B297" s="225" t="s">
        <v>21</v>
      </c>
      <c r="C297" s="72"/>
      <c r="D297" s="77"/>
      <c r="E297" s="77"/>
      <c r="F297" s="77"/>
      <c r="G297" s="225"/>
      <c r="H297" s="77"/>
      <c r="I297" s="225"/>
      <c r="J297" s="77"/>
      <c r="K297" s="77"/>
    </row>
    <row r="298" spans="2:11" ht="15" hidden="1" customHeight="1" outlineLevel="1" x14ac:dyDescent="0.2">
      <c r="B298" s="76">
        <v>2019</v>
      </c>
      <c r="C298" s="239"/>
      <c r="D298" s="180">
        <v>1</v>
      </c>
      <c r="E298" s="180"/>
      <c r="F298" s="180" t="s">
        <v>37</v>
      </c>
      <c r="G298" s="67"/>
      <c r="H298" s="180" t="s">
        <v>37</v>
      </c>
      <c r="I298" s="67"/>
      <c r="J298" s="180" t="s">
        <v>37</v>
      </c>
      <c r="K298" s="77"/>
    </row>
    <row r="299" spans="2:11" ht="15" hidden="1" customHeight="1" outlineLevel="1" x14ac:dyDescent="0.2">
      <c r="B299" s="76">
        <v>2018</v>
      </c>
      <c r="C299" s="72"/>
      <c r="D299" s="77">
        <v>2</v>
      </c>
      <c r="E299" s="77"/>
      <c r="F299" s="77" t="s">
        <v>37</v>
      </c>
      <c r="G299" s="69"/>
      <c r="H299" s="77" t="s">
        <v>37</v>
      </c>
      <c r="I299" s="69"/>
      <c r="J299" s="77" t="s">
        <v>37</v>
      </c>
      <c r="K299" s="77"/>
    </row>
    <row r="300" spans="2:11" ht="15" hidden="1" customHeight="1" outlineLevel="1" x14ac:dyDescent="0.2">
      <c r="B300" s="76">
        <v>2017</v>
      </c>
      <c r="C300" s="72"/>
      <c r="D300" s="77">
        <v>2</v>
      </c>
      <c r="E300" s="77" t="s">
        <v>50</v>
      </c>
      <c r="F300" s="77" t="s">
        <v>37</v>
      </c>
      <c r="G300" s="225"/>
      <c r="H300" s="77" t="s">
        <v>37</v>
      </c>
      <c r="I300" s="225"/>
      <c r="J300" s="77" t="s">
        <v>37</v>
      </c>
      <c r="K300" s="77"/>
    </row>
    <row r="301" spans="2:11" ht="15" hidden="1" customHeight="1" outlineLevel="1" x14ac:dyDescent="0.2">
      <c r="B301" s="44">
        <v>2016</v>
      </c>
      <c r="C301" s="72"/>
      <c r="D301" s="77">
        <v>0</v>
      </c>
      <c r="E301" s="77" t="s">
        <v>50</v>
      </c>
      <c r="F301" s="77">
        <v>0</v>
      </c>
      <c r="G301" s="225" t="s">
        <v>50</v>
      </c>
      <c r="H301" s="77">
        <v>0</v>
      </c>
      <c r="I301" s="225" t="s">
        <v>50</v>
      </c>
      <c r="J301" s="77">
        <v>0</v>
      </c>
      <c r="K301" s="77" t="s">
        <v>50</v>
      </c>
    </row>
    <row r="302" spans="2:11" ht="15" hidden="1" customHeight="1" outlineLevel="1" x14ac:dyDescent="0.2">
      <c r="B302" s="44">
        <v>2015</v>
      </c>
      <c r="C302" s="72"/>
      <c r="D302" s="77">
        <v>2</v>
      </c>
      <c r="E302" s="77" t="s">
        <v>50</v>
      </c>
      <c r="F302" s="77" t="s">
        <v>37</v>
      </c>
      <c r="G302" s="225"/>
      <c r="H302" s="77" t="s">
        <v>37</v>
      </c>
      <c r="I302" s="225"/>
      <c r="J302" s="77" t="s">
        <v>37</v>
      </c>
      <c r="K302" s="77"/>
    </row>
    <row r="303" spans="2:11" ht="15" hidden="1" customHeight="1" outlineLevel="1" x14ac:dyDescent="0.2">
      <c r="B303" s="44">
        <v>2014</v>
      </c>
      <c r="C303" s="72"/>
      <c r="D303" s="77">
        <v>2</v>
      </c>
      <c r="E303" s="70" t="s">
        <v>276</v>
      </c>
      <c r="F303" s="77" t="s">
        <v>37</v>
      </c>
      <c r="G303" s="70"/>
      <c r="H303" s="77" t="s">
        <v>37</v>
      </c>
      <c r="I303" s="70"/>
      <c r="J303" s="77" t="s">
        <v>37</v>
      </c>
      <c r="K303" s="77"/>
    </row>
    <row r="304" spans="2:11" ht="15" hidden="1" customHeight="1" outlineLevel="1" x14ac:dyDescent="0.2">
      <c r="B304" s="225" t="s">
        <v>22</v>
      </c>
      <c r="C304" s="72"/>
      <c r="D304" s="77"/>
      <c r="E304" s="77"/>
      <c r="F304" s="77"/>
      <c r="G304" s="225"/>
      <c r="H304" s="77"/>
      <c r="I304" s="225"/>
      <c r="J304" s="77"/>
      <c r="K304" s="77"/>
    </row>
    <row r="305" spans="2:11" ht="15" hidden="1" customHeight="1" outlineLevel="1" x14ac:dyDescent="0.2">
      <c r="B305" s="76">
        <v>2019</v>
      </c>
      <c r="C305" s="239"/>
      <c r="D305" s="180">
        <v>185</v>
      </c>
      <c r="E305" s="180"/>
      <c r="F305" s="180">
        <v>1087</v>
      </c>
      <c r="G305" s="67"/>
      <c r="H305" s="180">
        <v>55965.324000000001</v>
      </c>
      <c r="I305" s="67"/>
      <c r="J305" s="180">
        <v>18168.845000000001</v>
      </c>
      <c r="K305" s="77"/>
    </row>
    <row r="306" spans="2:11" ht="15" hidden="1" customHeight="1" outlineLevel="1" x14ac:dyDescent="0.2">
      <c r="B306" s="76">
        <v>2018</v>
      </c>
      <c r="C306" s="72"/>
      <c r="D306" s="77">
        <v>171</v>
      </c>
      <c r="E306" s="77"/>
      <c r="F306" s="180">
        <v>1009</v>
      </c>
      <c r="G306" s="69"/>
      <c r="H306" s="180">
        <v>58930.781999999999</v>
      </c>
      <c r="I306" s="69"/>
      <c r="J306" s="77">
        <v>18177.179</v>
      </c>
      <c r="K306" s="77"/>
    </row>
    <row r="307" spans="2:11" ht="15" hidden="1" customHeight="1" outlineLevel="1" x14ac:dyDescent="0.2">
      <c r="B307" s="76">
        <v>2017</v>
      </c>
      <c r="C307" s="72"/>
      <c r="D307" s="77">
        <v>152</v>
      </c>
      <c r="E307" s="77" t="s">
        <v>50</v>
      </c>
      <c r="F307" s="77">
        <v>814</v>
      </c>
      <c r="G307" s="225" t="s">
        <v>50</v>
      </c>
      <c r="H307" s="77">
        <v>57476.824999999997</v>
      </c>
      <c r="I307" s="225" t="s">
        <v>50</v>
      </c>
      <c r="J307" s="77">
        <v>19085.13</v>
      </c>
      <c r="K307" s="77" t="s">
        <v>50</v>
      </c>
    </row>
    <row r="308" spans="2:11" ht="15" hidden="1" customHeight="1" outlineLevel="1" x14ac:dyDescent="0.2">
      <c r="B308" s="44">
        <v>2016</v>
      </c>
      <c r="C308" s="72"/>
      <c r="D308" s="177">
        <v>146</v>
      </c>
      <c r="E308" s="177" t="s">
        <v>50</v>
      </c>
      <c r="F308" s="177">
        <v>716</v>
      </c>
      <c r="G308" s="225" t="s">
        <v>50</v>
      </c>
      <c r="H308" s="177">
        <v>45761.080999999998</v>
      </c>
      <c r="I308" s="225" t="s">
        <v>50</v>
      </c>
      <c r="J308" s="177">
        <v>12613.53</v>
      </c>
      <c r="K308" s="177" t="s">
        <v>50</v>
      </c>
    </row>
    <row r="309" spans="2:11" ht="15" hidden="1" customHeight="1" outlineLevel="1" x14ac:dyDescent="0.2">
      <c r="B309" s="44">
        <v>2015</v>
      </c>
      <c r="C309" s="72"/>
      <c r="D309" s="177">
        <v>161</v>
      </c>
      <c r="E309" s="177" t="s">
        <v>50</v>
      </c>
      <c r="F309" s="177">
        <v>756</v>
      </c>
      <c r="G309" s="225" t="s">
        <v>50</v>
      </c>
      <c r="H309" s="177">
        <v>40621.455000000002</v>
      </c>
      <c r="I309" s="225" t="s">
        <v>50</v>
      </c>
      <c r="J309" s="177">
        <v>16908.196</v>
      </c>
      <c r="K309" s="177" t="s">
        <v>50</v>
      </c>
    </row>
    <row r="310" spans="2:11" ht="15" hidden="1" customHeight="1" outlineLevel="1" x14ac:dyDescent="0.2">
      <c r="B310" s="44">
        <v>2014</v>
      </c>
      <c r="C310" s="72"/>
      <c r="D310" s="177">
        <v>169</v>
      </c>
      <c r="E310" s="70" t="s">
        <v>276</v>
      </c>
      <c r="F310" s="177">
        <v>878</v>
      </c>
      <c r="G310" s="70" t="s">
        <v>50</v>
      </c>
      <c r="H310" s="177">
        <v>38572.233999999997</v>
      </c>
      <c r="I310" s="70" t="s">
        <v>50</v>
      </c>
      <c r="J310" s="177">
        <v>11665.699000000001</v>
      </c>
      <c r="K310" s="177" t="s">
        <v>50</v>
      </c>
    </row>
    <row r="311" spans="2:11" ht="15" hidden="1" customHeight="1" outlineLevel="1" x14ac:dyDescent="0.2">
      <c r="B311" s="225" t="s">
        <v>23</v>
      </c>
      <c r="C311" s="72"/>
      <c r="D311" s="77"/>
      <c r="E311" s="77"/>
      <c r="F311" s="77"/>
      <c r="G311" s="225"/>
      <c r="H311" s="77"/>
      <c r="I311" s="225"/>
      <c r="J311" s="77"/>
      <c r="K311" s="77"/>
    </row>
    <row r="312" spans="2:11" ht="15" hidden="1" customHeight="1" outlineLevel="1" x14ac:dyDescent="0.2">
      <c r="B312" s="76">
        <v>2019</v>
      </c>
      <c r="C312" s="239"/>
      <c r="D312" s="180">
        <v>309</v>
      </c>
      <c r="E312" s="180"/>
      <c r="F312" s="180">
        <v>822</v>
      </c>
      <c r="G312" s="67"/>
      <c r="H312" s="180">
        <v>81358.06</v>
      </c>
      <c r="I312" s="67"/>
      <c r="J312" s="180">
        <v>12968.543</v>
      </c>
      <c r="K312" s="77"/>
    </row>
    <row r="313" spans="2:11" ht="15" hidden="1" customHeight="1" outlineLevel="1" x14ac:dyDescent="0.2">
      <c r="B313" s="76">
        <v>2018</v>
      </c>
      <c r="C313" s="72"/>
      <c r="D313" s="77">
        <v>317</v>
      </c>
      <c r="E313" s="77"/>
      <c r="F313" s="180">
        <v>794</v>
      </c>
      <c r="G313" s="69"/>
      <c r="H313" s="180">
        <v>78348.198000000004</v>
      </c>
      <c r="I313" s="69"/>
      <c r="J313" s="77">
        <v>12369.299000000001</v>
      </c>
      <c r="K313" s="77"/>
    </row>
    <row r="314" spans="2:11" ht="15" hidden="1" customHeight="1" outlineLevel="1" x14ac:dyDescent="0.2">
      <c r="B314" s="76">
        <v>2017</v>
      </c>
      <c r="C314" s="72"/>
      <c r="D314" s="77">
        <v>297</v>
      </c>
      <c r="E314" s="77" t="s">
        <v>50</v>
      </c>
      <c r="F314" s="77">
        <v>739</v>
      </c>
      <c r="G314" s="225" t="s">
        <v>50</v>
      </c>
      <c r="H314" s="77">
        <v>73183.498000000007</v>
      </c>
      <c r="I314" s="225" t="s">
        <v>50</v>
      </c>
      <c r="J314" s="77">
        <v>11869.725</v>
      </c>
      <c r="K314" s="77" t="s">
        <v>50</v>
      </c>
    </row>
    <row r="315" spans="2:11" ht="15" hidden="1" customHeight="1" outlineLevel="1" x14ac:dyDescent="0.2">
      <c r="B315" s="44">
        <v>2016</v>
      </c>
      <c r="C315" s="72"/>
      <c r="D315" s="177">
        <v>302</v>
      </c>
      <c r="E315" s="177" t="s">
        <v>50</v>
      </c>
      <c r="F315" s="179">
        <v>742</v>
      </c>
      <c r="G315" s="225" t="s">
        <v>50</v>
      </c>
      <c r="H315" s="177">
        <v>63201.25</v>
      </c>
      <c r="I315" s="225" t="s">
        <v>50</v>
      </c>
      <c r="J315" s="177">
        <v>9991.19</v>
      </c>
      <c r="K315" s="177" t="s">
        <v>50</v>
      </c>
    </row>
    <row r="316" spans="2:11" ht="15" hidden="1" customHeight="1" outlineLevel="1" x14ac:dyDescent="0.2">
      <c r="B316" s="44">
        <v>2015</v>
      </c>
      <c r="C316" s="72"/>
      <c r="D316" s="177">
        <v>308</v>
      </c>
      <c r="E316" s="177" t="s">
        <v>50</v>
      </c>
      <c r="F316" s="177">
        <v>765</v>
      </c>
      <c r="G316" s="225" t="s">
        <v>50</v>
      </c>
      <c r="H316" s="177">
        <v>60985.998</v>
      </c>
      <c r="I316" s="225" t="s">
        <v>50</v>
      </c>
      <c r="J316" s="177">
        <v>9211.7049999999999</v>
      </c>
      <c r="K316" s="177" t="s">
        <v>50</v>
      </c>
    </row>
    <row r="317" spans="2:11" ht="15" hidden="1" customHeight="1" outlineLevel="1" x14ac:dyDescent="0.2">
      <c r="B317" s="44">
        <v>2014</v>
      </c>
      <c r="C317" s="72"/>
      <c r="D317" s="177">
        <v>313</v>
      </c>
      <c r="E317" s="70" t="s">
        <v>276</v>
      </c>
      <c r="F317" s="177">
        <v>750</v>
      </c>
      <c r="G317" s="70" t="s">
        <v>50</v>
      </c>
      <c r="H317" s="177">
        <v>56260.561999999998</v>
      </c>
      <c r="I317" s="70" t="s">
        <v>50</v>
      </c>
      <c r="J317" s="177">
        <v>7049.2330000000002</v>
      </c>
      <c r="K317" s="177" t="s">
        <v>50</v>
      </c>
    </row>
    <row r="318" spans="2:11" ht="15" hidden="1" customHeight="1" outlineLevel="1" x14ac:dyDescent="0.2">
      <c r="B318" s="225" t="s">
        <v>24</v>
      </c>
      <c r="C318" s="72"/>
      <c r="D318" s="77"/>
      <c r="E318" s="77"/>
      <c r="F318" s="77"/>
      <c r="G318" s="225"/>
      <c r="H318" s="77"/>
      <c r="I318" s="225"/>
      <c r="J318" s="77"/>
      <c r="K318" s="77"/>
    </row>
    <row r="319" spans="2:11" ht="15" hidden="1" customHeight="1" outlineLevel="1" x14ac:dyDescent="0.2">
      <c r="B319" s="76">
        <v>2019</v>
      </c>
      <c r="C319" s="239"/>
      <c r="D319" s="180">
        <v>92</v>
      </c>
      <c r="E319" s="180"/>
      <c r="F319" s="180">
        <v>162</v>
      </c>
      <c r="G319" s="67"/>
      <c r="H319" s="180">
        <v>2174.7310000000002</v>
      </c>
      <c r="I319" s="67"/>
      <c r="J319" s="180">
        <v>1938.3209999999999</v>
      </c>
      <c r="K319" s="77"/>
    </row>
    <row r="320" spans="2:11" ht="15" hidden="1" customHeight="1" outlineLevel="1" x14ac:dyDescent="0.2">
      <c r="B320" s="76">
        <v>2018</v>
      </c>
      <c r="C320" s="72"/>
      <c r="D320" s="77">
        <v>91</v>
      </c>
      <c r="E320" s="77"/>
      <c r="F320" s="180">
        <v>164</v>
      </c>
      <c r="G320" s="69"/>
      <c r="H320" s="180">
        <v>1984.904</v>
      </c>
      <c r="I320" s="69"/>
      <c r="J320" s="77">
        <v>1897.375</v>
      </c>
      <c r="K320" s="77"/>
    </row>
    <row r="321" spans="2:11" ht="15" hidden="1" customHeight="1" outlineLevel="1" x14ac:dyDescent="0.2">
      <c r="B321" s="76">
        <v>2017</v>
      </c>
      <c r="C321" s="72"/>
      <c r="D321" s="77">
        <v>86</v>
      </c>
      <c r="E321" s="77" t="s">
        <v>50</v>
      </c>
      <c r="F321" s="77">
        <v>157</v>
      </c>
      <c r="G321" s="225" t="s">
        <v>50</v>
      </c>
      <c r="H321" s="77">
        <v>1741.3109999999999</v>
      </c>
      <c r="I321" s="225" t="s">
        <v>50</v>
      </c>
      <c r="J321" s="77">
        <v>1355.249</v>
      </c>
      <c r="K321" s="77" t="s">
        <v>50</v>
      </c>
    </row>
    <row r="322" spans="2:11" ht="15" hidden="1" customHeight="1" outlineLevel="1" x14ac:dyDescent="0.2">
      <c r="B322" s="44">
        <v>2016</v>
      </c>
      <c r="C322" s="72"/>
      <c r="D322" s="177">
        <v>89</v>
      </c>
      <c r="E322" s="177" t="s">
        <v>50</v>
      </c>
      <c r="F322" s="177">
        <v>147</v>
      </c>
      <c r="G322" s="225" t="s">
        <v>50</v>
      </c>
      <c r="H322" s="177">
        <v>1972.7349999999999</v>
      </c>
      <c r="I322" s="225" t="s">
        <v>50</v>
      </c>
      <c r="J322" s="177">
        <v>1524.1010000000001</v>
      </c>
      <c r="K322" s="177" t="s">
        <v>50</v>
      </c>
    </row>
    <row r="323" spans="2:11" ht="15" hidden="1" customHeight="1" outlineLevel="1" x14ac:dyDescent="0.2">
      <c r="B323" s="44">
        <v>2015</v>
      </c>
      <c r="C323" s="72"/>
      <c r="D323" s="177">
        <v>92</v>
      </c>
      <c r="E323" s="177" t="s">
        <v>50</v>
      </c>
      <c r="F323" s="177">
        <v>147</v>
      </c>
      <c r="G323" s="225" t="s">
        <v>50</v>
      </c>
      <c r="H323" s="177">
        <v>1967.046</v>
      </c>
      <c r="I323" s="225" t="s">
        <v>50</v>
      </c>
      <c r="J323" s="177">
        <v>1427.27</v>
      </c>
      <c r="K323" s="177" t="s">
        <v>50</v>
      </c>
    </row>
    <row r="324" spans="2:11" ht="15" hidden="1" customHeight="1" outlineLevel="1" x14ac:dyDescent="0.2">
      <c r="B324" s="44">
        <v>2014</v>
      </c>
      <c r="C324" s="72"/>
      <c r="D324" s="177">
        <v>92</v>
      </c>
      <c r="E324" s="70" t="s">
        <v>276</v>
      </c>
      <c r="F324" s="177">
        <v>150</v>
      </c>
      <c r="G324" s="70" t="s">
        <v>50</v>
      </c>
      <c r="H324" s="177">
        <v>2606.3310000000001</v>
      </c>
      <c r="I324" s="70" t="s">
        <v>50</v>
      </c>
      <c r="J324" s="177">
        <v>1333.222</v>
      </c>
      <c r="K324" s="177" t="s">
        <v>50</v>
      </c>
    </row>
    <row r="325" spans="2:11" ht="15" hidden="1" customHeight="1" outlineLevel="1" x14ac:dyDescent="0.2">
      <c r="B325" s="225" t="s">
        <v>25</v>
      </c>
      <c r="C325" s="72"/>
      <c r="D325" s="77"/>
      <c r="E325" s="77"/>
      <c r="F325" s="77"/>
      <c r="G325" s="225"/>
      <c r="H325" s="77"/>
      <c r="I325" s="225"/>
      <c r="J325" s="77"/>
      <c r="K325" s="77"/>
    </row>
    <row r="326" spans="2:11" ht="15" hidden="1" customHeight="1" outlineLevel="1" x14ac:dyDescent="0.2">
      <c r="B326" s="76">
        <v>2019</v>
      </c>
      <c r="C326" s="239"/>
      <c r="D326" s="180">
        <v>211</v>
      </c>
      <c r="E326" s="180"/>
      <c r="F326" s="180">
        <v>671</v>
      </c>
      <c r="G326" s="67"/>
      <c r="H326" s="180">
        <v>25874.187000000002</v>
      </c>
      <c r="I326" s="67"/>
      <c r="J326" s="180">
        <v>9277.7909999999993</v>
      </c>
      <c r="K326" s="77"/>
    </row>
    <row r="327" spans="2:11" ht="15" hidden="1" customHeight="1" outlineLevel="1" x14ac:dyDescent="0.2">
      <c r="B327" s="76">
        <v>2018</v>
      </c>
      <c r="C327" s="72"/>
      <c r="D327" s="77">
        <v>208</v>
      </c>
      <c r="E327" s="77"/>
      <c r="F327" s="180">
        <v>648</v>
      </c>
      <c r="G327" s="69"/>
      <c r="H327" s="180">
        <v>24580.894</v>
      </c>
      <c r="I327" s="69"/>
      <c r="J327" s="77">
        <v>8683.7060000000001</v>
      </c>
      <c r="K327" s="77"/>
    </row>
    <row r="328" spans="2:11" ht="15" hidden="1" customHeight="1" outlineLevel="1" x14ac:dyDescent="0.2">
      <c r="B328" s="76">
        <v>2017</v>
      </c>
      <c r="C328" s="72"/>
      <c r="D328" s="77">
        <v>177</v>
      </c>
      <c r="E328" s="77" t="s">
        <v>50</v>
      </c>
      <c r="F328" s="77">
        <v>542</v>
      </c>
      <c r="G328" s="225" t="s">
        <v>50</v>
      </c>
      <c r="H328" s="77">
        <v>22401.636999999999</v>
      </c>
      <c r="I328" s="225" t="s">
        <v>50</v>
      </c>
      <c r="J328" s="77">
        <v>7746.2359999999999</v>
      </c>
      <c r="K328" s="77" t="s">
        <v>50</v>
      </c>
    </row>
    <row r="329" spans="2:11" ht="15" hidden="1" customHeight="1" outlineLevel="1" x14ac:dyDescent="0.2">
      <c r="B329" s="44">
        <v>2016</v>
      </c>
      <c r="C329" s="72"/>
      <c r="D329" s="177">
        <v>164</v>
      </c>
      <c r="E329" s="177" t="s">
        <v>50</v>
      </c>
      <c r="F329" s="177">
        <v>495</v>
      </c>
      <c r="G329" s="225" t="s">
        <v>50</v>
      </c>
      <c r="H329" s="177">
        <v>18840.39</v>
      </c>
      <c r="I329" s="225" t="s">
        <v>50</v>
      </c>
      <c r="J329" s="177">
        <v>5972.6409999999996</v>
      </c>
      <c r="K329" s="177" t="s">
        <v>50</v>
      </c>
    </row>
    <row r="330" spans="2:11" ht="15" hidden="1" customHeight="1" outlineLevel="1" x14ac:dyDescent="0.2">
      <c r="B330" s="44">
        <v>2015</v>
      </c>
      <c r="C330" s="72"/>
      <c r="D330" s="177">
        <v>162</v>
      </c>
      <c r="E330" s="177" t="s">
        <v>50</v>
      </c>
      <c r="F330" s="177">
        <v>462</v>
      </c>
      <c r="G330" s="225" t="s">
        <v>50</v>
      </c>
      <c r="H330" s="177">
        <v>16224.865</v>
      </c>
      <c r="I330" s="225" t="s">
        <v>50</v>
      </c>
      <c r="J330" s="177">
        <v>4644.5420000000004</v>
      </c>
      <c r="K330" s="177" t="s">
        <v>50</v>
      </c>
    </row>
    <row r="331" spans="2:11" ht="15" hidden="1" customHeight="1" outlineLevel="1" x14ac:dyDescent="0.2">
      <c r="B331" s="44">
        <v>2014</v>
      </c>
      <c r="C331" s="72"/>
      <c r="D331" s="177">
        <v>157</v>
      </c>
      <c r="E331" s="70" t="s">
        <v>276</v>
      </c>
      <c r="F331" s="177">
        <v>454</v>
      </c>
      <c r="G331" s="70" t="s">
        <v>50</v>
      </c>
      <c r="H331" s="177">
        <v>14010.091</v>
      </c>
      <c r="I331" s="70" t="s">
        <v>50</v>
      </c>
      <c r="J331" s="177">
        <v>3663.7660000000001</v>
      </c>
      <c r="K331" s="177" t="s">
        <v>50</v>
      </c>
    </row>
    <row r="332" spans="2:11" ht="15" hidden="1" customHeight="1" outlineLevel="1" x14ac:dyDescent="0.2">
      <c r="B332" s="225" t="s">
        <v>26</v>
      </c>
      <c r="C332" s="72"/>
      <c r="D332" s="77"/>
      <c r="E332" s="77"/>
      <c r="F332" s="77"/>
      <c r="G332" s="225"/>
      <c r="H332" s="77"/>
      <c r="I332" s="225"/>
      <c r="J332" s="77"/>
      <c r="K332" s="77"/>
    </row>
    <row r="333" spans="2:11" ht="15" hidden="1" customHeight="1" outlineLevel="1" x14ac:dyDescent="0.2">
      <c r="B333" s="76">
        <v>2019</v>
      </c>
      <c r="C333" s="239"/>
      <c r="D333" s="180">
        <v>14</v>
      </c>
      <c r="E333" s="180"/>
      <c r="F333" s="180">
        <v>20</v>
      </c>
      <c r="G333" s="67"/>
      <c r="H333" s="180">
        <v>1503.722</v>
      </c>
      <c r="I333" s="67"/>
      <c r="J333" s="180">
        <v>303.64499999999998</v>
      </c>
      <c r="K333" s="77"/>
    </row>
    <row r="334" spans="2:11" ht="15" hidden="1" customHeight="1" outlineLevel="1" x14ac:dyDescent="0.2">
      <c r="B334" s="76">
        <v>2018</v>
      </c>
      <c r="C334" s="72"/>
      <c r="D334" s="77">
        <v>15</v>
      </c>
      <c r="E334" s="77"/>
      <c r="F334" s="180">
        <v>23</v>
      </c>
      <c r="G334" s="69"/>
      <c r="H334" s="180">
        <v>940.90899999999999</v>
      </c>
      <c r="I334" s="69"/>
      <c r="J334" s="77">
        <v>285.03100000000001</v>
      </c>
      <c r="K334" s="77"/>
    </row>
    <row r="335" spans="2:11" ht="15" hidden="1" customHeight="1" outlineLevel="1" x14ac:dyDescent="0.2">
      <c r="B335" s="76">
        <v>2017</v>
      </c>
      <c r="C335" s="72"/>
      <c r="D335" s="77">
        <v>14</v>
      </c>
      <c r="E335" s="77" t="s">
        <v>50</v>
      </c>
      <c r="F335" s="77">
        <v>16</v>
      </c>
      <c r="G335" s="225" t="s">
        <v>50</v>
      </c>
      <c r="H335" s="77">
        <v>343.303</v>
      </c>
      <c r="I335" s="225" t="s">
        <v>50</v>
      </c>
      <c r="J335" s="77">
        <v>215.90799999999999</v>
      </c>
      <c r="K335" s="77" t="s">
        <v>50</v>
      </c>
    </row>
    <row r="336" spans="2:11" ht="15" hidden="1" customHeight="1" outlineLevel="1" x14ac:dyDescent="0.2">
      <c r="B336" s="44">
        <v>2016</v>
      </c>
      <c r="C336" s="72"/>
      <c r="D336" s="177">
        <v>9</v>
      </c>
      <c r="E336" s="177" t="s">
        <v>50</v>
      </c>
      <c r="F336" s="177">
        <v>10</v>
      </c>
      <c r="G336" s="225" t="s">
        <v>50</v>
      </c>
      <c r="H336" s="177">
        <v>148.94800000000001</v>
      </c>
      <c r="I336" s="225" t="s">
        <v>50</v>
      </c>
      <c r="J336" s="177">
        <v>64.465000000000003</v>
      </c>
      <c r="K336" s="177" t="s">
        <v>50</v>
      </c>
    </row>
    <row r="337" spans="2:11" ht="15" hidden="1" customHeight="1" outlineLevel="1" x14ac:dyDescent="0.2">
      <c r="B337" s="44">
        <v>2015</v>
      </c>
      <c r="C337" s="72"/>
      <c r="D337" s="177">
        <v>9</v>
      </c>
      <c r="E337" s="177" t="s">
        <v>50</v>
      </c>
      <c r="F337" s="177">
        <v>9</v>
      </c>
      <c r="G337" s="225" t="s">
        <v>50</v>
      </c>
      <c r="H337" s="177">
        <v>167.358</v>
      </c>
      <c r="I337" s="225" t="s">
        <v>50</v>
      </c>
      <c r="J337" s="177">
        <v>117.4</v>
      </c>
      <c r="K337" s="177" t="s">
        <v>50</v>
      </c>
    </row>
    <row r="338" spans="2:11" ht="15" hidden="1" customHeight="1" outlineLevel="1" x14ac:dyDescent="0.2">
      <c r="B338" s="44">
        <v>2014</v>
      </c>
      <c r="C338" s="72"/>
      <c r="D338" s="177">
        <v>5</v>
      </c>
      <c r="E338" s="70" t="s">
        <v>276</v>
      </c>
      <c r="F338" s="177">
        <v>5</v>
      </c>
      <c r="G338" s="70" t="s">
        <v>50</v>
      </c>
      <c r="H338" s="177">
        <v>124.464</v>
      </c>
      <c r="I338" s="70" t="s">
        <v>50</v>
      </c>
      <c r="J338" s="177">
        <v>92.09</v>
      </c>
      <c r="K338" s="177" t="s">
        <v>50</v>
      </c>
    </row>
    <row r="339" spans="2:11" ht="15" hidden="1" customHeight="1" outlineLevel="1" x14ac:dyDescent="0.2">
      <c r="B339" s="225" t="s">
        <v>27</v>
      </c>
      <c r="C339" s="72"/>
      <c r="D339" s="77"/>
      <c r="E339" s="77"/>
      <c r="F339" s="77"/>
      <c r="G339" s="225"/>
      <c r="H339" s="77"/>
      <c r="I339" s="225"/>
      <c r="J339" s="77"/>
      <c r="K339" s="77"/>
    </row>
    <row r="340" spans="2:11" ht="15" hidden="1" customHeight="1" outlineLevel="1" x14ac:dyDescent="0.2">
      <c r="B340" s="76">
        <v>2019</v>
      </c>
      <c r="C340" s="239"/>
      <c r="D340" s="180">
        <v>32</v>
      </c>
      <c r="E340" s="180"/>
      <c r="F340" s="180">
        <v>45</v>
      </c>
      <c r="G340" s="67"/>
      <c r="H340" s="180">
        <v>1706.7819999999999</v>
      </c>
      <c r="I340" s="67"/>
      <c r="J340" s="180">
        <v>438.94099999999997</v>
      </c>
      <c r="K340" s="77"/>
    </row>
    <row r="341" spans="2:11" ht="15" hidden="1" customHeight="1" outlineLevel="1" x14ac:dyDescent="0.2">
      <c r="B341" s="76">
        <v>2018</v>
      </c>
      <c r="C341" s="72"/>
      <c r="D341" s="77">
        <v>34</v>
      </c>
      <c r="E341" s="77"/>
      <c r="F341" s="180">
        <v>52</v>
      </c>
      <c r="G341" s="69"/>
      <c r="H341" s="180">
        <v>2224.4</v>
      </c>
      <c r="I341" s="69"/>
      <c r="J341" s="77">
        <v>408.43200000000002</v>
      </c>
      <c r="K341" s="77"/>
    </row>
    <row r="342" spans="2:11" ht="15" hidden="1" customHeight="1" outlineLevel="1" x14ac:dyDescent="0.2">
      <c r="B342" s="76">
        <v>2017</v>
      </c>
      <c r="C342" s="72"/>
      <c r="D342" s="77">
        <v>34</v>
      </c>
      <c r="E342" s="77" t="s">
        <v>50</v>
      </c>
      <c r="F342" s="77">
        <v>41</v>
      </c>
      <c r="G342" s="225" t="s">
        <v>50</v>
      </c>
      <c r="H342" s="77">
        <v>2932.319</v>
      </c>
      <c r="I342" s="225" t="s">
        <v>50</v>
      </c>
      <c r="J342" s="77">
        <v>519.84900000000005</v>
      </c>
      <c r="K342" s="77" t="s">
        <v>50</v>
      </c>
    </row>
    <row r="343" spans="2:11" ht="15" hidden="1" customHeight="1" outlineLevel="1" x14ac:dyDescent="0.2">
      <c r="B343" s="44">
        <v>2016</v>
      </c>
      <c r="C343" s="72"/>
      <c r="D343" s="177">
        <v>29</v>
      </c>
      <c r="E343" s="177" t="s">
        <v>50</v>
      </c>
      <c r="F343" s="77" t="s">
        <v>37</v>
      </c>
      <c r="G343" s="225"/>
      <c r="H343" s="77" t="s">
        <v>37</v>
      </c>
      <c r="I343" s="225"/>
      <c r="J343" s="77" t="s">
        <v>37</v>
      </c>
      <c r="K343" s="77"/>
    </row>
    <row r="344" spans="2:11" ht="15" hidden="1" customHeight="1" outlineLevel="1" x14ac:dyDescent="0.2">
      <c r="B344" s="44">
        <v>2015</v>
      </c>
      <c r="C344" s="72"/>
      <c r="D344" s="177">
        <v>25</v>
      </c>
      <c r="E344" s="177" t="s">
        <v>50</v>
      </c>
      <c r="F344" s="177">
        <v>31</v>
      </c>
      <c r="G344" s="225" t="s">
        <v>50</v>
      </c>
      <c r="H344" s="177">
        <v>1642.2539999999999</v>
      </c>
      <c r="I344" s="225" t="s">
        <v>50</v>
      </c>
      <c r="J344" s="177">
        <v>68.543999999999997</v>
      </c>
      <c r="K344" s="177" t="s">
        <v>50</v>
      </c>
    </row>
    <row r="345" spans="2:11" ht="15" hidden="1" customHeight="1" outlineLevel="1" x14ac:dyDescent="0.2">
      <c r="B345" s="44">
        <v>2014</v>
      </c>
      <c r="C345" s="72"/>
      <c r="D345" s="177">
        <v>30</v>
      </c>
      <c r="E345" s="70" t="s">
        <v>276</v>
      </c>
      <c r="F345" s="177">
        <v>72</v>
      </c>
      <c r="G345" s="70" t="s">
        <v>50</v>
      </c>
      <c r="H345" s="177">
        <v>1619.57</v>
      </c>
      <c r="I345" s="70" t="s">
        <v>50</v>
      </c>
      <c r="J345" s="177">
        <v>747.67600000000004</v>
      </c>
      <c r="K345" s="177" t="s">
        <v>50</v>
      </c>
    </row>
    <row r="346" spans="2:11" ht="15" hidden="1" customHeight="1" outlineLevel="1" x14ac:dyDescent="0.2">
      <c r="B346" s="225" t="s">
        <v>28</v>
      </c>
      <c r="C346" s="72"/>
      <c r="D346" s="77"/>
      <c r="E346" s="77"/>
      <c r="F346" s="77"/>
      <c r="G346" s="225"/>
      <c r="H346" s="77"/>
      <c r="I346" s="225"/>
      <c r="J346" s="77"/>
      <c r="K346" s="77"/>
    </row>
    <row r="347" spans="2:11" ht="15" hidden="1" customHeight="1" outlineLevel="1" x14ac:dyDescent="0.2">
      <c r="B347" s="76">
        <v>2019</v>
      </c>
      <c r="C347" s="239"/>
      <c r="D347" s="180">
        <v>83</v>
      </c>
      <c r="E347" s="180"/>
      <c r="F347" s="180">
        <v>104</v>
      </c>
      <c r="G347" s="67"/>
      <c r="H347" s="180">
        <v>1822.423</v>
      </c>
      <c r="I347" s="67"/>
      <c r="J347" s="180">
        <v>1215.5909999999999</v>
      </c>
      <c r="K347" s="77"/>
    </row>
    <row r="348" spans="2:11" ht="15" hidden="1" customHeight="1" outlineLevel="1" x14ac:dyDescent="0.2">
      <c r="B348" s="76">
        <v>2018</v>
      </c>
      <c r="C348" s="72"/>
      <c r="D348" s="77">
        <v>81</v>
      </c>
      <c r="E348" s="77"/>
      <c r="F348" s="180">
        <v>98</v>
      </c>
      <c r="G348" s="69"/>
      <c r="H348" s="180">
        <v>1823.529</v>
      </c>
      <c r="I348" s="69"/>
      <c r="J348" s="77">
        <v>1193.973</v>
      </c>
      <c r="K348" s="77"/>
    </row>
    <row r="349" spans="2:11" ht="15" hidden="1" customHeight="1" outlineLevel="1" x14ac:dyDescent="0.2">
      <c r="B349" s="76">
        <v>2017</v>
      </c>
      <c r="C349" s="72"/>
      <c r="D349" s="77">
        <v>68</v>
      </c>
      <c r="E349" s="77" t="s">
        <v>50</v>
      </c>
      <c r="F349" s="77">
        <v>84</v>
      </c>
      <c r="G349" s="225" t="s">
        <v>50</v>
      </c>
      <c r="H349" s="77">
        <v>1550.442</v>
      </c>
      <c r="I349" s="225" t="s">
        <v>50</v>
      </c>
      <c r="J349" s="77">
        <v>1006.547</v>
      </c>
      <c r="K349" s="77" t="s">
        <v>50</v>
      </c>
    </row>
    <row r="350" spans="2:11" ht="15" hidden="1" customHeight="1" outlineLevel="1" x14ac:dyDescent="0.2">
      <c r="B350" s="44">
        <v>2016</v>
      </c>
      <c r="C350" s="72"/>
      <c r="D350" s="177">
        <v>62</v>
      </c>
      <c r="E350" s="177" t="s">
        <v>50</v>
      </c>
      <c r="F350" s="177">
        <v>76</v>
      </c>
      <c r="G350" s="225" t="s">
        <v>50</v>
      </c>
      <c r="H350" s="177">
        <v>1532.375</v>
      </c>
      <c r="I350" s="225" t="s">
        <v>50</v>
      </c>
      <c r="J350" s="177">
        <v>980.63</v>
      </c>
      <c r="K350" s="177" t="s">
        <v>50</v>
      </c>
    </row>
    <row r="351" spans="2:11" ht="15" hidden="1" customHeight="1" outlineLevel="1" x14ac:dyDescent="0.2">
      <c r="B351" s="44">
        <v>2015</v>
      </c>
      <c r="C351" s="72"/>
      <c r="D351" s="177">
        <v>59</v>
      </c>
      <c r="E351" s="177" t="s">
        <v>50</v>
      </c>
      <c r="F351" s="177">
        <v>71</v>
      </c>
      <c r="G351" s="225" t="s">
        <v>50</v>
      </c>
      <c r="H351" s="177">
        <v>1222.607</v>
      </c>
      <c r="I351" s="225" t="s">
        <v>50</v>
      </c>
      <c r="J351" s="177">
        <v>731.06500000000005</v>
      </c>
      <c r="K351" s="177" t="s">
        <v>50</v>
      </c>
    </row>
    <row r="352" spans="2:11" ht="15" hidden="1" customHeight="1" outlineLevel="1" x14ac:dyDescent="0.2">
      <c r="B352" s="44">
        <v>2014</v>
      </c>
      <c r="C352" s="72"/>
      <c r="D352" s="177">
        <v>55</v>
      </c>
      <c r="E352" s="70" t="s">
        <v>276</v>
      </c>
      <c r="F352" s="177">
        <v>72</v>
      </c>
      <c r="G352" s="70" t="s">
        <v>50</v>
      </c>
      <c r="H352" s="177">
        <v>1108.499</v>
      </c>
      <c r="I352" s="70" t="s">
        <v>50</v>
      </c>
      <c r="J352" s="177">
        <v>770.15200000000004</v>
      </c>
      <c r="K352" s="177" t="s">
        <v>50</v>
      </c>
    </row>
    <row r="353" spans="2:11" ht="15" hidden="1" customHeight="1" outlineLevel="1" x14ac:dyDescent="0.2">
      <c r="B353" s="225" t="s">
        <v>29</v>
      </c>
      <c r="C353" s="72"/>
      <c r="D353" s="77"/>
      <c r="E353" s="77"/>
      <c r="F353" s="77"/>
      <c r="G353" s="225"/>
      <c r="H353" s="77"/>
      <c r="I353" s="225"/>
      <c r="J353" s="77"/>
      <c r="K353" s="77"/>
    </row>
    <row r="354" spans="2:11" ht="15" hidden="1" customHeight="1" outlineLevel="1" x14ac:dyDescent="0.2">
      <c r="B354" s="76">
        <v>2019</v>
      </c>
      <c r="C354" s="239"/>
      <c r="D354" s="180">
        <v>401</v>
      </c>
      <c r="E354" s="180"/>
      <c r="F354" s="180">
        <v>465</v>
      </c>
      <c r="G354" s="67"/>
      <c r="H354" s="180">
        <v>9852.56</v>
      </c>
      <c r="I354" s="67"/>
      <c r="J354" s="180">
        <v>4502.2479999999996</v>
      </c>
      <c r="K354" s="77"/>
    </row>
    <row r="355" spans="2:11" ht="15" hidden="1" customHeight="1" outlineLevel="1" x14ac:dyDescent="0.2">
      <c r="B355" s="76">
        <v>2018</v>
      </c>
      <c r="C355" s="72"/>
      <c r="D355" s="77">
        <v>380</v>
      </c>
      <c r="E355" s="77"/>
      <c r="F355" s="180">
        <v>507</v>
      </c>
      <c r="G355" s="69"/>
      <c r="H355" s="180">
        <v>12377.901</v>
      </c>
      <c r="I355" s="69"/>
      <c r="J355" s="77">
        <v>7628.2370000000001</v>
      </c>
      <c r="K355" s="77"/>
    </row>
    <row r="356" spans="2:11" ht="15" hidden="1" customHeight="1" outlineLevel="1" x14ac:dyDescent="0.2">
      <c r="B356" s="76">
        <v>2017</v>
      </c>
      <c r="C356" s="72"/>
      <c r="D356" s="77">
        <v>388</v>
      </c>
      <c r="E356" s="77" t="s">
        <v>50</v>
      </c>
      <c r="F356" s="77">
        <v>455</v>
      </c>
      <c r="G356" s="225" t="s">
        <v>50</v>
      </c>
      <c r="H356" s="77">
        <v>6515.2920000000004</v>
      </c>
      <c r="I356" s="225" t="s">
        <v>50</v>
      </c>
      <c r="J356" s="77">
        <v>3516.277</v>
      </c>
      <c r="K356" s="77" t="s">
        <v>50</v>
      </c>
    </row>
    <row r="357" spans="2:11" ht="15" hidden="1" customHeight="1" outlineLevel="1" x14ac:dyDescent="0.2">
      <c r="B357" s="44">
        <v>2016</v>
      </c>
      <c r="C357" s="72"/>
      <c r="D357" s="177">
        <v>357</v>
      </c>
      <c r="E357" s="177" t="s">
        <v>50</v>
      </c>
      <c r="F357" s="177">
        <v>405</v>
      </c>
      <c r="G357" s="225" t="s">
        <v>50</v>
      </c>
      <c r="H357" s="177">
        <v>3118.7370000000001</v>
      </c>
      <c r="I357" s="225" t="s">
        <v>50</v>
      </c>
      <c r="J357" s="177">
        <v>2255.069</v>
      </c>
      <c r="K357" s="177" t="s">
        <v>50</v>
      </c>
    </row>
    <row r="358" spans="2:11" ht="15" hidden="1" customHeight="1" outlineLevel="1" x14ac:dyDescent="0.2">
      <c r="B358" s="44">
        <v>2015</v>
      </c>
      <c r="C358" s="72"/>
      <c r="D358" s="177">
        <v>339</v>
      </c>
      <c r="E358" s="177" t="s">
        <v>50</v>
      </c>
      <c r="F358" s="177">
        <v>375</v>
      </c>
      <c r="G358" s="225" t="s">
        <v>50</v>
      </c>
      <c r="H358" s="177">
        <v>2389.0259999999998</v>
      </c>
      <c r="I358" s="225" t="s">
        <v>50</v>
      </c>
      <c r="J358" s="177">
        <v>1838.941</v>
      </c>
      <c r="K358" s="177" t="s">
        <v>50</v>
      </c>
    </row>
    <row r="359" spans="2:11" ht="15" hidden="1" customHeight="1" outlineLevel="1" x14ac:dyDescent="0.2">
      <c r="B359" s="44">
        <v>2014</v>
      </c>
      <c r="C359" s="72"/>
      <c r="D359" s="177">
        <v>277</v>
      </c>
      <c r="E359" s="70" t="s">
        <v>276</v>
      </c>
      <c r="F359" s="177">
        <v>308</v>
      </c>
      <c r="G359" s="70" t="s">
        <v>50</v>
      </c>
      <c r="H359" s="177">
        <v>2431.8490000000002</v>
      </c>
      <c r="I359" s="70" t="s">
        <v>50</v>
      </c>
      <c r="J359" s="177">
        <v>1607.0039999999999</v>
      </c>
      <c r="K359" s="177" t="s">
        <v>50</v>
      </c>
    </row>
    <row r="360" spans="2:11" ht="15" hidden="1" customHeight="1" outlineLevel="1" x14ac:dyDescent="0.2">
      <c r="B360" s="225" t="s">
        <v>30</v>
      </c>
      <c r="C360" s="72"/>
      <c r="D360" s="77"/>
      <c r="E360" s="77"/>
      <c r="F360" s="77"/>
      <c r="G360" s="225"/>
      <c r="H360" s="77"/>
      <c r="I360" s="225"/>
      <c r="J360" s="77"/>
      <c r="K360" s="77"/>
    </row>
    <row r="361" spans="2:11" ht="15" hidden="1" customHeight="1" outlineLevel="1" x14ac:dyDescent="0.2">
      <c r="B361" s="76">
        <v>2019</v>
      </c>
      <c r="C361" s="239"/>
      <c r="D361" s="180">
        <v>54</v>
      </c>
      <c r="E361" s="180"/>
      <c r="F361" s="180">
        <v>62</v>
      </c>
      <c r="G361" s="67"/>
      <c r="H361" s="180">
        <v>560.94899999999996</v>
      </c>
      <c r="I361" s="67"/>
      <c r="J361" s="180">
        <v>295.77600000000001</v>
      </c>
      <c r="K361" s="77"/>
    </row>
    <row r="362" spans="2:11" ht="15" hidden="1" customHeight="1" outlineLevel="1" x14ac:dyDescent="0.2">
      <c r="B362" s="76">
        <v>2018</v>
      </c>
      <c r="C362" s="72"/>
      <c r="D362" s="77">
        <v>51</v>
      </c>
      <c r="E362" s="77"/>
      <c r="F362" s="180">
        <v>59</v>
      </c>
      <c r="G362" s="69"/>
      <c r="H362" s="180">
        <v>414.38600000000002</v>
      </c>
      <c r="I362" s="69"/>
      <c r="J362" s="77">
        <v>219.96100000000001</v>
      </c>
      <c r="K362" s="77"/>
    </row>
    <row r="363" spans="2:11" ht="15" hidden="1" customHeight="1" outlineLevel="1" x14ac:dyDescent="0.2">
      <c r="B363" s="76">
        <v>2017</v>
      </c>
      <c r="C363" s="72"/>
      <c r="D363" s="77">
        <v>55</v>
      </c>
      <c r="E363" s="77" t="s">
        <v>50</v>
      </c>
      <c r="F363" s="77">
        <v>61</v>
      </c>
      <c r="G363" s="225" t="s">
        <v>50</v>
      </c>
      <c r="H363" s="77">
        <v>416.274</v>
      </c>
      <c r="I363" s="225" t="s">
        <v>50</v>
      </c>
      <c r="J363" s="77">
        <v>239.114</v>
      </c>
      <c r="K363" s="77" t="s">
        <v>50</v>
      </c>
    </row>
    <row r="364" spans="2:11" ht="15" hidden="1" customHeight="1" outlineLevel="1" x14ac:dyDescent="0.2">
      <c r="B364" s="44">
        <v>2016</v>
      </c>
      <c r="C364" s="72"/>
      <c r="D364" s="177">
        <v>46</v>
      </c>
      <c r="E364" s="177" t="s">
        <v>50</v>
      </c>
      <c r="F364" s="177">
        <v>51</v>
      </c>
      <c r="G364" s="225" t="s">
        <v>50</v>
      </c>
      <c r="H364" s="177">
        <v>433.47899999999998</v>
      </c>
      <c r="I364" s="225" t="s">
        <v>50</v>
      </c>
      <c r="J364" s="177">
        <v>229.791</v>
      </c>
      <c r="K364" s="177" t="s">
        <v>50</v>
      </c>
    </row>
    <row r="365" spans="2:11" ht="15" hidden="1" customHeight="1" outlineLevel="1" x14ac:dyDescent="0.2">
      <c r="B365" s="44">
        <v>2015</v>
      </c>
      <c r="C365" s="72"/>
      <c r="D365" s="177">
        <v>50</v>
      </c>
      <c r="E365" s="177" t="s">
        <v>50</v>
      </c>
      <c r="F365" s="177">
        <v>55</v>
      </c>
      <c r="G365" s="225" t="s">
        <v>50</v>
      </c>
      <c r="H365" s="177">
        <v>391.29700000000003</v>
      </c>
      <c r="I365" s="225" t="s">
        <v>50</v>
      </c>
      <c r="J365" s="177">
        <v>170.03700000000001</v>
      </c>
      <c r="K365" s="177" t="s">
        <v>50</v>
      </c>
    </row>
    <row r="366" spans="2:11" ht="15" hidden="1" customHeight="1" outlineLevel="1" x14ac:dyDescent="0.2">
      <c r="B366" s="44">
        <v>2014</v>
      </c>
      <c r="C366" s="72"/>
      <c r="D366" s="177">
        <v>56</v>
      </c>
      <c r="E366" s="70" t="s">
        <v>276</v>
      </c>
      <c r="F366" s="177">
        <v>63</v>
      </c>
      <c r="G366" s="70" t="s">
        <v>50</v>
      </c>
      <c r="H366" s="177">
        <v>431.23700000000002</v>
      </c>
      <c r="I366" s="70" t="s">
        <v>50</v>
      </c>
      <c r="J366" s="177">
        <v>214.73400000000001</v>
      </c>
      <c r="K366" s="177" t="s">
        <v>50</v>
      </c>
    </row>
    <row r="367" spans="2:11" ht="15" hidden="1" customHeight="1" outlineLevel="1" x14ac:dyDescent="0.2">
      <c r="B367" s="225" t="s">
        <v>31</v>
      </c>
      <c r="C367" s="72"/>
      <c r="D367" s="77"/>
      <c r="E367" s="77"/>
      <c r="F367" s="77"/>
      <c r="G367" s="225"/>
      <c r="H367" s="77"/>
      <c r="I367" s="225"/>
      <c r="J367" s="77"/>
      <c r="K367" s="77"/>
    </row>
    <row r="368" spans="2:11" ht="15" hidden="1" customHeight="1" outlineLevel="1" x14ac:dyDescent="0.2">
      <c r="B368" s="76">
        <v>2019</v>
      </c>
      <c r="C368" s="239"/>
      <c r="D368" s="180">
        <v>132</v>
      </c>
      <c r="E368" s="180"/>
      <c r="F368" s="180">
        <v>168</v>
      </c>
      <c r="G368" s="67"/>
      <c r="H368" s="180">
        <v>1638.693</v>
      </c>
      <c r="I368" s="67"/>
      <c r="J368" s="180">
        <v>1083.3430000000001</v>
      </c>
      <c r="K368" s="77"/>
    </row>
    <row r="369" spans="2:11" ht="15" hidden="1" customHeight="1" outlineLevel="1" x14ac:dyDescent="0.2">
      <c r="B369" s="76">
        <v>2018</v>
      </c>
      <c r="C369" s="72"/>
      <c r="D369" s="77">
        <v>117</v>
      </c>
      <c r="E369" s="77"/>
      <c r="F369" s="180">
        <v>149</v>
      </c>
      <c r="G369" s="69"/>
      <c r="H369" s="180">
        <v>1394.528</v>
      </c>
      <c r="I369" s="69"/>
      <c r="J369" s="77">
        <v>937.43899999999996</v>
      </c>
      <c r="K369" s="77"/>
    </row>
    <row r="370" spans="2:11" ht="15" hidden="1" customHeight="1" outlineLevel="1" x14ac:dyDescent="0.2">
      <c r="B370" s="76">
        <v>2017</v>
      </c>
      <c r="C370" s="72"/>
      <c r="D370" s="77">
        <v>95</v>
      </c>
      <c r="E370" s="77" t="s">
        <v>50</v>
      </c>
      <c r="F370" s="77">
        <v>122</v>
      </c>
      <c r="G370" s="225" t="s">
        <v>50</v>
      </c>
      <c r="H370" s="77">
        <v>1119.0719999999999</v>
      </c>
      <c r="I370" s="225" t="s">
        <v>50</v>
      </c>
      <c r="J370" s="77">
        <v>714.65200000000004</v>
      </c>
      <c r="K370" s="77" t="s">
        <v>50</v>
      </c>
    </row>
    <row r="371" spans="2:11" ht="15" hidden="1" customHeight="1" outlineLevel="1" x14ac:dyDescent="0.2">
      <c r="B371" s="44">
        <v>2016</v>
      </c>
      <c r="C371" s="72"/>
      <c r="D371" s="177">
        <v>86</v>
      </c>
      <c r="E371" s="177" t="s">
        <v>50</v>
      </c>
      <c r="F371" s="177">
        <v>108</v>
      </c>
      <c r="G371" s="225" t="s">
        <v>50</v>
      </c>
      <c r="H371" s="177">
        <v>1121.3979999999999</v>
      </c>
      <c r="I371" s="225" t="s">
        <v>50</v>
      </c>
      <c r="J371" s="177">
        <v>674.63199999999995</v>
      </c>
      <c r="K371" s="177" t="s">
        <v>50</v>
      </c>
    </row>
    <row r="372" spans="2:11" ht="15" hidden="1" customHeight="1" outlineLevel="1" x14ac:dyDescent="0.2">
      <c r="B372" s="44">
        <v>2015</v>
      </c>
      <c r="C372" s="72"/>
      <c r="D372" s="177">
        <v>80</v>
      </c>
      <c r="E372" s="177" t="s">
        <v>50</v>
      </c>
      <c r="F372" s="177">
        <v>102</v>
      </c>
      <c r="G372" s="225" t="s">
        <v>50</v>
      </c>
      <c r="H372" s="177">
        <v>963.38900000000001</v>
      </c>
      <c r="I372" s="225" t="s">
        <v>50</v>
      </c>
      <c r="J372" s="177">
        <v>622.01199999999994</v>
      </c>
      <c r="K372" s="177" t="s">
        <v>50</v>
      </c>
    </row>
    <row r="373" spans="2:11" ht="15" hidden="1" customHeight="1" outlineLevel="1" x14ac:dyDescent="0.2">
      <c r="B373" s="44">
        <v>2014</v>
      </c>
      <c r="C373" s="72"/>
      <c r="D373" s="177">
        <v>84</v>
      </c>
      <c r="E373" s="70" t="s">
        <v>276</v>
      </c>
      <c r="F373" s="177">
        <v>105</v>
      </c>
      <c r="G373" s="70" t="s">
        <v>50</v>
      </c>
      <c r="H373" s="177">
        <v>1106.6769999999999</v>
      </c>
      <c r="I373" s="70" t="s">
        <v>50</v>
      </c>
      <c r="J373" s="177">
        <v>669.41899999999998</v>
      </c>
      <c r="K373" s="177" t="s">
        <v>50</v>
      </c>
    </row>
    <row r="374" spans="2:11" ht="15" hidden="1" customHeight="1" outlineLevel="1" x14ac:dyDescent="0.2">
      <c r="B374" s="225" t="s">
        <v>32</v>
      </c>
      <c r="C374" s="72"/>
      <c r="D374" s="77"/>
      <c r="E374" s="77"/>
      <c r="F374" s="77"/>
      <c r="G374" s="225"/>
      <c r="H374" s="77"/>
      <c r="I374" s="225"/>
      <c r="J374" s="77"/>
      <c r="K374" s="77"/>
    </row>
    <row r="375" spans="2:11" ht="15" hidden="1" customHeight="1" outlineLevel="1" x14ac:dyDescent="0.2">
      <c r="B375" s="76">
        <v>2019</v>
      </c>
      <c r="C375" s="239"/>
      <c r="D375" s="180">
        <v>69</v>
      </c>
      <c r="E375" s="180"/>
      <c r="F375" s="180">
        <v>74</v>
      </c>
      <c r="G375" s="67"/>
      <c r="H375" s="180">
        <v>712.68399999999997</v>
      </c>
      <c r="I375" s="67"/>
      <c r="J375" s="180">
        <v>445.84500000000003</v>
      </c>
      <c r="K375" s="77"/>
    </row>
    <row r="376" spans="2:11" ht="15" hidden="1" customHeight="1" outlineLevel="1" x14ac:dyDescent="0.2">
      <c r="B376" s="76">
        <v>2018</v>
      </c>
      <c r="C376" s="72"/>
      <c r="D376" s="77">
        <v>65</v>
      </c>
      <c r="E376" s="77"/>
      <c r="F376" s="180">
        <v>71</v>
      </c>
      <c r="G376" s="69"/>
      <c r="H376" s="180">
        <v>600.94299999999998</v>
      </c>
      <c r="I376" s="69"/>
      <c r="J376" s="77">
        <v>385.39400000000001</v>
      </c>
      <c r="K376" s="77"/>
    </row>
    <row r="377" spans="2:11" ht="15" hidden="1" customHeight="1" outlineLevel="1" x14ac:dyDescent="0.2">
      <c r="B377" s="76">
        <v>2017</v>
      </c>
      <c r="C377" s="72"/>
      <c r="D377" s="77">
        <v>58</v>
      </c>
      <c r="E377" s="77" t="s">
        <v>50</v>
      </c>
      <c r="F377" s="77">
        <v>66</v>
      </c>
      <c r="G377" s="225" t="s">
        <v>50</v>
      </c>
      <c r="H377" s="77">
        <v>524.14300000000003</v>
      </c>
      <c r="I377" s="225" t="s">
        <v>50</v>
      </c>
      <c r="J377" s="77">
        <v>332.18900000000002</v>
      </c>
      <c r="K377" s="77" t="s">
        <v>50</v>
      </c>
    </row>
    <row r="378" spans="2:11" ht="15" hidden="1" customHeight="1" outlineLevel="1" x14ac:dyDescent="0.2">
      <c r="B378" s="44">
        <v>2016</v>
      </c>
      <c r="C378" s="72"/>
      <c r="D378" s="177">
        <v>55</v>
      </c>
      <c r="E378" s="177" t="s">
        <v>50</v>
      </c>
      <c r="F378" s="177">
        <v>63</v>
      </c>
      <c r="G378" s="225" t="s">
        <v>50</v>
      </c>
      <c r="H378" s="177">
        <v>419.97699999999998</v>
      </c>
      <c r="I378" s="225" t="s">
        <v>50</v>
      </c>
      <c r="J378" s="177">
        <v>273.59300000000002</v>
      </c>
      <c r="K378" s="177" t="s">
        <v>50</v>
      </c>
    </row>
    <row r="379" spans="2:11" ht="15" hidden="1" customHeight="1" outlineLevel="1" x14ac:dyDescent="0.2">
      <c r="B379" s="44">
        <v>2015</v>
      </c>
      <c r="C379" s="72"/>
      <c r="D379" s="177">
        <v>49</v>
      </c>
      <c r="E379" s="177" t="s">
        <v>50</v>
      </c>
      <c r="F379" s="177">
        <v>60</v>
      </c>
      <c r="G379" s="225" t="s">
        <v>50</v>
      </c>
      <c r="H379" s="177">
        <v>288.05599999999998</v>
      </c>
      <c r="I379" s="225" t="s">
        <v>50</v>
      </c>
      <c r="J379" s="177">
        <v>182.77699999999999</v>
      </c>
      <c r="K379" s="177" t="s">
        <v>50</v>
      </c>
    </row>
    <row r="380" spans="2:11" ht="15" hidden="1" customHeight="1" outlineLevel="1" x14ac:dyDescent="0.2">
      <c r="B380" s="44">
        <v>2014</v>
      </c>
      <c r="C380" s="72"/>
      <c r="D380" s="177">
        <v>50</v>
      </c>
      <c r="E380" s="70" t="s">
        <v>276</v>
      </c>
      <c r="F380" s="177">
        <v>58</v>
      </c>
      <c r="G380" s="70" t="s">
        <v>50</v>
      </c>
      <c r="H380" s="177">
        <v>297.65699999999998</v>
      </c>
      <c r="I380" s="70" t="s">
        <v>50</v>
      </c>
      <c r="J380" s="177">
        <v>191.029</v>
      </c>
      <c r="K380" s="177" t="s">
        <v>50</v>
      </c>
    </row>
    <row r="381" spans="2:11" ht="15" hidden="1" customHeight="1" outlineLevel="1" x14ac:dyDescent="0.2">
      <c r="B381" s="225" t="s">
        <v>33</v>
      </c>
      <c r="C381" s="72"/>
      <c r="D381" s="77"/>
      <c r="E381" s="77"/>
      <c r="F381" s="77"/>
      <c r="G381" s="225"/>
      <c r="H381" s="77"/>
      <c r="I381" s="225"/>
      <c r="J381" s="77"/>
      <c r="K381" s="77"/>
    </row>
    <row r="382" spans="2:11" ht="15" hidden="1" customHeight="1" outlineLevel="1" x14ac:dyDescent="0.2">
      <c r="B382" s="76">
        <v>2019</v>
      </c>
      <c r="C382" s="239"/>
      <c r="D382" s="180">
        <v>113</v>
      </c>
      <c r="E382" s="180"/>
      <c r="F382" s="180">
        <v>228</v>
      </c>
      <c r="G382" s="67"/>
      <c r="H382" s="180">
        <v>5147.1350000000002</v>
      </c>
      <c r="I382" s="67"/>
      <c r="J382" s="180">
        <v>2821.5619999999999</v>
      </c>
      <c r="K382" s="77"/>
    </row>
    <row r="383" spans="2:11" ht="15" hidden="1" customHeight="1" outlineLevel="1" x14ac:dyDescent="0.2">
      <c r="B383" s="76">
        <v>2018</v>
      </c>
      <c r="C383" s="72"/>
      <c r="D383" s="77">
        <v>100</v>
      </c>
      <c r="E383" s="77"/>
      <c r="F383" s="180">
        <v>215</v>
      </c>
      <c r="G383" s="69"/>
      <c r="H383" s="180">
        <v>5084.82</v>
      </c>
      <c r="I383" s="69"/>
      <c r="J383" s="77">
        <v>2557.2950000000001</v>
      </c>
      <c r="K383" s="77"/>
    </row>
    <row r="384" spans="2:11" ht="15" hidden="1" customHeight="1" outlineLevel="1" x14ac:dyDescent="0.2">
      <c r="B384" s="76">
        <v>2017</v>
      </c>
      <c r="C384" s="72"/>
      <c r="D384" s="77">
        <v>97</v>
      </c>
      <c r="E384" s="77" t="s">
        <v>50</v>
      </c>
      <c r="F384" s="77">
        <v>225</v>
      </c>
      <c r="G384" s="225" t="s">
        <v>50</v>
      </c>
      <c r="H384" s="77">
        <v>4827.5709999999999</v>
      </c>
      <c r="I384" s="225" t="s">
        <v>50</v>
      </c>
      <c r="J384" s="77">
        <v>2298.0630000000001</v>
      </c>
      <c r="K384" s="77" t="s">
        <v>50</v>
      </c>
    </row>
    <row r="385" spans="1:11" ht="15" hidden="1" customHeight="1" outlineLevel="1" x14ac:dyDescent="0.2">
      <c r="B385" s="44">
        <v>2016</v>
      </c>
      <c r="C385" s="72"/>
      <c r="D385" s="177">
        <v>78</v>
      </c>
      <c r="E385" s="177" t="s">
        <v>50</v>
      </c>
      <c r="F385" s="177">
        <v>183</v>
      </c>
      <c r="G385" s="225" t="s">
        <v>50</v>
      </c>
      <c r="H385" s="177">
        <v>4549.8549999999996</v>
      </c>
      <c r="I385" s="225" t="s">
        <v>50</v>
      </c>
      <c r="J385" s="177">
        <v>2098.4349999999999</v>
      </c>
      <c r="K385" s="177" t="s">
        <v>50</v>
      </c>
    </row>
    <row r="386" spans="1:11" ht="15" hidden="1" customHeight="1" outlineLevel="1" x14ac:dyDescent="0.2">
      <c r="B386" s="44">
        <v>2015</v>
      </c>
      <c r="C386" s="72"/>
      <c r="D386" s="177">
        <v>77</v>
      </c>
      <c r="E386" s="177" t="s">
        <v>50</v>
      </c>
      <c r="F386" s="177">
        <v>169</v>
      </c>
      <c r="G386" s="225" t="s">
        <v>50</v>
      </c>
      <c r="H386" s="177">
        <v>4367.0519999999997</v>
      </c>
      <c r="I386" s="225" t="s">
        <v>50</v>
      </c>
      <c r="J386" s="177">
        <v>2115.2339999999999</v>
      </c>
      <c r="K386" s="177" t="s">
        <v>50</v>
      </c>
    </row>
    <row r="387" spans="1:11" ht="15" hidden="1" customHeight="1" outlineLevel="1" x14ac:dyDescent="0.2">
      <c r="B387" s="44">
        <v>2014</v>
      </c>
      <c r="C387" s="72"/>
      <c r="D387" s="177">
        <v>73</v>
      </c>
      <c r="E387" s="70" t="s">
        <v>276</v>
      </c>
      <c r="F387" s="177">
        <v>155</v>
      </c>
      <c r="G387" s="70" t="s">
        <v>50</v>
      </c>
      <c r="H387" s="177">
        <v>4333.9110000000001</v>
      </c>
      <c r="I387" s="70" t="s">
        <v>50</v>
      </c>
      <c r="J387" s="177">
        <v>2118.6390000000001</v>
      </c>
      <c r="K387" s="177" t="s">
        <v>50</v>
      </c>
    </row>
    <row r="388" spans="1:11" ht="15" customHeight="1" collapsed="1" x14ac:dyDescent="0.2">
      <c r="B388" s="257" t="s">
        <v>203</v>
      </c>
      <c r="C388" s="72"/>
      <c r="D388" s="77"/>
      <c r="E388" s="77"/>
      <c r="F388" s="77"/>
      <c r="G388" s="224"/>
      <c r="H388" s="77"/>
      <c r="I388" s="224"/>
      <c r="J388" s="77"/>
      <c r="K388" s="77"/>
    </row>
    <row r="389" spans="1:11" ht="15" customHeight="1" x14ac:dyDescent="0.2">
      <c r="B389" s="76">
        <v>2019</v>
      </c>
      <c r="C389" s="239"/>
      <c r="D389" s="180">
        <v>14008</v>
      </c>
      <c r="E389" s="180"/>
      <c r="F389" s="180">
        <v>49322</v>
      </c>
      <c r="G389" s="67"/>
      <c r="H389" s="180">
        <v>4067488.0279999999</v>
      </c>
      <c r="I389" s="67"/>
      <c r="J389" s="180">
        <v>1330848.825</v>
      </c>
      <c r="K389" s="77"/>
    </row>
    <row r="390" spans="1:11" ht="15" customHeight="1" x14ac:dyDescent="0.2">
      <c r="B390" s="76">
        <v>2018</v>
      </c>
      <c r="C390" s="72"/>
      <c r="D390" s="77">
        <v>13667</v>
      </c>
      <c r="E390" s="77"/>
      <c r="F390" s="180">
        <v>45922</v>
      </c>
      <c r="G390" s="69"/>
      <c r="H390" s="180">
        <v>3489816.1519999998</v>
      </c>
      <c r="I390" s="69"/>
      <c r="J390" s="77">
        <v>1199987.362</v>
      </c>
      <c r="K390" s="77"/>
    </row>
    <row r="391" spans="1:11" ht="15" customHeight="1" x14ac:dyDescent="0.2">
      <c r="B391" s="76">
        <v>2017</v>
      </c>
      <c r="C391" s="72"/>
      <c r="D391" s="77">
        <v>13081</v>
      </c>
      <c r="E391" s="77" t="s">
        <v>50</v>
      </c>
      <c r="F391" s="77">
        <v>43058</v>
      </c>
      <c r="G391" s="224" t="s">
        <v>50</v>
      </c>
      <c r="H391" s="77">
        <v>3199502.0210000002</v>
      </c>
      <c r="I391" s="224" t="s">
        <v>50</v>
      </c>
      <c r="J391" s="77">
        <v>1118944.193</v>
      </c>
      <c r="K391" s="77" t="s">
        <v>50</v>
      </c>
    </row>
    <row r="392" spans="1:11" ht="15" customHeight="1" x14ac:dyDescent="0.2">
      <c r="B392" s="44">
        <v>2016</v>
      </c>
      <c r="C392" s="72"/>
      <c r="D392" s="180">
        <v>12397</v>
      </c>
      <c r="E392" s="180" t="s">
        <v>50</v>
      </c>
      <c r="F392" s="180">
        <v>40137</v>
      </c>
      <c r="G392" s="224" t="s">
        <v>50</v>
      </c>
      <c r="H392" s="180">
        <v>2806199.5649999999</v>
      </c>
      <c r="I392" s="224" t="s">
        <v>50</v>
      </c>
      <c r="J392" s="180">
        <v>955195.57299999997</v>
      </c>
      <c r="K392" s="180" t="s">
        <v>50</v>
      </c>
    </row>
    <row r="393" spans="1:11" ht="15" customHeight="1" x14ac:dyDescent="0.2">
      <c r="B393" s="44">
        <v>2015</v>
      </c>
      <c r="C393" s="72"/>
      <c r="D393" s="180">
        <v>12030</v>
      </c>
      <c r="E393" s="180" t="s">
        <v>50</v>
      </c>
      <c r="F393" s="180">
        <v>38358</v>
      </c>
      <c r="G393" s="224" t="s">
        <v>50</v>
      </c>
      <c r="H393" s="180">
        <v>2645386.2820000001</v>
      </c>
      <c r="I393" s="224" t="s">
        <v>50</v>
      </c>
      <c r="J393" s="180">
        <v>861699.12199999997</v>
      </c>
      <c r="K393" s="180" t="s">
        <v>50</v>
      </c>
    </row>
    <row r="394" spans="1:11" ht="15" customHeight="1" x14ac:dyDescent="0.2">
      <c r="B394" s="44">
        <v>2014</v>
      </c>
      <c r="C394" s="72"/>
      <c r="D394" s="180">
        <v>11645</v>
      </c>
      <c r="E394" s="70" t="s">
        <v>276</v>
      </c>
      <c r="F394" s="180">
        <v>37304</v>
      </c>
      <c r="G394" s="70" t="s">
        <v>50</v>
      </c>
      <c r="H394" s="180">
        <v>2669746.1090000002</v>
      </c>
      <c r="I394" s="70" t="s">
        <v>50</v>
      </c>
      <c r="J394" s="180">
        <v>840510.58600000001</v>
      </c>
      <c r="K394" s="180" t="s">
        <v>50</v>
      </c>
    </row>
    <row r="395" spans="1:11" s="69" customFormat="1" ht="15" hidden="1" customHeight="1" outlineLevel="1" x14ac:dyDescent="0.2">
      <c r="A395" s="11"/>
      <c r="B395" s="225" t="s">
        <v>17</v>
      </c>
      <c r="C395" s="72"/>
      <c r="D395" s="77"/>
      <c r="E395" s="77"/>
      <c r="F395" s="11"/>
      <c r="H395" s="11"/>
      <c r="J395" s="77"/>
      <c r="K395" s="11"/>
    </row>
    <row r="396" spans="1:11" s="69" customFormat="1" ht="15" hidden="1" customHeight="1" outlineLevel="1" x14ac:dyDescent="0.2">
      <c r="A396" s="11"/>
      <c r="B396" s="76">
        <v>2019</v>
      </c>
      <c r="C396" s="239"/>
      <c r="D396" s="180">
        <v>944</v>
      </c>
      <c r="E396" s="180"/>
      <c r="F396" s="180">
        <v>1052</v>
      </c>
      <c r="G396" s="67"/>
      <c r="H396" s="180">
        <v>13233.709000000001</v>
      </c>
      <c r="I396" s="67"/>
      <c r="J396" s="180">
        <v>3183.1660000000002</v>
      </c>
      <c r="K396" s="11"/>
    </row>
    <row r="397" spans="1:11" s="69" customFormat="1" ht="15" hidden="1" customHeight="1" outlineLevel="1" x14ac:dyDescent="0.2">
      <c r="A397" s="11"/>
      <c r="B397" s="76">
        <v>2018</v>
      </c>
      <c r="C397" s="72"/>
      <c r="D397" s="77">
        <v>956</v>
      </c>
      <c r="E397" s="77"/>
      <c r="F397" s="180">
        <v>1054</v>
      </c>
      <c r="H397" s="180">
        <v>9884.2639999999992</v>
      </c>
      <c r="J397" s="77">
        <v>2429.5949999999998</v>
      </c>
      <c r="K397" s="11"/>
    </row>
    <row r="398" spans="1:11" ht="15" hidden="1" customHeight="1" outlineLevel="1" x14ac:dyDescent="0.2">
      <c r="B398" s="76">
        <v>2017</v>
      </c>
      <c r="C398" s="72"/>
      <c r="D398" s="77">
        <v>917</v>
      </c>
      <c r="E398" s="77" t="s">
        <v>50</v>
      </c>
      <c r="F398" s="77">
        <v>998</v>
      </c>
      <c r="G398" s="225" t="s">
        <v>50</v>
      </c>
      <c r="H398" s="77">
        <v>7482.0519999999997</v>
      </c>
      <c r="I398" s="225" t="s">
        <v>50</v>
      </c>
      <c r="J398" s="77">
        <v>1558.0730000000001</v>
      </c>
      <c r="K398" s="77" t="s">
        <v>50</v>
      </c>
    </row>
    <row r="399" spans="1:11" ht="15" hidden="1" customHeight="1" outlineLevel="1" x14ac:dyDescent="0.2">
      <c r="B399" s="44">
        <v>2016</v>
      </c>
      <c r="C399" s="72"/>
      <c r="D399" s="180">
        <v>904</v>
      </c>
      <c r="E399" s="180" t="s">
        <v>50</v>
      </c>
      <c r="F399" s="180">
        <v>978</v>
      </c>
      <c r="G399" s="225" t="s">
        <v>50</v>
      </c>
      <c r="H399" s="180">
        <v>6255.835</v>
      </c>
      <c r="I399" s="225" t="s">
        <v>50</v>
      </c>
      <c r="J399" s="180">
        <v>1971.606</v>
      </c>
      <c r="K399" s="180" t="s">
        <v>50</v>
      </c>
    </row>
    <row r="400" spans="1:11" ht="15" hidden="1" customHeight="1" outlineLevel="1" x14ac:dyDescent="0.2">
      <c r="B400" s="44">
        <v>2015</v>
      </c>
      <c r="C400" s="72"/>
      <c r="D400" s="180">
        <v>913</v>
      </c>
      <c r="E400" s="180" t="s">
        <v>50</v>
      </c>
      <c r="F400" s="180">
        <v>981</v>
      </c>
      <c r="G400" s="225" t="s">
        <v>50</v>
      </c>
      <c r="H400" s="180">
        <v>5841.8140000000003</v>
      </c>
      <c r="I400" s="225" t="s">
        <v>50</v>
      </c>
      <c r="J400" s="180">
        <v>1659.5329999999999</v>
      </c>
      <c r="K400" s="180" t="s">
        <v>50</v>
      </c>
    </row>
    <row r="401" spans="2:11" ht="15" hidden="1" customHeight="1" outlineLevel="1" x14ac:dyDescent="0.2">
      <c r="B401" s="44">
        <v>2014</v>
      </c>
      <c r="C401" s="72"/>
      <c r="D401" s="180">
        <v>866</v>
      </c>
      <c r="E401" s="70" t="s">
        <v>276</v>
      </c>
      <c r="F401" s="77" t="s">
        <v>37</v>
      </c>
      <c r="G401" s="70"/>
      <c r="H401" s="77" t="s">
        <v>37</v>
      </c>
      <c r="I401" s="70"/>
      <c r="J401" s="77" t="s">
        <v>37</v>
      </c>
      <c r="K401" s="77"/>
    </row>
    <row r="402" spans="2:11" ht="15" hidden="1" customHeight="1" outlineLevel="1" x14ac:dyDescent="0.2">
      <c r="B402" s="225" t="s">
        <v>18</v>
      </c>
      <c r="C402" s="72"/>
      <c r="D402" s="77"/>
      <c r="E402" s="77"/>
      <c r="F402" s="77"/>
      <c r="G402" s="225"/>
      <c r="H402" s="77"/>
      <c r="I402" s="225"/>
      <c r="J402" s="77"/>
      <c r="K402" s="77"/>
    </row>
    <row r="403" spans="2:11" ht="15" hidden="1" customHeight="1" outlineLevel="1" x14ac:dyDescent="0.2">
      <c r="B403" s="76">
        <v>2019</v>
      </c>
      <c r="C403" s="239"/>
      <c r="D403" s="180">
        <v>10</v>
      </c>
      <c r="E403" s="180"/>
      <c r="F403" s="180">
        <v>40</v>
      </c>
      <c r="G403" s="67"/>
      <c r="H403" s="180">
        <v>8945.3590000000004</v>
      </c>
      <c r="I403" s="67"/>
      <c r="J403" s="180">
        <v>1391.48</v>
      </c>
      <c r="K403" s="77"/>
    </row>
    <row r="404" spans="2:11" ht="15" hidden="1" customHeight="1" outlineLevel="1" x14ac:dyDescent="0.2">
      <c r="B404" s="76">
        <v>2018</v>
      </c>
      <c r="C404" s="72"/>
      <c r="D404" s="77">
        <v>11</v>
      </c>
      <c r="E404" s="77"/>
      <c r="F404" s="180">
        <v>44</v>
      </c>
      <c r="G404" s="69"/>
      <c r="H404" s="180">
        <v>6596.8429999999998</v>
      </c>
      <c r="I404" s="69"/>
      <c r="J404" s="77">
        <v>1307.021</v>
      </c>
      <c r="K404" s="77"/>
    </row>
    <row r="405" spans="2:11" ht="15" hidden="1" customHeight="1" outlineLevel="1" x14ac:dyDescent="0.2">
      <c r="B405" s="76">
        <v>2017</v>
      </c>
      <c r="C405" s="72"/>
      <c r="D405" s="77">
        <v>11</v>
      </c>
      <c r="E405" s="77" t="s">
        <v>50</v>
      </c>
      <c r="F405" s="77">
        <v>45</v>
      </c>
      <c r="G405" s="225" t="s">
        <v>50</v>
      </c>
      <c r="H405" s="77">
        <v>5462.2139999999999</v>
      </c>
      <c r="I405" s="225" t="s">
        <v>50</v>
      </c>
      <c r="J405" s="77">
        <v>1505.8019999999999</v>
      </c>
      <c r="K405" s="77" t="s">
        <v>50</v>
      </c>
    </row>
    <row r="406" spans="2:11" ht="15" hidden="1" customHeight="1" outlineLevel="1" x14ac:dyDescent="0.2">
      <c r="B406" s="44">
        <v>2016</v>
      </c>
      <c r="C406" s="72"/>
      <c r="D406" s="180">
        <v>11</v>
      </c>
      <c r="E406" s="180" t="s">
        <v>50</v>
      </c>
      <c r="F406" s="180">
        <v>35</v>
      </c>
      <c r="G406" s="225" t="s">
        <v>50</v>
      </c>
      <c r="H406" s="180">
        <v>3703.9250000000002</v>
      </c>
      <c r="I406" s="225" t="s">
        <v>50</v>
      </c>
      <c r="J406" s="180">
        <v>2406.2249999999999</v>
      </c>
      <c r="K406" s="180" t="s">
        <v>50</v>
      </c>
    </row>
    <row r="407" spans="2:11" ht="15" hidden="1" customHeight="1" outlineLevel="1" x14ac:dyDescent="0.2">
      <c r="B407" s="44">
        <v>2015</v>
      </c>
      <c r="C407" s="72"/>
      <c r="D407" s="180">
        <v>11</v>
      </c>
      <c r="E407" s="180" t="s">
        <v>50</v>
      </c>
      <c r="F407" s="180">
        <v>32</v>
      </c>
      <c r="G407" s="225" t="s">
        <v>50</v>
      </c>
      <c r="H407" s="180">
        <v>1798.684</v>
      </c>
      <c r="I407" s="225" t="s">
        <v>50</v>
      </c>
      <c r="J407" s="180">
        <v>423.18200000000002</v>
      </c>
      <c r="K407" s="180" t="s">
        <v>50</v>
      </c>
    </row>
    <row r="408" spans="2:11" ht="15" hidden="1" customHeight="1" outlineLevel="1" x14ac:dyDescent="0.2">
      <c r="B408" s="44">
        <v>2014</v>
      </c>
      <c r="C408" s="72"/>
      <c r="D408" s="180">
        <v>11</v>
      </c>
      <c r="E408" s="70" t="s">
        <v>276</v>
      </c>
      <c r="F408" s="180">
        <v>31</v>
      </c>
      <c r="G408" s="70" t="s">
        <v>50</v>
      </c>
      <c r="H408" s="180">
        <v>1866.921</v>
      </c>
      <c r="I408" s="70" t="s">
        <v>50</v>
      </c>
      <c r="J408" s="180">
        <v>913.57899999999995</v>
      </c>
      <c r="K408" s="180" t="s">
        <v>50</v>
      </c>
    </row>
    <row r="409" spans="2:11" ht="15" hidden="1" customHeight="1" outlineLevel="1" x14ac:dyDescent="0.2">
      <c r="B409" s="225" t="s">
        <v>19</v>
      </c>
      <c r="C409" s="72"/>
      <c r="D409" s="77"/>
      <c r="E409" s="77"/>
      <c r="F409" s="77"/>
      <c r="G409" s="225"/>
      <c r="H409" s="77"/>
      <c r="I409" s="225"/>
      <c r="J409" s="77"/>
      <c r="K409" s="77"/>
    </row>
    <row r="410" spans="2:11" ht="15" hidden="1" customHeight="1" outlineLevel="1" x14ac:dyDescent="0.2">
      <c r="B410" s="76">
        <v>2019</v>
      </c>
      <c r="C410" s="239"/>
      <c r="D410" s="180">
        <v>303</v>
      </c>
      <c r="E410" s="180"/>
      <c r="F410" s="180">
        <v>1889</v>
      </c>
      <c r="G410" s="67"/>
      <c r="H410" s="180">
        <v>176268.356</v>
      </c>
      <c r="I410" s="67"/>
      <c r="J410" s="180">
        <v>41777.15</v>
      </c>
      <c r="K410" s="77"/>
    </row>
    <row r="411" spans="2:11" ht="15" hidden="1" customHeight="1" outlineLevel="1" x14ac:dyDescent="0.2">
      <c r="B411" s="76">
        <v>2018</v>
      </c>
      <c r="C411" s="72"/>
      <c r="D411" s="77">
        <v>309</v>
      </c>
      <c r="E411" s="77"/>
      <c r="F411" s="180">
        <v>1684</v>
      </c>
      <c r="G411" s="69"/>
      <c r="H411" s="180">
        <v>108707.59600000001</v>
      </c>
      <c r="I411" s="69"/>
      <c r="J411" s="77">
        <v>39880.279000000002</v>
      </c>
      <c r="K411" s="77"/>
    </row>
    <row r="412" spans="2:11" ht="15" hidden="1" customHeight="1" outlineLevel="1" x14ac:dyDescent="0.2">
      <c r="B412" s="76">
        <v>2017</v>
      </c>
      <c r="C412" s="72"/>
      <c r="D412" s="77">
        <v>303</v>
      </c>
      <c r="E412" s="77" t="s">
        <v>50</v>
      </c>
      <c r="F412" s="77">
        <v>1647</v>
      </c>
      <c r="G412" s="225" t="s">
        <v>50</v>
      </c>
      <c r="H412" s="77">
        <v>94606.625</v>
      </c>
      <c r="I412" s="225" t="s">
        <v>50</v>
      </c>
      <c r="J412" s="77">
        <v>37801.773000000001</v>
      </c>
      <c r="K412" s="77" t="s">
        <v>50</v>
      </c>
    </row>
    <row r="413" spans="2:11" ht="15" hidden="1" customHeight="1" outlineLevel="1" x14ac:dyDescent="0.2">
      <c r="B413" s="44">
        <v>2016</v>
      </c>
      <c r="C413" s="72"/>
      <c r="D413" s="180">
        <v>297</v>
      </c>
      <c r="E413" s="180" t="s">
        <v>50</v>
      </c>
      <c r="F413" s="180">
        <v>1618</v>
      </c>
      <c r="G413" s="225" t="s">
        <v>50</v>
      </c>
      <c r="H413" s="180">
        <v>85431.596999999994</v>
      </c>
      <c r="I413" s="225" t="s">
        <v>50</v>
      </c>
      <c r="J413" s="180">
        <v>30539.412</v>
      </c>
      <c r="K413" s="180" t="s">
        <v>50</v>
      </c>
    </row>
    <row r="414" spans="2:11" ht="15" hidden="1" customHeight="1" outlineLevel="1" x14ac:dyDescent="0.2">
      <c r="B414" s="44">
        <v>2015</v>
      </c>
      <c r="C414" s="72"/>
      <c r="D414" s="180">
        <v>307</v>
      </c>
      <c r="E414" s="180" t="s">
        <v>50</v>
      </c>
      <c r="F414" s="180">
        <v>1690</v>
      </c>
      <c r="G414" s="225" t="s">
        <v>50</v>
      </c>
      <c r="H414" s="180">
        <v>101145.336</v>
      </c>
      <c r="I414" s="225" t="s">
        <v>50</v>
      </c>
      <c r="J414" s="180">
        <v>31426.68</v>
      </c>
      <c r="K414" s="180" t="s">
        <v>50</v>
      </c>
    </row>
    <row r="415" spans="2:11" ht="15" hidden="1" customHeight="1" outlineLevel="1" x14ac:dyDescent="0.2">
      <c r="B415" s="44">
        <v>2014</v>
      </c>
      <c r="C415" s="72"/>
      <c r="D415" s="180">
        <v>320</v>
      </c>
      <c r="E415" s="70" t="s">
        <v>276</v>
      </c>
      <c r="F415" s="180">
        <v>1666</v>
      </c>
      <c r="G415" s="70" t="s">
        <v>50</v>
      </c>
      <c r="H415" s="180">
        <v>104251.435</v>
      </c>
      <c r="I415" s="70" t="s">
        <v>50</v>
      </c>
      <c r="J415" s="180">
        <v>29588.683000000001</v>
      </c>
      <c r="K415" s="180" t="s">
        <v>50</v>
      </c>
    </row>
    <row r="416" spans="2:11" ht="15" hidden="1" customHeight="1" outlineLevel="1" x14ac:dyDescent="0.2">
      <c r="B416" s="225" t="s">
        <v>20</v>
      </c>
      <c r="C416" s="72"/>
      <c r="D416" s="77"/>
      <c r="E416" s="77"/>
      <c r="F416" s="77"/>
      <c r="G416" s="225"/>
      <c r="H416" s="77"/>
      <c r="I416" s="225"/>
      <c r="J416" s="77"/>
      <c r="K416" s="77"/>
    </row>
    <row r="417" spans="2:11" ht="15" hidden="1" customHeight="1" outlineLevel="1" x14ac:dyDescent="0.2">
      <c r="B417" s="76">
        <v>2019</v>
      </c>
      <c r="C417" s="239"/>
      <c r="D417" s="180">
        <v>33</v>
      </c>
      <c r="E417" s="180"/>
      <c r="F417" s="180">
        <v>708</v>
      </c>
      <c r="G417" s="67"/>
      <c r="H417" s="180">
        <v>199372.89300000001</v>
      </c>
      <c r="I417" s="67"/>
      <c r="J417" s="180">
        <v>92586.569000000003</v>
      </c>
      <c r="K417" s="77"/>
    </row>
    <row r="418" spans="2:11" ht="15" hidden="1" customHeight="1" outlineLevel="1" x14ac:dyDescent="0.2">
      <c r="B418" s="76">
        <v>2018</v>
      </c>
      <c r="C418" s="72"/>
      <c r="D418" s="77">
        <v>34</v>
      </c>
      <c r="E418" s="77"/>
      <c r="F418" s="180">
        <v>730</v>
      </c>
      <c r="G418" s="69"/>
      <c r="H418" s="180">
        <v>181357.92199999999</v>
      </c>
      <c r="I418" s="69"/>
      <c r="J418" s="77">
        <v>84568.790999999997</v>
      </c>
      <c r="K418" s="77"/>
    </row>
    <row r="419" spans="2:11" ht="15" hidden="1" customHeight="1" outlineLevel="1" x14ac:dyDescent="0.2">
      <c r="B419" s="76">
        <v>2017</v>
      </c>
      <c r="C419" s="72"/>
      <c r="D419" s="77">
        <v>30</v>
      </c>
      <c r="E419" s="77" t="s">
        <v>50</v>
      </c>
      <c r="F419" s="77">
        <v>748</v>
      </c>
      <c r="G419" s="225" t="s">
        <v>50</v>
      </c>
      <c r="H419" s="77">
        <v>177057.766</v>
      </c>
      <c r="I419" s="225" t="s">
        <v>50</v>
      </c>
      <c r="J419" s="77">
        <v>87330.683000000005</v>
      </c>
      <c r="K419" s="77" t="s">
        <v>50</v>
      </c>
    </row>
    <row r="420" spans="2:11" ht="15" hidden="1" customHeight="1" outlineLevel="1" x14ac:dyDescent="0.2">
      <c r="B420" s="44">
        <v>2016</v>
      </c>
      <c r="C420" s="72"/>
      <c r="D420" s="180">
        <v>30</v>
      </c>
      <c r="E420" s="180" t="s">
        <v>50</v>
      </c>
      <c r="F420" s="180">
        <v>771</v>
      </c>
      <c r="G420" s="225" t="s">
        <v>50</v>
      </c>
      <c r="H420" s="180">
        <v>158181.38800000001</v>
      </c>
      <c r="I420" s="225" t="s">
        <v>50</v>
      </c>
      <c r="J420" s="180">
        <v>81713.588000000003</v>
      </c>
      <c r="K420" s="180" t="s">
        <v>50</v>
      </c>
    </row>
    <row r="421" spans="2:11" ht="15" hidden="1" customHeight="1" outlineLevel="1" x14ac:dyDescent="0.2">
      <c r="B421" s="44">
        <v>2015</v>
      </c>
      <c r="C421" s="72"/>
      <c r="D421" s="180">
        <v>10</v>
      </c>
      <c r="E421" s="180" t="s">
        <v>50</v>
      </c>
      <c r="F421" s="180">
        <v>775</v>
      </c>
      <c r="G421" s="225" t="s">
        <v>50</v>
      </c>
      <c r="H421" s="180">
        <v>171461.14</v>
      </c>
      <c r="I421" s="225" t="s">
        <v>50</v>
      </c>
      <c r="J421" s="180">
        <v>80760.048999999999</v>
      </c>
      <c r="K421" s="180" t="s">
        <v>50</v>
      </c>
    </row>
    <row r="422" spans="2:11" ht="15" hidden="1" customHeight="1" outlineLevel="1" x14ac:dyDescent="0.2">
      <c r="B422" s="44">
        <v>2014</v>
      </c>
      <c r="C422" s="72"/>
      <c r="D422" s="180">
        <v>9</v>
      </c>
      <c r="E422" s="70" t="s">
        <v>276</v>
      </c>
      <c r="F422" s="77" t="s">
        <v>37</v>
      </c>
      <c r="G422" s="70"/>
      <c r="H422" s="77" t="s">
        <v>37</v>
      </c>
      <c r="I422" s="70"/>
      <c r="J422" s="77" t="s">
        <v>37</v>
      </c>
      <c r="K422" s="77"/>
    </row>
    <row r="423" spans="2:11" ht="15" hidden="1" customHeight="1" outlineLevel="1" x14ac:dyDescent="0.2">
      <c r="B423" s="225" t="s">
        <v>21</v>
      </c>
      <c r="C423" s="72"/>
      <c r="D423" s="77"/>
      <c r="E423" s="77"/>
      <c r="F423" s="77"/>
      <c r="G423" s="225"/>
      <c r="H423" s="77"/>
      <c r="I423" s="225"/>
      <c r="J423" s="77"/>
      <c r="K423" s="77"/>
    </row>
    <row r="424" spans="2:11" ht="15" hidden="1" customHeight="1" outlineLevel="1" x14ac:dyDescent="0.2">
      <c r="B424" s="76">
        <v>2019</v>
      </c>
      <c r="C424" s="239"/>
      <c r="D424" s="180">
        <v>16</v>
      </c>
      <c r="E424" s="180"/>
      <c r="F424" s="180">
        <v>862</v>
      </c>
      <c r="G424" s="67"/>
      <c r="H424" s="180">
        <v>41740.735999999997</v>
      </c>
      <c r="I424" s="67"/>
      <c r="J424" s="180">
        <v>26106.904999999999</v>
      </c>
      <c r="K424" s="77"/>
    </row>
    <row r="425" spans="2:11" ht="15" hidden="1" customHeight="1" outlineLevel="1" x14ac:dyDescent="0.2">
      <c r="B425" s="76">
        <v>2018</v>
      </c>
      <c r="C425" s="72"/>
      <c r="D425" s="77">
        <v>13</v>
      </c>
      <c r="E425" s="77"/>
      <c r="F425" s="180">
        <v>822</v>
      </c>
      <c r="G425" s="69"/>
      <c r="H425" s="180">
        <v>38516.459000000003</v>
      </c>
      <c r="I425" s="69"/>
      <c r="J425" s="77">
        <v>24337.81</v>
      </c>
      <c r="K425" s="77"/>
    </row>
    <row r="426" spans="2:11" ht="15" hidden="1" customHeight="1" outlineLevel="1" x14ac:dyDescent="0.2">
      <c r="B426" s="76">
        <v>2017</v>
      </c>
      <c r="C426" s="72"/>
      <c r="D426" s="77">
        <v>15</v>
      </c>
      <c r="E426" s="77" t="s">
        <v>50</v>
      </c>
      <c r="F426" s="77">
        <v>810</v>
      </c>
      <c r="G426" s="225" t="s">
        <v>50</v>
      </c>
      <c r="H426" s="77">
        <v>38937.531999999999</v>
      </c>
      <c r="I426" s="225" t="s">
        <v>50</v>
      </c>
      <c r="J426" s="77">
        <v>25022.57</v>
      </c>
      <c r="K426" s="77" t="s">
        <v>50</v>
      </c>
    </row>
    <row r="427" spans="2:11" ht="15" hidden="1" customHeight="1" outlineLevel="1" x14ac:dyDescent="0.2">
      <c r="B427" s="44">
        <v>2016</v>
      </c>
      <c r="C427" s="72"/>
      <c r="D427" s="180">
        <v>15</v>
      </c>
      <c r="E427" s="180" t="s">
        <v>50</v>
      </c>
      <c r="F427" s="180">
        <v>803</v>
      </c>
      <c r="G427" s="225" t="s">
        <v>50</v>
      </c>
      <c r="H427" s="180">
        <v>36306.582000000002</v>
      </c>
      <c r="I427" s="225" t="s">
        <v>50</v>
      </c>
      <c r="J427" s="180">
        <v>22885.327000000001</v>
      </c>
      <c r="K427" s="180" t="s">
        <v>50</v>
      </c>
    </row>
    <row r="428" spans="2:11" ht="15" hidden="1" customHeight="1" outlineLevel="1" x14ac:dyDescent="0.2">
      <c r="B428" s="44">
        <v>2015</v>
      </c>
      <c r="C428" s="72"/>
      <c r="D428" s="180">
        <v>13</v>
      </c>
      <c r="E428" s="180" t="s">
        <v>50</v>
      </c>
      <c r="F428" s="180">
        <v>775</v>
      </c>
      <c r="G428" s="225" t="s">
        <v>50</v>
      </c>
      <c r="H428" s="180">
        <v>35401.898000000001</v>
      </c>
      <c r="I428" s="225" t="s">
        <v>50</v>
      </c>
      <c r="J428" s="180">
        <v>23666.719000000001</v>
      </c>
      <c r="K428" s="180" t="s">
        <v>50</v>
      </c>
    </row>
    <row r="429" spans="2:11" ht="15" hidden="1" customHeight="1" outlineLevel="1" x14ac:dyDescent="0.2">
      <c r="B429" s="44">
        <v>2014</v>
      </c>
      <c r="C429" s="72"/>
      <c r="D429" s="180">
        <v>13</v>
      </c>
      <c r="E429" s="70" t="s">
        <v>276</v>
      </c>
      <c r="F429" s="180">
        <v>757</v>
      </c>
      <c r="G429" s="70" t="s">
        <v>50</v>
      </c>
      <c r="H429" s="180">
        <v>34179.216</v>
      </c>
      <c r="I429" s="70" t="s">
        <v>50</v>
      </c>
      <c r="J429" s="180">
        <v>22334.812999999998</v>
      </c>
      <c r="K429" s="180" t="s">
        <v>50</v>
      </c>
    </row>
    <row r="430" spans="2:11" ht="15" hidden="1" customHeight="1" outlineLevel="1" x14ac:dyDescent="0.2">
      <c r="B430" s="225" t="s">
        <v>22</v>
      </c>
      <c r="C430" s="72"/>
      <c r="D430" s="77"/>
      <c r="E430" s="77"/>
      <c r="F430" s="77"/>
      <c r="G430" s="225"/>
      <c r="H430" s="77"/>
      <c r="I430" s="225"/>
      <c r="J430" s="77"/>
      <c r="K430" s="77"/>
    </row>
    <row r="431" spans="2:11" ht="15" hidden="1" customHeight="1" outlineLevel="1" x14ac:dyDescent="0.2">
      <c r="B431" s="76">
        <v>2019</v>
      </c>
      <c r="C431" s="239"/>
      <c r="D431" s="180">
        <v>549</v>
      </c>
      <c r="E431" s="180"/>
      <c r="F431" s="180">
        <v>4074</v>
      </c>
      <c r="G431" s="67"/>
      <c r="H431" s="180">
        <v>349332.47600000002</v>
      </c>
      <c r="I431" s="67"/>
      <c r="J431" s="180">
        <v>125212.417</v>
      </c>
      <c r="K431" s="77"/>
    </row>
    <row r="432" spans="2:11" ht="15" hidden="1" customHeight="1" outlineLevel="1" x14ac:dyDescent="0.2">
      <c r="B432" s="76">
        <v>2018</v>
      </c>
      <c r="C432" s="72"/>
      <c r="D432" s="77">
        <v>511</v>
      </c>
      <c r="E432" s="77"/>
      <c r="F432" s="180">
        <v>3161</v>
      </c>
      <c r="G432" s="69"/>
      <c r="H432" s="180">
        <v>188933.864</v>
      </c>
      <c r="I432" s="69"/>
      <c r="J432" s="77">
        <v>64406.241000000002</v>
      </c>
      <c r="K432" s="77"/>
    </row>
    <row r="433" spans="2:11" ht="15" hidden="1" customHeight="1" outlineLevel="1" x14ac:dyDescent="0.2">
      <c r="B433" s="76">
        <v>2017</v>
      </c>
      <c r="C433" s="72"/>
      <c r="D433" s="77">
        <v>502</v>
      </c>
      <c r="E433" s="77" t="s">
        <v>50</v>
      </c>
      <c r="F433" s="77">
        <v>2776</v>
      </c>
      <c r="G433" s="225" t="s">
        <v>50</v>
      </c>
      <c r="H433" s="77">
        <v>155594.886</v>
      </c>
      <c r="I433" s="225" t="s">
        <v>50</v>
      </c>
      <c r="J433" s="77">
        <v>56406.803</v>
      </c>
      <c r="K433" s="77" t="s">
        <v>50</v>
      </c>
    </row>
    <row r="434" spans="2:11" ht="15" hidden="1" customHeight="1" outlineLevel="1" x14ac:dyDescent="0.2">
      <c r="B434" s="44">
        <v>2016</v>
      </c>
      <c r="C434" s="72"/>
      <c r="D434" s="180">
        <v>476</v>
      </c>
      <c r="E434" s="180" t="s">
        <v>50</v>
      </c>
      <c r="F434" s="180">
        <v>2279</v>
      </c>
      <c r="G434" s="225" t="s">
        <v>50</v>
      </c>
      <c r="H434" s="180">
        <v>152848.59400000001</v>
      </c>
      <c r="I434" s="225" t="s">
        <v>50</v>
      </c>
      <c r="J434" s="180">
        <v>42329.597000000002</v>
      </c>
      <c r="K434" s="180" t="s">
        <v>50</v>
      </c>
    </row>
    <row r="435" spans="2:11" ht="15" hidden="1" customHeight="1" outlineLevel="1" x14ac:dyDescent="0.2">
      <c r="B435" s="44">
        <v>2015</v>
      </c>
      <c r="C435" s="72"/>
      <c r="D435" s="180">
        <v>489</v>
      </c>
      <c r="E435" s="180" t="s">
        <v>50</v>
      </c>
      <c r="F435" s="180">
        <v>2242</v>
      </c>
      <c r="G435" s="225" t="s">
        <v>50</v>
      </c>
      <c r="H435" s="180">
        <v>129250.864</v>
      </c>
      <c r="I435" s="225" t="s">
        <v>50</v>
      </c>
      <c r="J435" s="180">
        <v>42307.341999999997</v>
      </c>
      <c r="K435" s="180" t="s">
        <v>50</v>
      </c>
    </row>
    <row r="436" spans="2:11" ht="15" hidden="1" customHeight="1" outlineLevel="1" x14ac:dyDescent="0.2">
      <c r="B436" s="44">
        <v>2014</v>
      </c>
      <c r="C436" s="72"/>
      <c r="D436" s="180">
        <v>520</v>
      </c>
      <c r="E436" s="70" t="s">
        <v>276</v>
      </c>
      <c r="F436" s="180">
        <v>2463</v>
      </c>
      <c r="G436" s="70" t="s">
        <v>50</v>
      </c>
      <c r="H436" s="180">
        <v>164274.49400000001</v>
      </c>
      <c r="I436" s="70" t="s">
        <v>50</v>
      </c>
      <c r="J436" s="180">
        <v>48071.186999999998</v>
      </c>
      <c r="K436" s="180" t="s">
        <v>50</v>
      </c>
    </row>
    <row r="437" spans="2:11" ht="15" hidden="1" customHeight="1" outlineLevel="1" x14ac:dyDescent="0.2">
      <c r="B437" s="225" t="s">
        <v>23</v>
      </c>
      <c r="C437" s="72"/>
      <c r="D437" s="77"/>
      <c r="E437" s="77"/>
      <c r="F437" s="77"/>
      <c r="G437" s="225"/>
      <c r="H437" s="77"/>
      <c r="I437" s="225"/>
      <c r="J437" s="77"/>
      <c r="K437" s="77"/>
    </row>
    <row r="438" spans="2:11" ht="15" hidden="1" customHeight="1" outlineLevel="1" x14ac:dyDescent="0.2">
      <c r="B438" s="76">
        <v>2019</v>
      </c>
      <c r="C438" s="239"/>
      <c r="D438" s="180">
        <v>1961</v>
      </c>
      <c r="E438" s="180"/>
      <c r="F438" s="180">
        <v>8753</v>
      </c>
      <c r="G438" s="67"/>
      <c r="H438" s="180">
        <v>1434161.503</v>
      </c>
      <c r="I438" s="67"/>
      <c r="J438" s="180">
        <v>215845.82399999999</v>
      </c>
      <c r="K438" s="77"/>
    </row>
    <row r="439" spans="2:11" ht="15" hidden="1" customHeight="1" outlineLevel="1" x14ac:dyDescent="0.2">
      <c r="B439" s="76">
        <v>2018</v>
      </c>
      <c r="C439" s="72"/>
      <c r="D439" s="77">
        <v>1964</v>
      </c>
      <c r="E439" s="77"/>
      <c r="F439" s="180">
        <v>8527</v>
      </c>
      <c r="G439" s="69"/>
      <c r="H439" s="180">
        <v>1294442.392</v>
      </c>
      <c r="I439" s="69"/>
      <c r="J439" s="77">
        <v>210011.89799999999</v>
      </c>
      <c r="K439" s="77"/>
    </row>
    <row r="440" spans="2:11" ht="15" hidden="1" customHeight="1" outlineLevel="1" x14ac:dyDescent="0.2">
      <c r="B440" s="76">
        <v>2017</v>
      </c>
      <c r="C440" s="72"/>
      <c r="D440" s="77">
        <v>1967</v>
      </c>
      <c r="E440" s="77" t="s">
        <v>50</v>
      </c>
      <c r="F440" s="77">
        <v>8361</v>
      </c>
      <c r="G440" s="225" t="s">
        <v>50</v>
      </c>
      <c r="H440" s="77">
        <v>1168853.4850000001</v>
      </c>
      <c r="I440" s="225" t="s">
        <v>50</v>
      </c>
      <c r="J440" s="77">
        <v>184870.495</v>
      </c>
      <c r="K440" s="77" t="s">
        <v>50</v>
      </c>
    </row>
    <row r="441" spans="2:11" ht="15" hidden="1" customHeight="1" outlineLevel="1" x14ac:dyDescent="0.2">
      <c r="B441" s="44">
        <v>2016</v>
      </c>
      <c r="C441" s="72"/>
      <c r="D441" s="180">
        <v>1942</v>
      </c>
      <c r="E441" s="180" t="s">
        <v>50</v>
      </c>
      <c r="F441" s="180">
        <v>7892</v>
      </c>
      <c r="G441" s="225" t="s">
        <v>50</v>
      </c>
      <c r="H441" s="180">
        <v>1023734.572</v>
      </c>
      <c r="I441" s="225" t="s">
        <v>50</v>
      </c>
      <c r="J441" s="180">
        <v>153096.92600000001</v>
      </c>
      <c r="K441" s="180" t="s">
        <v>50</v>
      </c>
    </row>
    <row r="442" spans="2:11" ht="15" hidden="1" customHeight="1" outlineLevel="1" x14ac:dyDescent="0.2">
      <c r="B442" s="44">
        <v>2015</v>
      </c>
      <c r="C442" s="72"/>
      <c r="D442" s="180">
        <v>1961</v>
      </c>
      <c r="E442" s="180" t="s">
        <v>50</v>
      </c>
      <c r="F442" s="180">
        <v>7665</v>
      </c>
      <c r="G442" s="225" t="s">
        <v>50</v>
      </c>
      <c r="H442" s="180">
        <v>966298.28700000001</v>
      </c>
      <c r="I442" s="225" t="s">
        <v>50</v>
      </c>
      <c r="J442" s="180">
        <v>135226.66399999999</v>
      </c>
      <c r="K442" s="180" t="s">
        <v>50</v>
      </c>
    </row>
    <row r="443" spans="2:11" ht="15" hidden="1" customHeight="1" outlineLevel="1" x14ac:dyDescent="0.2">
      <c r="B443" s="44">
        <v>2014</v>
      </c>
      <c r="C443" s="72"/>
      <c r="D443" s="180">
        <v>1985</v>
      </c>
      <c r="E443" s="70" t="s">
        <v>276</v>
      </c>
      <c r="F443" s="180">
        <v>7726</v>
      </c>
      <c r="G443" s="70" t="s">
        <v>50</v>
      </c>
      <c r="H443" s="180">
        <v>1008149.7610000001</v>
      </c>
      <c r="I443" s="70" t="s">
        <v>50</v>
      </c>
      <c r="J443" s="180">
        <v>125233.78</v>
      </c>
      <c r="K443" s="180" t="s">
        <v>50</v>
      </c>
    </row>
    <row r="444" spans="2:11" ht="15" hidden="1" customHeight="1" outlineLevel="1" x14ac:dyDescent="0.2">
      <c r="B444" s="225" t="s">
        <v>24</v>
      </c>
      <c r="C444" s="72"/>
      <c r="D444" s="77"/>
      <c r="E444" s="77"/>
      <c r="F444" s="77"/>
      <c r="G444" s="225"/>
      <c r="H444" s="77"/>
      <c r="I444" s="225"/>
      <c r="J444" s="77"/>
      <c r="K444" s="77"/>
    </row>
    <row r="445" spans="2:11" ht="15" hidden="1" customHeight="1" outlineLevel="1" x14ac:dyDescent="0.2">
      <c r="B445" s="76">
        <v>2019</v>
      </c>
      <c r="C445" s="239"/>
      <c r="D445" s="180">
        <v>408</v>
      </c>
      <c r="E445" s="180"/>
      <c r="F445" s="180">
        <v>2501</v>
      </c>
      <c r="G445" s="67"/>
      <c r="H445" s="180">
        <v>377360.95600000001</v>
      </c>
      <c r="I445" s="67"/>
      <c r="J445" s="180">
        <v>165286.97200000001</v>
      </c>
      <c r="K445" s="77"/>
    </row>
    <row r="446" spans="2:11" ht="15" hidden="1" customHeight="1" outlineLevel="1" x14ac:dyDescent="0.2">
      <c r="B446" s="76">
        <v>2018</v>
      </c>
      <c r="C446" s="72"/>
      <c r="D446" s="77">
        <v>397</v>
      </c>
      <c r="E446" s="77"/>
      <c r="F446" s="180">
        <v>2259</v>
      </c>
      <c r="G446" s="69"/>
      <c r="H446" s="180">
        <v>306970.59000000003</v>
      </c>
      <c r="I446" s="69"/>
      <c r="J446" s="77">
        <v>140165.663</v>
      </c>
      <c r="K446" s="77"/>
    </row>
    <row r="447" spans="2:11" ht="15" hidden="1" customHeight="1" outlineLevel="1" x14ac:dyDescent="0.2">
      <c r="B447" s="76">
        <v>2017</v>
      </c>
      <c r="C447" s="72"/>
      <c r="D447" s="77">
        <v>388</v>
      </c>
      <c r="E447" s="77" t="s">
        <v>50</v>
      </c>
      <c r="F447" s="77">
        <v>2158</v>
      </c>
      <c r="G447" s="225" t="s">
        <v>50</v>
      </c>
      <c r="H447" s="77">
        <v>294595.571</v>
      </c>
      <c r="I447" s="225" t="s">
        <v>50</v>
      </c>
      <c r="J447" s="77">
        <v>139721.50599999999</v>
      </c>
      <c r="K447" s="77" t="s">
        <v>50</v>
      </c>
    </row>
    <row r="448" spans="2:11" ht="15" hidden="1" customHeight="1" outlineLevel="1" x14ac:dyDescent="0.2">
      <c r="B448" s="44">
        <v>2016</v>
      </c>
      <c r="C448" s="72"/>
      <c r="D448" s="180">
        <v>399</v>
      </c>
      <c r="E448" s="180" t="s">
        <v>50</v>
      </c>
      <c r="F448" s="180">
        <v>2194</v>
      </c>
      <c r="G448" s="225" t="s">
        <v>50</v>
      </c>
      <c r="H448" s="180">
        <v>247224.59099999999</v>
      </c>
      <c r="I448" s="225" t="s">
        <v>50</v>
      </c>
      <c r="J448" s="180">
        <v>129580.537</v>
      </c>
      <c r="K448" s="180" t="s">
        <v>50</v>
      </c>
    </row>
    <row r="449" spans="2:11" ht="15" hidden="1" customHeight="1" outlineLevel="1" x14ac:dyDescent="0.2">
      <c r="B449" s="44">
        <v>2015</v>
      </c>
      <c r="C449" s="72"/>
      <c r="D449" s="180">
        <v>396</v>
      </c>
      <c r="E449" s="180" t="s">
        <v>50</v>
      </c>
      <c r="F449" s="180">
        <v>2089</v>
      </c>
      <c r="G449" s="225" t="s">
        <v>50</v>
      </c>
      <c r="H449" s="180">
        <v>229498.462</v>
      </c>
      <c r="I449" s="225" t="s">
        <v>50</v>
      </c>
      <c r="J449" s="180">
        <v>112281.42200000001</v>
      </c>
      <c r="K449" s="180" t="s">
        <v>50</v>
      </c>
    </row>
    <row r="450" spans="2:11" ht="15" hidden="1" customHeight="1" outlineLevel="1" x14ac:dyDescent="0.2">
      <c r="B450" s="44">
        <v>2014</v>
      </c>
      <c r="C450" s="72"/>
      <c r="D450" s="180">
        <v>424</v>
      </c>
      <c r="E450" s="70" t="s">
        <v>276</v>
      </c>
      <c r="F450" s="180">
        <v>2075</v>
      </c>
      <c r="G450" s="70" t="s">
        <v>50</v>
      </c>
      <c r="H450" s="180">
        <v>243973.96799999999</v>
      </c>
      <c r="I450" s="70" t="s">
        <v>50</v>
      </c>
      <c r="J450" s="180">
        <v>128852.749</v>
      </c>
      <c r="K450" s="180" t="s">
        <v>50</v>
      </c>
    </row>
    <row r="451" spans="2:11" ht="15" hidden="1" customHeight="1" outlineLevel="1" x14ac:dyDescent="0.2">
      <c r="B451" s="225" t="s">
        <v>25</v>
      </c>
      <c r="C451" s="72"/>
      <c r="D451" s="77"/>
      <c r="E451" s="77"/>
      <c r="F451" s="77"/>
      <c r="G451" s="225"/>
      <c r="H451" s="77"/>
      <c r="I451" s="225"/>
      <c r="J451" s="77"/>
      <c r="K451" s="77"/>
    </row>
    <row r="452" spans="2:11" ht="15" hidden="1" customHeight="1" outlineLevel="1" x14ac:dyDescent="0.2">
      <c r="B452" s="76">
        <v>2019</v>
      </c>
      <c r="C452" s="239"/>
      <c r="D452" s="180">
        <v>1793</v>
      </c>
      <c r="E452" s="180"/>
      <c r="F452" s="180">
        <v>11604</v>
      </c>
      <c r="G452" s="67"/>
      <c r="H452" s="180">
        <v>590409.92299999995</v>
      </c>
      <c r="I452" s="67"/>
      <c r="J452" s="180">
        <v>295114.55800000002</v>
      </c>
      <c r="K452" s="77"/>
    </row>
    <row r="453" spans="2:11" ht="15" hidden="1" customHeight="1" outlineLevel="1" x14ac:dyDescent="0.2">
      <c r="B453" s="76">
        <v>2018</v>
      </c>
      <c r="C453" s="72"/>
      <c r="D453" s="77">
        <v>1727</v>
      </c>
      <c r="E453" s="77"/>
      <c r="F453" s="180">
        <v>11045</v>
      </c>
      <c r="G453" s="69"/>
      <c r="H453" s="180">
        <v>576326.97</v>
      </c>
      <c r="I453" s="69"/>
      <c r="J453" s="77">
        <v>287910.42099999997</v>
      </c>
      <c r="K453" s="77"/>
    </row>
    <row r="454" spans="2:11" ht="15" hidden="1" customHeight="1" outlineLevel="1" x14ac:dyDescent="0.2">
      <c r="B454" s="76">
        <v>2017</v>
      </c>
      <c r="C454" s="72"/>
      <c r="D454" s="77">
        <v>1522</v>
      </c>
      <c r="E454" s="77" t="s">
        <v>50</v>
      </c>
      <c r="F454" s="77">
        <v>10390</v>
      </c>
      <c r="G454" s="225" t="s">
        <v>50</v>
      </c>
      <c r="H454" s="77">
        <v>543464.87899999996</v>
      </c>
      <c r="I454" s="225" t="s">
        <v>50</v>
      </c>
      <c r="J454" s="77">
        <v>273202.30900000001</v>
      </c>
      <c r="K454" s="77" t="s">
        <v>50</v>
      </c>
    </row>
    <row r="455" spans="2:11" ht="15" hidden="1" customHeight="1" outlineLevel="1" x14ac:dyDescent="0.2">
      <c r="B455" s="44">
        <v>2016</v>
      </c>
      <c r="C455" s="72"/>
      <c r="D455" s="180">
        <v>1304</v>
      </c>
      <c r="E455" s="180" t="s">
        <v>50</v>
      </c>
      <c r="F455" s="180">
        <v>9482</v>
      </c>
      <c r="G455" s="225" t="s">
        <v>50</v>
      </c>
      <c r="H455" s="180">
        <v>480922.87400000001</v>
      </c>
      <c r="I455" s="225" t="s">
        <v>50</v>
      </c>
      <c r="J455" s="180">
        <v>235576.94099999999</v>
      </c>
      <c r="K455" s="180" t="s">
        <v>50</v>
      </c>
    </row>
    <row r="456" spans="2:11" ht="15" hidden="1" customHeight="1" outlineLevel="1" x14ac:dyDescent="0.2">
      <c r="B456" s="44">
        <v>2015</v>
      </c>
      <c r="C456" s="72"/>
      <c r="D456" s="180">
        <v>1162</v>
      </c>
      <c r="E456" s="180" t="s">
        <v>50</v>
      </c>
      <c r="F456" s="180">
        <v>8675</v>
      </c>
      <c r="G456" s="225" t="s">
        <v>50</v>
      </c>
      <c r="H456" s="180">
        <v>414403.462</v>
      </c>
      <c r="I456" s="225" t="s">
        <v>50</v>
      </c>
      <c r="J456" s="180">
        <v>194279.39</v>
      </c>
      <c r="K456" s="180" t="s">
        <v>50</v>
      </c>
    </row>
    <row r="457" spans="2:11" ht="15" hidden="1" customHeight="1" outlineLevel="1" x14ac:dyDescent="0.2">
      <c r="B457" s="44">
        <v>2014</v>
      </c>
      <c r="C457" s="72"/>
      <c r="D457" s="180">
        <v>1062</v>
      </c>
      <c r="E457" s="70" t="s">
        <v>276</v>
      </c>
      <c r="F457" s="180">
        <v>8087</v>
      </c>
      <c r="G457" s="70" t="s">
        <v>50</v>
      </c>
      <c r="H457" s="180">
        <v>376552.14199999999</v>
      </c>
      <c r="I457" s="70" t="s">
        <v>50</v>
      </c>
      <c r="J457" s="180">
        <v>172488.94500000001</v>
      </c>
      <c r="K457" s="180" t="s">
        <v>50</v>
      </c>
    </row>
    <row r="458" spans="2:11" ht="15" hidden="1" customHeight="1" outlineLevel="1" x14ac:dyDescent="0.2">
      <c r="B458" s="225" t="s">
        <v>26</v>
      </c>
      <c r="C458" s="72"/>
      <c r="D458" s="77"/>
      <c r="E458" s="77"/>
      <c r="F458" s="77"/>
      <c r="G458" s="225"/>
      <c r="H458" s="77"/>
      <c r="I458" s="225"/>
      <c r="J458" s="77"/>
      <c r="K458" s="77"/>
    </row>
    <row r="459" spans="2:11" ht="15" hidden="1" customHeight="1" outlineLevel="1" x14ac:dyDescent="0.2">
      <c r="B459" s="76">
        <v>2019</v>
      </c>
      <c r="C459" s="239"/>
      <c r="D459" s="180">
        <v>268</v>
      </c>
      <c r="E459" s="180"/>
      <c r="F459" s="180">
        <v>1384</v>
      </c>
      <c r="G459" s="67"/>
      <c r="H459" s="180">
        <v>155108.83799999999</v>
      </c>
      <c r="I459" s="67"/>
      <c r="J459" s="180">
        <v>66267.013999999996</v>
      </c>
      <c r="K459" s="77"/>
    </row>
    <row r="460" spans="2:11" ht="15" hidden="1" customHeight="1" outlineLevel="1" x14ac:dyDescent="0.2">
      <c r="B460" s="76">
        <v>2018</v>
      </c>
      <c r="C460" s="72"/>
      <c r="D460" s="77">
        <v>245</v>
      </c>
      <c r="E460" s="77"/>
      <c r="F460" s="180">
        <v>1220</v>
      </c>
      <c r="G460" s="69"/>
      <c r="H460" s="180">
        <v>115226.273</v>
      </c>
      <c r="I460" s="69"/>
      <c r="J460" s="77">
        <v>50475.845999999998</v>
      </c>
      <c r="K460" s="77"/>
    </row>
    <row r="461" spans="2:11" ht="15" hidden="1" customHeight="1" outlineLevel="1" x14ac:dyDescent="0.2">
      <c r="B461" s="76">
        <v>2017</v>
      </c>
      <c r="C461" s="72"/>
      <c r="D461" s="77">
        <v>231</v>
      </c>
      <c r="E461" s="77" t="s">
        <v>50</v>
      </c>
      <c r="F461" s="77">
        <v>1028</v>
      </c>
      <c r="G461" s="225" t="s">
        <v>50</v>
      </c>
      <c r="H461" s="77">
        <v>109087.586</v>
      </c>
      <c r="I461" s="225" t="s">
        <v>50</v>
      </c>
      <c r="J461" s="77">
        <v>49871.968000000001</v>
      </c>
      <c r="K461" s="77" t="s">
        <v>50</v>
      </c>
    </row>
    <row r="462" spans="2:11" ht="15" hidden="1" customHeight="1" outlineLevel="1" x14ac:dyDescent="0.2">
      <c r="B462" s="44">
        <v>2016</v>
      </c>
      <c r="C462" s="72"/>
      <c r="D462" s="180">
        <v>194</v>
      </c>
      <c r="E462" s="180" t="s">
        <v>50</v>
      </c>
      <c r="F462" s="180">
        <v>887</v>
      </c>
      <c r="G462" s="225" t="s">
        <v>50</v>
      </c>
      <c r="H462" s="180">
        <v>88032.09</v>
      </c>
      <c r="I462" s="225" t="s">
        <v>50</v>
      </c>
      <c r="J462" s="180">
        <v>36948.07</v>
      </c>
      <c r="K462" s="180" t="s">
        <v>50</v>
      </c>
    </row>
    <row r="463" spans="2:11" ht="15" hidden="1" customHeight="1" outlineLevel="1" x14ac:dyDescent="0.2">
      <c r="B463" s="44">
        <v>2015</v>
      </c>
      <c r="C463" s="72"/>
      <c r="D463" s="180">
        <v>189</v>
      </c>
      <c r="E463" s="180" t="s">
        <v>50</v>
      </c>
      <c r="F463" s="180">
        <v>789</v>
      </c>
      <c r="G463" s="225" t="s">
        <v>50</v>
      </c>
      <c r="H463" s="180">
        <v>90106.122000000003</v>
      </c>
      <c r="I463" s="225" t="s">
        <v>50</v>
      </c>
      <c r="J463" s="180">
        <v>41627.440000000002</v>
      </c>
      <c r="K463" s="180" t="s">
        <v>50</v>
      </c>
    </row>
    <row r="464" spans="2:11" ht="15" hidden="1" customHeight="1" outlineLevel="1" x14ac:dyDescent="0.2">
      <c r="B464" s="44">
        <v>2014</v>
      </c>
      <c r="C464" s="72"/>
      <c r="D464" s="180">
        <v>184</v>
      </c>
      <c r="E464" s="70" t="s">
        <v>276</v>
      </c>
      <c r="F464" s="180">
        <v>754</v>
      </c>
      <c r="G464" s="70" t="s">
        <v>50</v>
      </c>
      <c r="H464" s="180">
        <v>85524.315000000002</v>
      </c>
      <c r="I464" s="70" t="s">
        <v>50</v>
      </c>
      <c r="J464" s="180">
        <v>37361.205999999998</v>
      </c>
      <c r="K464" s="180" t="s">
        <v>50</v>
      </c>
    </row>
    <row r="465" spans="2:11" ht="15" hidden="1" customHeight="1" outlineLevel="1" x14ac:dyDescent="0.2">
      <c r="B465" s="225" t="s">
        <v>27</v>
      </c>
      <c r="C465" s="72"/>
      <c r="D465" s="77"/>
      <c r="E465" s="77"/>
      <c r="F465" s="77"/>
      <c r="G465" s="225"/>
      <c r="H465" s="77"/>
      <c r="I465" s="225"/>
      <c r="J465" s="77"/>
      <c r="K465" s="77"/>
    </row>
    <row r="466" spans="2:11" ht="15" hidden="1" customHeight="1" outlineLevel="1" x14ac:dyDescent="0.2">
      <c r="B466" s="76">
        <v>2019</v>
      </c>
      <c r="C466" s="239"/>
      <c r="D466" s="180">
        <v>731</v>
      </c>
      <c r="E466" s="180"/>
      <c r="F466" s="180">
        <v>1476</v>
      </c>
      <c r="G466" s="67"/>
      <c r="H466" s="180">
        <v>113601.16099999999</v>
      </c>
      <c r="I466" s="67"/>
      <c r="J466" s="180">
        <v>39899.646999999997</v>
      </c>
      <c r="K466" s="77"/>
    </row>
    <row r="467" spans="2:11" ht="15" hidden="1" customHeight="1" outlineLevel="1" x14ac:dyDescent="0.2">
      <c r="B467" s="76">
        <v>2018</v>
      </c>
      <c r="C467" s="72"/>
      <c r="D467" s="77">
        <v>663</v>
      </c>
      <c r="E467" s="77"/>
      <c r="F467" s="180">
        <v>1314</v>
      </c>
      <c r="G467" s="69"/>
      <c r="H467" s="180">
        <v>113953.041</v>
      </c>
      <c r="I467" s="69"/>
      <c r="J467" s="77">
        <v>38427.294000000002</v>
      </c>
      <c r="K467" s="77"/>
    </row>
    <row r="468" spans="2:11" ht="15" hidden="1" customHeight="1" outlineLevel="1" x14ac:dyDescent="0.2">
      <c r="B468" s="76">
        <v>2017</v>
      </c>
      <c r="C468" s="72"/>
      <c r="D468" s="77">
        <v>614</v>
      </c>
      <c r="E468" s="77" t="s">
        <v>50</v>
      </c>
      <c r="F468" s="77">
        <v>1193</v>
      </c>
      <c r="G468" s="225" t="s">
        <v>50</v>
      </c>
      <c r="H468" s="77">
        <v>105485.58100000001</v>
      </c>
      <c r="I468" s="225" t="s">
        <v>50</v>
      </c>
      <c r="J468" s="77">
        <v>37088.067000000003</v>
      </c>
      <c r="K468" s="77" t="s">
        <v>50</v>
      </c>
    </row>
    <row r="469" spans="2:11" ht="15" hidden="1" customHeight="1" outlineLevel="1" x14ac:dyDescent="0.2">
      <c r="B469" s="44">
        <v>2016</v>
      </c>
      <c r="C469" s="72"/>
      <c r="D469" s="180">
        <v>551</v>
      </c>
      <c r="E469" s="180" t="s">
        <v>50</v>
      </c>
      <c r="F469" s="180">
        <v>1063</v>
      </c>
      <c r="G469" s="225" t="s">
        <v>50</v>
      </c>
      <c r="H469" s="180">
        <v>85667.467000000004</v>
      </c>
      <c r="I469" s="225" t="s">
        <v>50</v>
      </c>
      <c r="J469" s="180">
        <v>27420.496999999999</v>
      </c>
      <c r="K469" s="180" t="s">
        <v>50</v>
      </c>
    </row>
    <row r="470" spans="2:11" ht="15" hidden="1" customHeight="1" outlineLevel="1" x14ac:dyDescent="0.2">
      <c r="B470" s="44">
        <v>2015</v>
      </c>
      <c r="C470" s="72"/>
      <c r="D470" s="180">
        <v>507</v>
      </c>
      <c r="E470" s="180" t="s">
        <v>50</v>
      </c>
      <c r="F470" s="180">
        <v>969</v>
      </c>
      <c r="G470" s="225" t="s">
        <v>50</v>
      </c>
      <c r="H470" s="180">
        <v>87353.876999999993</v>
      </c>
      <c r="I470" s="225" t="s">
        <v>50</v>
      </c>
      <c r="J470" s="180">
        <v>29437.3</v>
      </c>
      <c r="K470" s="180" t="s">
        <v>50</v>
      </c>
    </row>
    <row r="471" spans="2:11" ht="15" hidden="1" customHeight="1" outlineLevel="1" x14ac:dyDescent="0.2">
      <c r="B471" s="44">
        <v>2014</v>
      </c>
      <c r="C471" s="72"/>
      <c r="D471" s="180">
        <v>481</v>
      </c>
      <c r="E471" s="70" t="s">
        <v>276</v>
      </c>
      <c r="F471" s="180">
        <v>897</v>
      </c>
      <c r="G471" s="70" t="s">
        <v>50</v>
      </c>
      <c r="H471" s="180">
        <v>58809.828999999998</v>
      </c>
      <c r="I471" s="70" t="s">
        <v>50</v>
      </c>
      <c r="J471" s="180">
        <v>25058.959999999999</v>
      </c>
      <c r="K471" s="180" t="s">
        <v>50</v>
      </c>
    </row>
    <row r="472" spans="2:11" ht="15" hidden="1" customHeight="1" outlineLevel="1" x14ac:dyDescent="0.2">
      <c r="B472" s="225" t="s">
        <v>28</v>
      </c>
      <c r="C472" s="72"/>
      <c r="D472" s="77"/>
      <c r="E472" s="77"/>
      <c r="F472" s="77"/>
      <c r="G472" s="225"/>
      <c r="H472" s="77"/>
      <c r="I472" s="225"/>
      <c r="J472" s="77"/>
      <c r="K472" s="77"/>
    </row>
    <row r="473" spans="2:11" ht="15" hidden="1" customHeight="1" outlineLevel="1" x14ac:dyDescent="0.2">
      <c r="B473" s="76">
        <v>2019</v>
      </c>
      <c r="C473" s="239"/>
      <c r="D473" s="180">
        <v>1647</v>
      </c>
      <c r="E473" s="180"/>
      <c r="F473" s="180">
        <v>3414</v>
      </c>
      <c r="G473" s="67"/>
      <c r="H473" s="180">
        <v>169880.81099999999</v>
      </c>
      <c r="I473" s="67"/>
      <c r="J473" s="180">
        <v>70957.797000000006</v>
      </c>
      <c r="K473" s="77"/>
    </row>
    <row r="474" spans="2:11" ht="15" hidden="1" customHeight="1" outlineLevel="1" x14ac:dyDescent="0.2">
      <c r="B474" s="76">
        <v>2018</v>
      </c>
      <c r="C474" s="72"/>
      <c r="D474" s="77">
        <v>1584</v>
      </c>
      <c r="E474" s="77"/>
      <c r="F474" s="180">
        <v>3243</v>
      </c>
      <c r="G474" s="69"/>
      <c r="H474" s="180">
        <v>145139.84</v>
      </c>
      <c r="I474" s="69"/>
      <c r="J474" s="77">
        <v>87994.383000000002</v>
      </c>
      <c r="K474" s="77"/>
    </row>
    <row r="475" spans="2:11" ht="15" hidden="1" customHeight="1" outlineLevel="1" x14ac:dyDescent="0.2">
      <c r="B475" s="76">
        <v>2017</v>
      </c>
      <c r="C475" s="72"/>
      <c r="D475" s="77">
        <v>1464</v>
      </c>
      <c r="E475" s="77" t="s">
        <v>50</v>
      </c>
      <c r="F475" s="77">
        <v>2825</v>
      </c>
      <c r="G475" s="225" t="s">
        <v>50</v>
      </c>
      <c r="H475" s="77">
        <v>110264.77899999999</v>
      </c>
      <c r="I475" s="225" t="s">
        <v>50</v>
      </c>
      <c r="J475" s="77">
        <v>65612.512000000002</v>
      </c>
      <c r="K475" s="77" t="s">
        <v>50</v>
      </c>
    </row>
    <row r="476" spans="2:11" ht="15" hidden="1" customHeight="1" outlineLevel="1" x14ac:dyDescent="0.2">
      <c r="B476" s="44">
        <v>2016</v>
      </c>
      <c r="C476" s="72"/>
      <c r="D476" s="180">
        <v>1361</v>
      </c>
      <c r="E476" s="180" t="s">
        <v>50</v>
      </c>
      <c r="F476" s="180">
        <v>2538</v>
      </c>
      <c r="G476" s="225" t="s">
        <v>50</v>
      </c>
      <c r="H476" s="180">
        <v>94750.385999999999</v>
      </c>
      <c r="I476" s="225" t="s">
        <v>50</v>
      </c>
      <c r="J476" s="180">
        <v>57237.161999999997</v>
      </c>
      <c r="K476" s="180" t="s">
        <v>50</v>
      </c>
    </row>
    <row r="477" spans="2:11" ht="15" hidden="1" customHeight="1" outlineLevel="1" x14ac:dyDescent="0.2">
      <c r="B477" s="44">
        <v>2015</v>
      </c>
      <c r="C477" s="72"/>
      <c r="D477" s="180">
        <v>1326</v>
      </c>
      <c r="E477" s="180" t="s">
        <v>50</v>
      </c>
      <c r="F477" s="180">
        <v>2383</v>
      </c>
      <c r="G477" s="225" t="s">
        <v>50</v>
      </c>
      <c r="H477" s="180">
        <v>86257.914999999994</v>
      </c>
      <c r="I477" s="225" t="s">
        <v>50</v>
      </c>
      <c r="J477" s="180">
        <v>46661.088000000003</v>
      </c>
      <c r="K477" s="180" t="s">
        <v>50</v>
      </c>
    </row>
    <row r="478" spans="2:11" ht="15" hidden="1" customHeight="1" outlineLevel="1" x14ac:dyDescent="0.2">
      <c r="B478" s="44">
        <v>2014</v>
      </c>
      <c r="C478" s="72"/>
      <c r="D478" s="180">
        <v>1286</v>
      </c>
      <c r="E478" s="70" t="s">
        <v>276</v>
      </c>
      <c r="F478" s="180">
        <v>2292</v>
      </c>
      <c r="G478" s="70" t="s">
        <v>50</v>
      </c>
      <c r="H478" s="180">
        <v>83293.835000000006</v>
      </c>
      <c r="I478" s="70" t="s">
        <v>50</v>
      </c>
      <c r="J478" s="180">
        <v>46013.906000000003</v>
      </c>
      <c r="K478" s="180" t="s">
        <v>50</v>
      </c>
    </row>
    <row r="479" spans="2:11" ht="15" hidden="1" customHeight="1" outlineLevel="1" x14ac:dyDescent="0.2">
      <c r="B479" s="225" t="s">
        <v>29</v>
      </c>
      <c r="C479" s="72"/>
      <c r="D479" s="77"/>
      <c r="E479" s="77"/>
      <c r="F479" s="77"/>
      <c r="G479" s="225"/>
      <c r="H479" s="77"/>
      <c r="I479" s="225"/>
      <c r="J479" s="77"/>
      <c r="K479" s="77"/>
    </row>
    <row r="480" spans="2:11" ht="15" hidden="1" customHeight="1" outlineLevel="1" x14ac:dyDescent="0.2">
      <c r="B480" s="76">
        <v>2019</v>
      </c>
      <c r="C480" s="239"/>
      <c r="D480" s="180">
        <v>2451</v>
      </c>
      <c r="E480" s="180"/>
      <c r="F480" s="180">
        <v>5699</v>
      </c>
      <c r="G480" s="67"/>
      <c r="H480" s="180">
        <v>224030.67</v>
      </c>
      <c r="I480" s="67"/>
      <c r="J480" s="180">
        <v>87701.967999999993</v>
      </c>
      <c r="K480" s="77"/>
    </row>
    <row r="481" spans="2:11" ht="15" hidden="1" customHeight="1" outlineLevel="1" x14ac:dyDescent="0.2">
      <c r="B481" s="76">
        <v>2018</v>
      </c>
      <c r="C481" s="72"/>
      <c r="D481" s="77">
        <v>2460</v>
      </c>
      <c r="E481" s="77"/>
      <c r="F481" s="180">
        <v>5265</v>
      </c>
      <c r="G481" s="69"/>
      <c r="H481" s="180">
        <v>207366.91399999999</v>
      </c>
      <c r="I481" s="69"/>
      <c r="J481" s="77">
        <v>78293.570000000007</v>
      </c>
      <c r="K481" s="77"/>
    </row>
    <row r="482" spans="2:11" ht="15" hidden="1" customHeight="1" outlineLevel="1" x14ac:dyDescent="0.2">
      <c r="B482" s="76">
        <v>2017</v>
      </c>
      <c r="C482" s="72"/>
      <c r="D482" s="77">
        <v>2387</v>
      </c>
      <c r="E482" s="77" t="s">
        <v>50</v>
      </c>
      <c r="F482" s="77">
        <v>4635</v>
      </c>
      <c r="G482" s="225" t="s">
        <v>50</v>
      </c>
      <c r="H482" s="77">
        <v>194424.13800000001</v>
      </c>
      <c r="I482" s="225" t="s">
        <v>50</v>
      </c>
      <c r="J482" s="77">
        <v>69382.631999999998</v>
      </c>
      <c r="K482" s="77" t="s">
        <v>50</v>
      </c>
    </row>
    <row r="483" spans="2:11" ht="15" hidden="1" customHeight="1" outlineLevel="1" x14ac:dyDescent="0.2">
      <c r="B483" s="44">
        <v>2016</v>
      </c>
      <c r="C483" s="72"/>
      <c r="D483" s="180">
        <v>2259</v>
      </c>
      <c r="E483" s="180" t="s">
        <v>50</v>
      </c>
      <c r="F483" s="180">
        <v>4406</v>
      </c>
      <c r="G483" s="225" t="s">
        <v>50</v>
      </c>
      <c r="H483" s="180">
        <v>169397.747</v>
      </c>
      <c r="I483" s="225" t="s">
        <v>50</v>
      </c>
      <c r="J483" s="180">
        <v>57325.514000000003</v>
      </c>
      <c r="K483" s="180" t="s">
        <v>50</v>
      </c>
    </row>
    <row r="484" spans="2:11" ht="15" hidden="1" customHeight="1" outlineLevel="1" x14ac:dyDescent="0.2">
      <c r="B484" s="44">
        <v>2015</v>
      </c>
      <c r="C484" s="72"/>
      <c r="D484" s="180">
        <v>2065</v>
      </c>
      <c r="E484" s="180" t="s">
        <v>50</v>
      </c>
      <c r="F484" s="180">
        <v>4129</v>
      </c>
      <c r="G484" s="225" t="s">
        <v>50</v>
      </c>
      <c r="H484" s="180">
        <v>159477.27499999999</v>
      </c>
      <c r="I484" s="225" t="s">
        <v>50</v>
      </c>
      <c r="J484" s="180">
        <v>53390.341999999997</v>
      </c>
      <c r="K484" s="180" t="s">
        <v>50</v>
      </c>
    </row>
    <row r="485" spans="2:11" ht="15" hidden="1" customHeight="1" outlineLevel="1" x14ac:dyDescent="0.2">
      <c r="B485" s="44">
        <v>2014</v>
      </c>
      <c r="C485" s="72"/>
      <c r="D485" s="180">
        <v>1860</v>
      </c>
      <c r="E485" s="70" t="s">
        <v>276</v>
      </c>
      <c r="F485" s="180">
        <v>3798</v>
      </c>
      <c r="G485" s="70" t="s">
        <v>50</v>
      </c>
      <c r="H485" s="180">
        <v>152769.185</v>
      </c>
      <c r="I485" s="70" t="s">
        <v>50</v>
      </c>
      <c r="J485" s="180">
        <v>46929.065000000002</v>
      </c>
      <c r="K485" s="180" t="s">
        <v>50</v>
      </c>
    </row>
    <row r="486" spans="2:11" ht="15" hidden="1" customHeight="1" outlineLevel="1" x14ac:dyDescent="0.2">
      <c r="B486" s="225" t="s">
        <v>30</v>
      </c>
      <c r="C486" s="72"/>
      <c r="D486" s="77"/>
      <c r="E486" s="77"/>
      <c r="F486" s="77"/>
      <c r="G486" s="225"/>
      <c r="H486" s="77"/>
      <c r="I486" s="225"/>
      <c r="J486" s="77"/>
      <c r="K486" s="77"/>
    </row>
    <row r="487" spans="2:11" ht="15" hidden="1" customHeight="1" outlineLevel="1" x14ac:dyDescent="0.2">
      <c r="B487" s="76">
        <v>2019</v>
      </c>
      <c r="C487" s="239"/>
      <c r="D487" s="180">
        <v>488</v>
      </c>
      <c r="E487" s="180"/>
      <c r="F487" s="180">
        <v>1103</v>
      </c>
      <c r="G487" s="67"/>
      <c r="H487" s="180">
        <v>10524.817999999999</v>
      </c>
      <c r="I487" s="67"/>
      <c r="J487" s="180">
        <v>3891.0309999999999</v>
      </c>
      <c r="K487" s="77"/>
    </row>
    <row r="488" spans="2:11" ht="15" hidden="1" customHeight="1" outlineLevel="1" x14ac:dyDescent="0.2">
      <c r="B488" s="76">
        <v>2018</v>
      </c>
      <c r="C488" s="72"/>
      <c r="D488" s="77">
        <v>491</v>
      </c>
      <c r="E488" s="77"/>
      <c r="F488" s="180">
        <v>1153</v>
      </c>
      <c r="G488" s="69"/>
      <c r="H488" s="180">
        <v>11469.858</v>
      </c>
      <c r="I488" s="69"/>
      <c r="J488" s="77">
        <v>4327.7749999999996</v>
      </c>
      <c r="K488" s="77"/>
    </row>
    <row r="489" spans="2:11" ht="15" hidden="1" customHeight="1" outlineLevel="1" x14ac:dyDescent="0.2">
      <c r="B489" s="76">
        <v>2017</v>
      </c>
      <c r="C489" s="72"/>
      <c r="D489" s="77">
        <v>491</v>
      </c>
      <c r="E489" s="77" t="s">
        <v>50</v>
      </c>
      <c r="F489" s="77">
        <v>1173</v>
      </c>
      <c r="G489" s="225" t="s">
        <v>50</v>
      </c>
      <c r="H489" s="77">
        <v>12325.41</v>
      </c>
      <c r="I489" s="225" t="s">
        <v>50</v>
      </c>
      <c r="J489" s="77">
        <v>2632.982</v>
      </c>
      <c r="K489" s="77" t="s">
        <v>50</v>
      </c>
    </row>
    <row r="490" spans="2:11" ht="15" hidden="1" customHeight="1" outlineLevel="1" x14ac:dyDescent="0.2">
      <c r="B490" s="44">
        <v>2016</v>
      </c>
      <c r="C490" s="72"/>
      <c r="D490" s="177">
        <v>495</v>
      </c>
      <c r="E490" s="177" t="s">
        <v>50</v>
      </c>
      <c r="F490" s="177">
        <v>1224</v>
      </c>
      <c r="G490" s="225" t="s">
        <v>50</v>
      </c>
      <c r="H490" s="177">
        <v>13496.166999999999</v>
      </c>
      <c r="I490" s="225" t="s">
        <v>50</v>
      </c>
      <c r="J490" s="177">
        <v>2606.64</v>
      </c>
      <c r="K490" s="177" t="s">
        <v>50</v>
      </c>
    </row>
    <row r="491" spans="2:11" ht="15" hidden="1" customHeight="1" outlineLevel="1" x14ac:dyDescent="0.2">
      <c r="B491" s="44">
        <v>2015</v>
      </c>
      <c r="C491" s="72"/>
      <c r="D491" s="177">
        <v>549</v>
      </c>
      <c r="E491" s="177" t="s">
        <v>50</v>
      </c>
      <c r="F491" s="177">
        <v>1306</v>
      </c>
      <c r="G491" s="225" t="s">
        <v>50</v>
      </c>
      <c r="H491" s="177">
        <v>13691.867</v>
      </c>
      <c r="I491" s="225" t="s">
        <v>50</v>
      </c>
      <c r="J491" s="177">
        <v>2112.5700000000002</v>
      </c>
      <c r="K491" s="177" t="s">
        <v>50</v>
      </c>
    </row>
    <row r="492" spans="2:11" ht="15" hidden="1" customHeight="1" outlineLevel="1" x14ac:dyDescent="0.2">
      <c r="B492" s="44">
        <v>2014</v>
      </c>
      <c r="C492" s="72"/>
      <c r="D492" s="177">
        <v>569</v>
      </c>
      <c r="E492" s="70" t="s">
        <v>276</v>
      </c>
      <c r="F492" s="177">
        <v>1364</v>
      </c>
      <c r="G492" s="70" t="s">
        <v>50</v>
      </c>
      <c r="H492" s="177">
        <v>14155.654</v>
      </c>
      <c r="I492" s="70" t="s">
        <v>50</v>
      </c>
      <c r="J492" s="177">
        <v>1178.019</v>
      </c>
      <c r="K492" s="177" t="s">
        <v>50</v>
      </c>
    </row>
    <row r="493" spans="2:11" ht="15" hidden="1" customHeight="1" outlineLevel="1" x14ac:dyDescent="0.2">
      <c r="B493" s="225" t="s">
        <v>31</v>
      </c>
      <c r="C493" s="72"/>
      <c r="D493" s="77"/>
      <c r="E493" s="77"/>
      <c r="F493" s="77"/>
      <c r="G493" s="225"/>
      <c r="H493" s="77"/>
      <c r="I493" s="225"/>
      <c r="J493" s="77"/>
      <c r="K493" s="77"/>
    </row>
    <row r="494" spans="2:11" ht="15" hidden="1" customHeight="1" outlineLevel="1" x14ac:dyDescent="0.2">
      <c r="B494" s="76">
        <v>2019</v>
      </c>
      <c r="C494" s="239"/>
      <c r="D494" s="180">
        <v>1327</v>
      </c>
      <c r="E494" s="180"/>
      <c r="F494" s="180">
        <v>2382</v>
      </c>
      <c r="G494" s="67"/>
      <c r="H494" s="180">
        <v>111660.00199999999</v>
      </c>
      <c r="I494" s="67"/>
      <c r="J494" s="180">
        <v>51043.436999999998</v>
      </c>
      <c r="K494" s="77"/>
    </row>
    <row r="495" spans="2:11" ht="15" hidden="1" customHeight="1" outlineLevel="1" x14ac:dyDescent="0.2">
      <c r="B495" s="76">
        <v>2018</v>
      </c>
      <c r="C495" s="72"/>
      <c r="D495" s="77">
        <v>1244</v>
      </c>
      <c r="E495" s="77"/>
      <c r="F495" s="180">
        <v>2052</v>
      </c>
      <c r="G495" s="69"/>
      <c r="H495" s="180">
        <v>99485.857000000004</v>
      </c>
      <c r="I495" s="69"/>
      <c r="J495" s="77">
        <v>45632.870999999999</v>
      </c>
      <c r="K495" s="77"/>
    </row>
    <row r="496" spans="2:11" ht="15" hidden="1" customHeight="1" outlineLevel="1" x14ac:dyDescent="0.2">
      <c r="B496" s="76">
        <v>2017</v>
      </c>
      <c r="C496" s="72"/>
      <c r="D496" s="77">
        <v>1173</v>
      </c>
      <c r="E496" s="77" t="s">
        <v>50</v>
      </c>
      <c r="F496" s="77">
        <v>1880</v>
      </c>
      <c r="G496" s="225" t="s">
        <v>50</v>
      </c>
      <c r="H496" s="77">
        <v>93849.36</v>
      </c>
      <c r="I496" s="225" t="s">
        <v>50</v>
      </c>
      <c r="J496" s="77">
        <v>41645.226999999999</v>
      </c>
      <c r="K496" s="77" t="s">
        <v>50</v>
      </c>
    </row>
    <row r="497" spans="2:11" ht="15" hidden="1" customHeight="1" outlineLevel="1" x14ac:dyDescent="0.2">
      <c r="B497" s="44">
        <v>2016</v>
      </c>
      <c r="C497" s="72"/>
      <c r="D497" s="177">
        <v>1142</v>
      </c>
      <c r="E497" s="177" t="s">
        <v>50</v>
      </c>
      <c r="F497" s="177">
        <v>1796</v>
      </c>
      <c r="G497" s="225" t="s">
        <v>50</v>
      </c>
      <c r="H497" s="177">
        <v>83353.971000000005</v>
      </c>
      <c r="I497" s="225" t="s">
        <v>50</v>
      </c>
      <c r="J497" s="177">
        <v>37792.345000000001</v>
      </c>
      <c r="K497" s="177" t="s">
        <v>50</v>
      </c>
    </row>
    <row r="498" spans="2:11" ht="15" hidden="1" customHeight="1" outlineLevel="1" x14ac:dyDescent="0.2">
      <c r="B498" s="44">
        <v>2015</v>
      </c>
      <c r="C498" s="72"/>
      <c r="D498" s="177">
        <v>1114</v>
      </c>
      <c r="E498" s="177" t="s">
        <v>50</v>
      </c>
      <c r="F498" s="177">
        <v>1699</v>
      </c>
      <c r="G498" s="225" t="s">
        <v>50</v>
      </c>
      <c r="H498" s="177">
        <v>72059.652000000002</v>
      </c>
      <c r="I498" s="225" t="s">
        <v>50</v>
      </c>
      <c r="J498" s="177">
        <v>33240.328999999998</v>
      </c>
      <c r="K498" s="177" t="s">
        <v>50</v>
      </c>
    </row>
    <row r="499" spans="2:11" ht="15" hidden="1" customHeight="1" outlineLevel="1" x14ac:dyDescent="0.2">
      <c r="B499" s="44">
        <v>2014</v>
      </c>
      <c r="C499" s="72"/>
      <c r="D499" s="177">
        <v>1077</v>
      </c>
      <c r="E499" s="70" t="s">
        <v>276</v>
      </c>
      <c r="F499" s="177">
        <v>1621</v>
      </c>
      <c r="G499" s="70" t="s">
        <v>50</v>
      </c>
      <c r="H499" s="177">
        <v>73127.698000000004</v>
      </c>
      <c r="I499" s="70" t="s">
        <v>50</v>
      </c>
      <c r="J499" s="177">
        <v>34631.588000000003</v>
      </c>
      <c r="K499" s="177" t="s">
        <v>50</v>
      </c>
    </row>
    <row r="500" spans="2:11" ht="15" hidden="1" customHeight="1" outlineLevel="1" x14ac:dyDescent="0.2">
      <c r="B500" s="225" t="s">
        <v>32</v>
      </c>
      <c r="C500" s="72"/>
      <c r="D500" s="77"/>
      <c r="E500" s="77"/>
      <c r="F500" s="77"/>
      <c r="G500" s="225"/>
      <c r="H500" s="77"/>
      <c r="I500" s="225"/>
      <c r="J500" s="77"/>
      <c r="K500" s="77"/>
    </row>
    <row r="501" spans="2:11" ht="15" hidden="1" customHeight="1" outlineLevel="1" x14ac:dyDescent="0.2">
      <c r="B501" s="76">
        <v>2019</v>
      </c>
      <c r="C501" s="239"/>
      <c r="D501" s="180">
        <v>543</v>
      </c>
      <c r="E501" s="180"/>
      <c r="F501" s="180">
        <v>1312</v>
      </c>
      <c r="G501" s="67"/>
      <c r="H501" s="180">
        <v>68230.112999999998</v>
      </c>
      <c r="I501" s="67"/>
      <c r="J501" s="180">
        <v>34647.192000000003</v>
      </c>
      <c r="K501" s="77"/>
    </row>
    <row r="502" spans="2:11" ht="15" hidden="1" customHeight="1" outlineLevel="1" x14ac:dyDescent="0.2">
      <c r="B502" s="76">
        <v>2018</v>
      </c>
      <c r="C502" s="72"/>
      <c r="D502" s="77">
        <v>535</v>
      </c>
      <c r="E502" s="77"/>
      <c r="F502" s="180">
        <v>1289</v>
      </c>
      <c r="G502" s="69"/>
      <c r="H502" s="180">
        <v>62895.824999999997</v>
      </c>
      <c r="I502" s="69"/>
      <c r="J502" s="77">
        <v>30499.907999999999</v>
      </c>
      <c r="K502" s="77"/>
    </row>
    <row r="503" spans="2:11" ht="15" hidden="1" customHeight="1" outlineLevel="1" x14ac:dyDescent="0.2">
      <c r="B503" s="76">
        <v>2017</v>
      </c>
      <c r="C503" s="72"/>
      <c r="D503" s="77">
        <v>546</v>
      </c>
      <c r="E503" s="77" t="s">
        <v>50</v>
      </c>
      <c r="F503" s="77">
        <v>1309</v>
      </c>
      <c r="G503" s="225" t="s">
        <v>50</v>
      </c>
      <c r="H503" s="77">
        <v>65659.797000000006</v>
      </c>
      <c r="I503" s="225" t="s">
        <v>50</v>
      </c>
      <c r="J503" s="77">
        <v>35815.546000000002</v>
      </c>
      <c r="K503" s="77" t="s">
        <v>50</v>
      </c>
    </row>
    <row r="504" spans="2:11" ht="15" hidden="1" customHeight="1" outlineLevel="1" x14ac:dyDescent="0.2">
      <c r="B504" s="44">
        <v>2016</v>
      </c>
      <c r="C504" s="72"/>
      <c r="D504" s="177">
        <v>507</v>
      </c>
      <c r="E504" s="177" t="s">
        <v>50</v>
      </c>
      <c r="F504" s="177">
        <v>1189</v>
      </c>
      <c r="G504" s="225" t="s">
        <v>50</v>
      </c>
      <c r="H504" s="177">
        <v>56165.387999999999</v>
      </c>
      <c r="I504" s="225" t="s">
        <v>50</v>
      </c>
      <c r="J504" s="177">
        <v>27616.27</v>
      </c>
      <c r="K504" s="177" t="s">
        <v>50</v>
      </c>
    </row>
    <row r="505" spans="2:11" ht="15" hidden="1" customHeight="1" outlineLevel="1" x14ac:dyDescent="0.2">
      <c r="B505" s="44">
        <v>2015</v>
      </c>
      <c r="C505" s="72"/>
      <c r="D505" s="177">
        <v>491</v>
      </c>
      <c r="E505" s="177" t="s">
        <v>50</v>
      </c>
      <c r="F505" s="177">
        <v>1126</v>
      </c>
      <c r="G505" s="225" t="s">
        <v>50</v>
      </c>
      <c r="H505" s="177">
        <v>61070.03</v>
      </c>
      <c r="I505" s="225" t="s">
        <v>50</v>
      </c>
      <c r="J505" s="177">
        <v>25065.304</v>
      </c>
      <c r="K505" s="177" t="s">
        <v>50</v>
      </c>
    </row>
    <row r="506" spans="2:11" ht="15" hidden="1" customHeight="1" outlineLevel="1" x14ac:dyDescent="0.2">
      <c r="B506" s="44">
        <v>2014</v>
      </c>
      <c r="C506" s="72"/>
      <c r="D506" s="177">
        <v>451</v>
      </c>
      <c r="E506" s="70" t="s">
        <v>276</v>
      </c>
      <c r="F506" s="177">
        <v>1024</v>
      </c>
      <c r="G506" s="70" t="s">
        <v>50</v>
      </c>
      <c r="H506" s="177">
        <v>48932.959000000003</v>
      </c>
      <c r="I506" s="70" t="s">
        <v>50</v>
      </c>
      <c r="J506" s="177">
        <v>25482.789000000001</v>
      </c>
      <c r="K506" s="177" t="s">
        <v>50</v>
      </c>
    </row>
    <row r="507" spans="2:11" ht="15" hidden="1" customHeight="1" outlineLevel="1" x14ac:dyDescent="0.2">
      <c r="B507" s="225" t="s">
        <v>33</v>
      </c>
      <c r="C507" s="72"/>
      <c r="D507" s="77"/>
      <c r="E507" s="77"/>
      <c r="F507" s="77"/>
      <c r="G507" s="225"/>
      <c r="H507" s="77"/>
      <c r="I507" s="225"/>
      <c r="J507" s="77"/>
      <c r="K507" s="77"/>
    </row>
    <row r="508" spans="2:11" ht="15" hidden="1" customHeight="1" outlineLevel="1" x14ac:dyDescent="0.2">
      <c r="B508" s="76">
        <v>2019</v>
      </c>
      <c r="C508" s="239"/>
      <c r="D508" s="180">
        <v>536</v>
      </c>
      <c r="E508" s="180"/>
      <c r="F508" s="180">
        <v>1069</v>
      </c>
      <c r="G508" s="67"/>
      <c r="H508" s="180">
        <v>23625.704000000002</v>
      </c>
      <c r="I508" s="67"/>
      <c r="J508" s="180">
        <v>9935.6980000000003</v>
      </c>
      <c r="K508" s="77"/>
    </row>
    <row r="509" spans="2:11" ht="15" hidden="1" customHeight="1" outlineLevel="1" x14ac:dyDescent="0.2">
      <c r="B509" s="76">
        <v>2018</v>
      </c>
      <c r="C509" s="72"/>
      <c r="D509" s="77">
        <v>523</v>
      </c>
      <c r="E509" s="77"/>
      <c r="F509" s="180">
        <v>1060</v>
      </c>
      <c r="G509" s="69"/>
      <c r="H509" s="180">
        <v>22541.644</v>
      </c>
      <c r="I509" s="69"/>
      <c r="J509" s="77">
        <v>9317.9959999999992</v>
      </c>
      <c r="K509" s="77"/>
    </row>
    <row r="510" spans="2:11" ht="15" hidden="1" customHeight="1" outlineLevel="1" x14ac:dyDescent="0.2">
      <c r="B510" s="76">
        <v>2017</v>
      </c>
      <c r="C510" s="72"/>
      <c r="D510" s="77">
        <v>520</v>
      </c>
      <c r="E510" s="77" t="s">
        <v>50</v>
      </c>
      <c r="F510" s="77">
        <v>1082</v>
      </c>
      <c r="G510" s="225" t="s">
        <v>50</v>
      </c>
      <c r="H510" s="77">
        <v>22350.36</v>
      </c>
      <c r="I510" s="225" t="s">
        <v>50</v>
      </c>
      <c r="J510" s="77">
        <v>9475.2450000000008</v>
      </c>
      <c r="K510" s="77" t="s">
        <v>50</v>
      </c>
    </row>
    <row r="511" spans="2:11" ht="15" hidden="1" customHeight="1" outlineLevel="1" x14ac:dyDescent="0.2">
      <c r="B511" s="44">
        <v>2016</v>
      </c>
      <c r="C511" s="72"/>
      <c r="D511" s="177">
        <v>510</v>
      </c>
      <c r="E511" s="177" t="s">
        <v>50</v>
      </c>
      <c r="F511" s="177">
        <v>982</v>
      </c>
      <c r="G511" s="225" t="s">
        <v>50</v>
      </c>
      <c r="H511" s="177">
        <v>20726.391</v>
      </c>
      <c r="I511" s="225" t="s">
        <v>50</v>
      </c>
      <c r="J511" s="177">
        <v>8148.9160000000002</v>
      </c>
      <c r="K511" s="177" t="s">
        <v>50</v>
      </c>
    </row>
    <row r="512" spans="2:11" ht="15" hidden="1" customHeight="1" outlineLevel="1" x14ac:dyDescent="0.2">
      <c r="B512" s="44">
        <v>2015</v>
      </c>
      <c r="C512" s="72"/>
      <c r="D512" s="177">
        <v>527</v>
      </c>
      <c r="E512" s="177" t="s">
        <v>50</v>
      </c>
      <c r="F512" s="177">
        <v>1033</v>
      </c>
      <c r="G512" s="225" t="s">
        <v>50</v>
      </c>
      <c r="H512" s="177">
        <v>20269.597000000002</v>
      </c>
      <c r="I512" s="225" t="s">
        <v>50</v>
      </c>
      <c r="J512" s="177">
        <v>8133.768</v>
      </c>
      <c r="K512" s="177" t="s">
        <v>50</v>
      </c>
    </row>
    <row r="513" spans="1:11" ht="15" hidden="1" customHeight="1" outlineLevel="1" x14ac:dyDescent="0.2">
      <c r="B513" s="44">
        <v>2014</v>
      </c>
      <c r="C513" s="72"/>
      <c r="D513" s="177">
        <v>527</v>
      </c>
      <c r="E513" s="70" t="s">
        <v>276</v>
      </c>
      <c r="F513" s="177">
        <v>1032</v>
      </c>
      <c r="G513" s="70" t="s">
        <v>50</v>
      </c>
      <c r="H513" s="177">
        <v>21084.89</v>
      </c>
      <c r="I513" s="70" t="s">
        <v>50</v>
      </c>
      <c r="J513" s="177">
        <v>8541.4639999999999</v>
      </c>
      <c r="K513" s="177" t="s">
        <v>50</v>
      </c>
    </row>
    <row r="514" spans="1:11" ht="15" customHeight="1" collapsed="1" x14ac:dyDescent="0.2">
      <c r="B514" s="257" t="s">
        <v>204</v>
      </c>
      <c r="C514" s="72"/>
      <c r="D514" s="77"/>
      <c r="E514" s="77"/>
      <c r="F514" s="77"/>
      <c r="G514" s="224"/>
      <c r="H514" s="77"/>
      <c r="I514" s="224"/>
      <c r="J514" s="77"/>
      <c r="K514" s="77"/>
    </row>
    <row r="515" spans="1:11" ht="15" customHeight="1" x14ac:dyDescent="0.2">
      <c r="B515" s="76">
        <v>2019</v>
      </c>
      <c r="C515" s="239"/>
      <c r="D515" s="180">
        <v>1574</v>
      </c>
      <c r="E515" s="180"/>
      <c r="F515" s="180">
        <v>4035</v>
      </c>
      <c r="G515" s="67"/>
      <c r="H515" s="180">
        <v>420088.44300000003</v>
      </c>
      <c r="I515" s="67"/>
      <c r="J515" s="180">
        <v>96830.402000000002</v>
      </c>
      <c r="K515" s="77"/>
    </row>
    <row r="516" spans="1:11" ht="15" customHeight="1" x14ac:dyDescent="0.2">
      <c r="B516" s="76">
        <v>2018</v>
      </c>
      <c r="C516" s="72"/>
      <c r="D516" s="77">
        <v>1513</v>
      </c>
      <c r="E516" s="77"/>
      <c r="F516" s="180">
        <v>3805</v>
      </c>
      <c r="G516" s="69"/>
      <c r="H516" s="180">
        <v>383014.29</v>
      </c>
      <c r="I516" s="69"/>
      <c r="J516" s="77">
        <v>86885.434999999998</v>
      </c>
      <c r="K516" s="77"/>
    </row>
    <row r="517" spans="1:11" ht="15" customHeight="1" x14ac:dyDescent="0.2">
      <c r="B517" s="76">
        <v>2017</v>
      </c>
      <c r="C517" s="72"/>
      <c r="D517" s="77">
        <v>1431</v>
      </c>
      <c r="E517" s="77" t="s">
        <v>50</v>
      </c>
      <c r="F517" s="77">
        <v>3401</v>
      </c>
      <c r="G517" s="224" t="s">
        <v>50</v>
      </c>
      <c r="H517" s="77">
        <v>338754.96</v>
      </c>
      <c r="I517" s="224" t="s">
        <v>50</v>
      </c>
      <c r="J517" s="77">
        <v>69884.820999999996</v>
      </c>
      <c r="K517" s="77" t="s">
        <v>50</v>
      </c>
    </row>
    <row r="518" spans="1:11" ht="15" customHeight="1" x14ac:dyDescent="0.2">
      <c r="B518" s="44">
        <v>2016</v>
      </c>
      <c r="C518" s="72"/>
      <c r="D518" s="177">
        <v>1343</v>
      </c>
      <c r="E518" s="177" t="s">
        <v>50</v>
      </c>
      <c r="F518" s="177">
        <v>3108</v>
      </c>
      <c r="G518" s="224" t="s">
        <v>50</v>
      </c>
      <c r="H518" s="177">
        <v>258119.981</v>
      </c>
      <c r="I518" s="224" t="s">
        <v>50</v>
      </c>
      <c r="J518" s="177">
        <v>52643.661999999997</v>
      </c>
      <c r="K518" s="177" t="s">
        <v>50</v>
      </c>
    </row>
    <row r="519" spans="1:11" ht="15" customHeight="1" x14ac:dyDescent="0.2">
      <c r="B519" s="44">
        <v>2015</v>
      </c>
      <c r="C519" s="72"/>
      <c r="D519" s="177">
        <v>1346</v>
      </c>
      <c r="E519" s="177" t="s">
        <v>50</v>
      </c>
      <c r="F519" s="177">
        <v>3031</v>
      </c>
      <c r="G519" s="224" t="s">
        <v>50</v>
      </c>
      <c r="H519" s="177">
        <v>250433.23199999999</v>
      </c>
      <c r="I519" s="224" t="s">
        <v>50</v>
      </c>
      <c r="J519" s="177">
        <v>48001.449000000001</v>
      </c>
      <c r="K519" s="177" t="s">
        <v>50</v>
      </c>
    </row>
    <row r="520" spans="1:11" ht="15" customHeight="1" x14ac:dyDescent="0.2">
      <c r="B520" s="44">
        <v>2014</v>
      </c>
      <c r="C520" s="72"/>
      <c r="D520" s="177">
        <v>1305</v>
      </c>
      <c r="E520" s="70" t="s">
        <v>276</v>
      </c>
      <c r="F520" s="177">
        <v>3018</v>
      </c>
      <c r="G520" s="70" t="s">
        <v>50</v>
      </c>
      <c r="H520" s="177">
        <v>267739.57699999999</v>
      </c>
      <c r="I520" s="70" t="s">
        <v>50</v>
      </c>
      <c r="J520" s="177">
        <v>51768.959999999999</v>
      </c>
      <c r="K520" s="177" t="s">
        <v>50</v>
      </c>
    </row>
    <row r="521" spans="1:11" s="69" customFormat="1" ht="15" hidden="1" customHeight="1" outlineLevel="1" x14ac:dyDescent="0.2">
      <c r="A521" s="11"/>
      <c r="B521" s="225" t="s">
        <v>17</v>
      </c>
      <c r="C521" s="72"/>
      <c r="D521" s="77"/>
      <c r="E521" s="77"/>
      <c r="F521" s="11"/>
      <c r="H521" s="11"/>
      <c r="J521" s="77"/>
      <c r="K521" s="11"/>
    </row>
    <row r="522" spans="1:11" s="69" customFormat="1" ht="15" hidden="1" customHeight="1" outlineLevel="1" x14ac:dyDescent="0.2">
      <c r="A522" s="11"/>
      <c r="B522" s="76">
        <v>2019</v>
      </c>
      <c r="C522" s="239"/>
      <c r="D522" s="180">
        <v>159</v>
      </c>
      <c r="E522" s="180"/>
      <c r="F522" s="180" t="s">
        <v>37</v>
      </c>
      <c r="G522" s="67"/>
      <c r="H522" s="180" t="s">
        <v>37</v>
      </c>
      <c r="I522" s="67"/>
      <c r="J522" s="180" t="s">
        <v>37</v>
      </c>
      <c r="K522" s="11"/>
    </row>
    <row r="523" spans="1:11" s="69" customFormat="1" ht="15" hidden="1" customHeight="1" outlineLevel="1" x14ac:dyDescent="0.2">
      <c r="A523" s="11"/>
      <c r="B523" s="76">
        <v>2018</v>
      </c>
      <c r="C523" s="72"/>
      <c r="D523" s="77">
        <v>166</v>
      </c>
      <c r="E523" s="77"/>
      <c r="F523" s="180">
        <v>330</v>
      </c>
      <c r="H523" s="180">
        <v>7084.027</v>
      </c>
      <c r="J523" s="77">
        <v>3526.5529999999999</v>
      </c>
      <c r="K523" s="11"/>
    </row>
    <row r="524" spans="1:11" ht="15" hidden="1" customHeight="1" outlineLevel="1" x14ac:dyDescent="0.2">
      <c r="B524" s="76">
        <v>2017</v>
      </c>
      <c r="C524" s="72"/>
      <c r="D524" s="77">
        <v>155</v>
      </c>
      <c r="E524" s="77" t="s">
        <v>50</v>
      </c>
      <c r="F524" s="77">
        <v>333</v>
      </c>
      <c r="G524" s="225" t="s">
        <v>50</v>
      </c>
      <c r="H524" s="77">
        <v>6151</v>
      </c>
      <c r="I524" s="225" t="s">
        <v>50</v>
      </c>
      <c r="J524" s="77">
        <v>2914.7910000000002</v>
      </c>
      <c r="K524" s="77" t="s">
        <v>50</v>
      </c>
    </row>
    <row r="525" spans="1:11" ht="15" hidden="1" customHeight="1" outlineLevel="1" x14ac:dyDescent="0.2">
      <c r="B525" s="44">
        <v>2016</v>
      </c>
      <c r="C525" s="72"/>
      <c r="D525" s="177">
        <v>167</v>
      </c>
      <c r="E525" s="177" t="s">
        <v>50</v>
      </c>
      <c r="F525" s="177">
        <v>331</v>
      </c>
      <c r="G525" s="225" t="s">
        <v>50</v>
      </c>
      <c r="H525" s="177">
        <v>4521.6959999999999</v>
      </c>
      <c r="I525" s="225" t="s">
        <v>50</v>
      </c>
      <c r="J525" s="177">
        <v>1723.9590000000001</v>
      </c>
      <c r="K525" s="177" t="s">
        <v>50</v>
      </c>
    </row>
    <row r="526" spans="1:11" ht="15" hidden="1" customHeight="1" outlineLevel="1" x14ac:dyDescent="0.2">
      <c r="B526" s="44">
        <v>2015</v>
      </c>
      <c r="C526" s="72"/>
      <c r="D526" s="177">
        <v>147</v>
      </c>
      <c r="E526" s="177" t="s">
        <v>50</v>
      </c>
      <c r="F526" s="177">
        <v>297</v>
      </c>
      <c r="G526" s="225" t="s">
        <v>50</v>
      </c>
      <c r="H526" s="177">
        <v>4355.3649999999998</v>
      </c>
      <c r="I526" s="225" t="s">
        <v>50</v>
      </c>
      <c r="J526" s="177">
        <v>1654.395</v>
      </c>
      <c r="K526" s="177" t="s">
        <v>50</v>
      </c>
    </row>
    <row r="527" spans="1:11" ht="15" hidden="1" customHeight="1" outlineLevel="1" x14ac:dyDescent="0.2">
      <c r="B527" s="44">
        <v>2014</v>
      </c>
      <c r="C527" s="72"/>
      <c r="D527" s="177">
        <v>142</v>
      </c>
      <c r="E527" s="70" t="s">
        <v>276</v>
      </c>
      <c r="F527" s="177">
        <v>300</v>
      </c>
      <c r="G527" s="70" t="s">
        <v>50</v>
      </c>
      <c r="H527" s="177">
        <v>5252.5640000000003</v>
      </c>
      <c r="I527" s="70" t="s">
        <v>50</v>
      </c>
      <c r="J527" s="177">
        <v>2251.1060000000002</v>
      </c>
      <c r="K527" s="177" t="s">
        <v>50</v>
      </c>
    </row>
    <row r="528" spans="1:11" ht="15" hidden="1" customHeight="1" outlineLevel="1" x14ac:dyDescent="0.2">
      <c r="B528" s="225" t="s">
        <v>18</v>
      </c>
      <c r="C528" s="72"/>
      <c r="D528" s="77"/>
      <c r="E528" s="77"/>
      <c r="F528" s="77"/>
      <c r="G528" s="225"/>
      <c r="H528" s="77"/>
      <c r="I528" s="225"/>
      <c r="J528" s="77"/>
      <c r="K528" s="77"/>
    </row>
    <row r="529" spans="2:11" ht="15" hidden="1" customHeight="1" outlineLevel="1" x14ac:dyDescent="0.2">
      <c r="B529" s="76">
        <v>2019</v>
      </c>
      <c r="C529" s="239"/>
      <c r="D529" s="77">
        <v>0</v>
      </c>
      <c r="E529" s="77"/>
      <c r="F529" s="77">
        <v>0</v>
      </c>
      <c r="G529" s="77"/>
      <c r="H529" s="77">
        <v>0</v>
      </c>
      <c r="I529" s="77"/>
      <c r="J529" s="77">
        <v>0</v>
      </c>
      <c r="K529" s="77"/>
    </row>
    <row r="530" spans="2:11" ht="15" hidden="1" customHeight="1" outlineLevel="1" x14ac:dyDescent="0.2">
      <c r="B530" s="76">
        <v>2018</v>
      </c>
      <c r="C530" s="72"/>
      <c r="D530" s="77">
        <v>0</v>
      </c>
      <c r="E530" s="77"/>
      <c r="F530" s="77">
        <v>0</v>
      </c>
      <c r="G530" s="69"/>
      <c r="H530" s="77">
        <v>0</v>
      </c>
      <c r="I530" s="69"/>
      <c r="J530" s="77">
        <v>0</v>
      </c>
      <c r="K530" s="77"/>
    </row>
    <row r="531" spans="2:11" ht="15" hidden="1" customHeight="1" outlineLevel="1" x14ac:dyDescent="0.2">
      <c r="B531" s="76">
        <v>2017</v>
      </c>
      <c r="C531" s="72"/>
      <c r="D531" s="77">
        <v>0</v>
      </c>
      <c r="E531" s="77" t="s">
        <v>50</v>
      </c>
      <c r="F531" s="77">
        <v>0</v>
      </c>
      <c r="G531" s="225" t="s">
        <v>50</v>
      </c>
      <c r="H531" s="77">
        <v>0</v>
      </c>
      <c r="I531" s="225" t="s">
        <v>50</v>
      </c>
      <c r="J531" s="77">
        <v>0</v>
      </c>
      <c r="K531" s="77" t="s">
        <v>50</v>
      </c>
    </row>
    <row r="532" spans="2:11" ht="15" hidden="1" customHeight="1" outlineLevel="1" x14ac:dyDescent="0.2">
      <c r="B532" s="44">
        <v>2016</v>
      </c>
      <c r="C532" s="72"/>
      <c r="D532" s="77">
        <v>0</v>
      </c>
      <c r="E532" s="77" t="s">
        <v>50</v>
      </c>
      <c r="F532" s="77">
        <v>0</v>
      </c>
      <c r="G532" s="225" t="s">
        <v>50</v>
      </c>
      <c r="H532" s="77">
        <v>0</v>
      </c>
      <c r="I532" s="225" t="s">
        <v>50</v>
      </c>
      <c r="J532" s="77">
        <v>0</v>
      </c>
      <c r="K532" s="77" t="s">
        <v>50</v>
      </c>
    </row>
    <row r="533" spans="2:11" ht="15" hidden="1" customHeight="1" outlineLevel="1" x14ac:dyDescent="0.2">
      <c r="B533" s="44">
        <v>2015</v>
      </c>
      <c r="C533" s="72"/>
      <c r="D533" s="77">
        <v>0</v>
      </c>
      <c r="E533" s="77" t="s">
        <v>50</v>
      </c>
      <c r="F533" s="77">
        <v>0</v>
      </c>
      <c r="G533" s="225" t="s">
        <v>50</v>
      </c>
      <c r="H533" s="77">
        <v>0</v>
      </c>
      <c r="I533" s="225" t="s">
        <v>50</v>
      </c>
      <c r="J533" s="77">
        <v>0</v>
      </c>
      <c r="K533" s="77" t="s">
        <v>50</v>
      </c>
    </row>
    <row r="534" spans="2:11" ht="15" hidden="1" customHeight="1" outlineLevel="1" x14ac:dyDescent="0.2">
      <c r="B534" s="44">
        <v>2014</v>
      </c>
      <c r="C534" s="72"/>
      <c r="D534" s="77">
        <v>0</v>
      </c>
      <c r="E534" s="70" t="s">
        <v>276</v>
      </c>
      <c r="F534" s="77">
        <v>0</v>
      </c>
      <c r="G534" s="70" t="s">
        <v>50</v>
      </c>
      <c r="H534" s="77">
        <v>0</v>
      </c>
      <c r="I534" s="70" t="s">
        <v>50</v>
      </c>
      <c r="J534" s="77">
        <v>0</v>
      </c>
      <c r="K534" s="77" t="s">
        <v>50</v>
      </c>
    </row>
    <row r="535" spans="2:11" ht="15" hidden="1" customHeight="1" outlineLevel="1" x14ac:dyDescent="0.2">
      <c r="B535" s="225" t="s">
        <v>19</v>
      </c>
      <c r="C535" s="72"/>
      <c r="D535" s="77"/>
      <c r="E535" s="77"/>
      <c r="F535" s="77"/>
      <c r="G535" s="225"/>
      <c r="H535" s="77"/>
      <c r="I535" s="225"/>
      <c r="J535" s="77"/>
      <c r="K535" s="77"/>
    </row>
    <row r="536" spans="2:11" ht="15" hidden="1" customHeight="1" outlineLevel="1" x14ac:dyDescent="0.2">
      <c r="B536" s="76">
        <v>2019</v>
      </c>
      <c r="C536" s="239"/>
      <c r="D536" s="180">
        <v>69</v>
      </c>
      <c r="E536" s="180"/>
      <c r="F536" s="180">
        <v>527</v>
      </c>
      <c r="G536" s="67"/>
      <c r="H536" s="180">
        <v>60508.639999999999</v>
      </c>
      <c r="I536" s="67"/>
      <c r="J536" s="180">
        <v>16282.683999999999</v>
      </c>
      <c r="K536" s="77"/>
    </row>
    <row r="537" spans="2:11" ht="15" hidden="1" customHeight="1" outlineLevel="1" x14ac:dyDescent="0.2">
      <c r="B537" s="76">
        <v>2018</v>
      </c>
      <c r="C537" s="72"/>
      <c r="D537" s="77">
        <v>62</v>
      </c>
      <c r="E537" s="77"/>
      <c r="F537" s="180">
        <v>483</v>
      </c>
      <c r="G537" s="69"/>
      <c r="H537" s="180">
        <v>48009.044999999998</v>
      </c>
      <c r="I537" s="69"/>
      <c r="J537" s="77">
        <v>12489.798000000001</v>
      </c>
      <c r="K537" s="77"/>
    </row>
    <row r="538" spans="2:11" ht="15" hidden="1" customHeight="1" outlineLevel="1" x14ac:dyDescent="0.2">
      <c r="B538" s="76">
        <v>2017</v>
      </c>
      <c r="C538" s="72"/>
      <c r="D538" s="77">
        <v>63</v>
      </c>
      <c r="E538" s="77" t="s">
        <v>50</v>
      </c>
      <c r="F538" s="77">
        <v>443</v>
      </c>
      <c r="G538" s="225" t="s">
        <v>50</v>
      </c>
      <c r="H538" s="77">
        <v>50916.46</v>
      </c>
      <c r="I538" s="225" t="s">
        <v>50</v>
      </c>
      <c r="J538" s="77">
        <v>12375.326999999999</v>
      </c>
      <c r="K538" s="77" t="s">
        <v>50</v>
      </c>
    </row>
    <row r="539" spans="2:11" ht="15" hidden="1" customHeight="1" outlineLevel="1" x14ac:dyDescent="0.2">
      <c r="B539" s="44">
        <v>2016</v>
      </c>
      <c r="C539" s="72"/>
      <c r="D539" s="177">
        <v>64</v>
      </c>
      <c r="E539" s="177" t="s">
        <v>50</v>
      </c>
      <c r="F539" s="177">
        <v>346</v>
      </c>
      <c r="G539" s="225" t="s">
        <v>50</v>
      </c>
      <c r="H539" s="177">
        <v>31724.748</v>
      </c>
      <c r="I539" s="225" t="s">
        <v>50</v>
      </c>
      <c r="J539" s="177">
        <v>7699.1390000000001</v>
      </c>
      <c r="K539" s="177" t="s">
        <v>50</v>
      </c>
    </row>
    <row r="540" spans="2:11" ht="15" hidden="1" customHeight="1" outlineLevel="1" x14ac:dyDescent="0.2">
      <c r="B540" s="44">
        <v>2015</v>
      </c>
      <c r="C540" s="72"/>
      <c r="D540" s="177">
        <v>58</v>
      </c>
      <c r="E540" s="177" t="s">
        <v>50</v>
      </c>
      <c r="F540" s="177">
        <v>315</v>
      </c>
      <c r="G540" s="225" t="s">
        <v>50</v>
      </c>
      <c r="H540" s="177">
        <v>28438.23</v>
      </c>
      <c r="I540" s="225" t="s">
        <v>50</v>
      </c>
      <c r="J540" s="177">
        <v>6487.9610000000002</v>
      </c>
      <c r="K540" s="177" t="s">
        <v>50</v>
      </c>
    </row>
    <row r="541" spans="2:11" ht="15" hidden="1" customHeight="1" outlineLevel="1" x14ac:dyDescent="0.2">
      <c r="B541" s="44">
        <v>2014</v>
      </c>
      <c r="C541" s="72"/>
      <c r="D541" s="177">
        <v>70</v>
      </c>
      <c r="E541" s="70" t="s">
        <v>276</v>
      </c>
      <c r="F541" s="177">
        <v>375</v>
      </c>
      <c r="G541" s="70" t="s">
        <v>50</v>
      </c>
      <c r="H541" s="177">
        <v>39450.879999999997</v>
      </c>
      <c r="I541" s="70" t="s">
        <v>50</v>
      </c>
      <c r="J541" s="177">
        <v>7983.2039999999997</v>
      </c>
      <c r="K541" s="177" t="s">
        <v>50</v>
      </c>
    </row>
    <row r="542" spans="2:11" ht="15" hidden="1" customHeight="1" outlineLevel="1" x14ac:dyDescent="0.2">
      <c r="B542" s="225" t="s">
        <v>20</v>
      </c>
      <c r="C542" s="72"/>
      <c r="D542" s="77"/>
      <c r="E542" s="77"/>
      <c r="F542" s="77"/>
      <c r="G542" s="225"/>
      <c r="H542" s="77"/>
      <c r="I542" s="225"/>
      <c r="J542" s="77"/>
      <c r="K542" s="77"/>
    </row>
    <row r="543" spans="2:11" ht="15" hidden="1" customHeight="1" outlineLevel="1" x14ac:dyDescent="0.2">
      <c r="B543" s="76">
        <v>2019</v>
      </c>
      <c r="C543" s="239"/>
      <c r="D543" s="180">
        <v>4</v>
      </c>
      <c r="E543" s="180"/>
      <c r="F543" s="180">
        <v>27</v>
      </c>
      <c r="G543" s="67"/>
      <c r="H543" s="180">
        <v>28666.848000000002</v>
      </c>
      <c r="I543" s="67"/>
      <c r="J543" s="180">
        <v>9819.9410000000007</v>
      </c>
      <c r="K543" s="77"/>
    </row>
    <row r="544" spans="2:11" ht="15" hidden="1" customHeight="1" outlineLevel="1" x14ac:dyDescent="0.2">
      <c r="B544" s="76">
        <v>2018</v>
      </c>
      <c r="C544" s="72"/>
      <c r="D544" s="77">
        <v>3</v>
      </c>
      <c r="E544" s="77"/>
      <c r="F544" s="180">
        <v>26</v>
      </c>
      <c r="G544" s="69"/>
      <c r="H544" s="180">
        <v>28477.769</v>
      </c>
      <c r="I544" s="69"/>
      <c r="J544" s="77">
        <v>8945.9619999999995</v>
      </c>
      <c r="K544" s="77"/>
    </row>
    <row r="545" spans="2:11" ht="15" hidden="1" customHeight="1" outlineLevel="1" x14ac:dyDescent="0.2">
      <c r="B545" s="76">
        <v>2017</v>
      </c>
      <c r="C545" s="72"/>
      <c r="D545" s="77">
        <v>3</v>
      </c>
      <c r="E545" s="77" t="s">
        <v>50</v>
      </c>
      <c r="F545" s="77">
        <v>26</v>
      </c>
      <c r="G545" s="225" t="s">
        <v>50</v>
      </c>
      <c r="H545" s="77">
        <v>25071.544000000002</v>
      </c>
      <c r="I545" s="225" t="s">
        <v>50</v>
      </c>
      <c r="J545" s="77">
        <v>8388.5650000000005</v>
      </c>
      <c r="K545" s="77" t="s">
        <v>50</v>
      </c>
    </row>
    <row r="546" spans="2:11" ht="15" hidden="1" customHeight="1" outlineLevel="1" x14ac:dyDescent="0.2">
      <c r="B546" s="44">
        <v>2016</v>
      </c>
      <c r="C546" s="72"/>
      <c r="D546" s="177">
        <v>2</v>
      </c>
      <c r="E546" s="177" t="s">
        <v>50</v>
      </c>
      <c r="F546" s="77" t="s">
        <v>37</v>
      </c>
      <c r="G546" s="225"/>
      <c r="H546" s="77" t="s">
        <v>37</v>
      </c>
      <c r="I546" s="225"/>
      <c r="J546" s="77" t="s">
        <v>37</v>
      </c>
      <c r="K546" s="77"/>
    </row>
    <row r="547" spans="2:11" ht="15" hidden="1" customHeight="1" outlineLevel="1" x14ac:dyDescent="0.2">
      <c r="B547" s="44">
        <v>2015</v>
      </c>
      <c r="C547" s="72"/>
      <c r="D547" s="177">
        <v>2</v>
      </c>
      <c r="E547" s="177" t="s">
        <v>50</v>
      </c>
      <c r="F547" s="77" t="s">
        <v>37</v>
      </c>
      <c r="G547" s="225"/>
      <c r="H547" s="77" t="s">
        <v>37</v>
      </c>
      <c r="I547" s="225"/>
      <c r="J547" s="77" t="s">
        <v>37</v>
      </c>
      <c r="K547" s="77"/>
    </row>
    <row r="548" spans="2:11" ht="15" hidden="1" customHeight="1" outlineLevel="1" x14ac:dyDescent="0.2">
      <c r="B548" s="44">
        <v>2014</v>
      </c>
      <c r="C548" s="72"/>
      <c r="D548" s="177">
        <v>2</v>
      </c>
      <c r="E548" s="70" t="s">
        <v>276</v>
      </c>
      <c r="F548" s="77" t="s">
        <v>37</v>
      </c>
      <c r="G548" s="70"/>
      <c r="H548" s="77" t="s">
        <v>37</v>
      </c>
      <c r="I548" s="70"/>
      <c r="J548" s="77" t="s">
        <v>37</v>
      </c>
      <c r="K548" s="77"/>
    </row>
    <row r="549" spans="2:11" ht="15" hidden="1" customHeight="1" outlineLevel="1" x14ac:dyDescent="0.2">
      <c r="B549" s="225" t="s">
        <v>21</v>
      </c>
      <c r="C549" s="72"/>
      <c r="D549" s="77"/>
      <c r="E549" s="77"/>
      <c r="F549" s="77"/>
      <c r="G549" s="225"/>
      <c r="H549" s="77"/>
      <c r="I549" s="225"/>
      <c r="J549" s="77"/>
      <c r="K549" s="77"/>
    </row>
    <row r="550" spans="2:11" ht="15" hidden="1" customHeight="1" outlineLevel="1" x14ac:dyDescent="0.2">
      <c r="B550" s="76">
        <v>2019</v>
      </c>
      <c r="C550" s="239"/>
      <c r="D550" s="180">
        <v>2</v>
      </c>
      <c r="E550" s="180"/>
      <c r="F550" s="180" t="s">
        <v>37</v>
      </c>
      <c r="G550" s="67"/>
      <c r="H550" s="180" t="s">
        <v>37</v>
      </c>
      <c r="I550" s="67"/>
      <c r="J550" s="180" t="s">
        <v>37</v>
      </c>
      <c r="K550" s="77"/>
    </row>
    <row r="551" spans="2:11" ht="15" hidden="1" customHeight="1" outlineLevel="1" x14ac:dyDescent="0.2">
      <c r="B551" s="76">
        <v>2018</v>
      </c>
      <c r="C551" s="72"/>
      <c r="D551" s="77">
        <v>3</v>
      </c>
      <c r="E551" s="77"/>
      <c r="F551" s="77" t="s">
        <v>37</v>
      </c>
      <c r="G551" s="69"/>
      <c r="H551" s="77" t="s">
        <v>37</v>
      </c>
      <c r="I551" s="69"/>
      <c r="J551" s="77" t="s">
        <v>37</v>
      </c>
      <c r="K551" s="77"/>
    </row>
    <row r="552" spans="2:11" ht="15" hidden="1" customHeight="1" outlineLevel="1" x14ac:dyDescent="0.2">
      <c r="B552" s="76">
        <v>2017</v>
      </c>
      <c r="C552" s="72"/>
      <c r="D552" s="77">
        <v>4</v>
      </c>
      <c r="E552" s="77" t="s">
        <v>50</v>
      </c>
      <c r="F552" s="77">
        <v>50</v>
      </c>
      <c r="G552" s="225" t="s">
        <v>50</v>
      </c>
      <c r="H552" s="77">
        <v>3799.8580000000002</v>
      </c>
      <c r="I552" s="225" t="s">
        <v>50</v>
      </c>
      <c r="J552" s="77">
        <v>961.28300000000002</v>
      </c>
      <c r="K552" s="77" t="s">
        <v>50</v>
      </c>
    </row>
    <row r="553" spans="2:11" ht="15" hidden="1" customHeight="1" outlineLevel="1" x14ac:dyDescent="0.2">
      <c r="B553" s="44">
        <v>2016</v>
      </c>
      <c r="C553" s="72"/>
      <c r="D553" s="177">
        <v>4</v>
      </c>
      <c r="E553" s="177" t="s">
        <v>50</v>
      </c>
      <c r="F553" s="77" t="s">
        <v>37</v>
      </c>
      <c r="G553" s="225"/>
      <c r="H553" s="77" t="s">
        <v>37</v>
      </c>
      <c r="I553" s="225"/>
      <c r="J553" s="77" t="s">
        <v>37</v>
      </c>
      <c r="K553" s="77"/>
    </row>
    <row r="554" spans="2:11" ht="15" hidden="1" customHeight="1" outlineLevel="1" x14ac:dyDescent="0.2">
      <c r="B554" s="44">
        <v>2015</v>
      </c>
      <c r="C554" s="72"/>
      <c r="D554" s="177">
        <v>3</v>
      </c>
      <c r="E554" s="177" t="s">
        <v>50</v>
      </c>
      <c r="F554" s="77" t="s">
        <v>37</v>
      </c>
      <c r="G554" s="225"/>
      <c r="H554" s="77" t="s">
        <v>37</v>
      </c>
      <c r="I554" s="225"/>
      <c r="J554" s="77" t="s">
        <v>37</v>
      </c>
      <c r="K554" s="77"/>
    </row>
    <row r="555" spans="2:11" ht="15" hidden="1" customHeight="1" outlineLevel="1" x14ac:dyDescent="0.2">
      <c r="B555" s="44">
        <v>2014</v>
      </c>
      <c r="C555" s="72"/>
      <c r="D555" s="177">
        <v>4</v>
      </c>
      <c r="E555" s="70" t="s">
        <v>276</v>
      </c>
      <c r="F555" s="177">
        <v>50</v>
      </c>
      <c r="G555" s="70" t="s">
        <v>50</v>
      </c>
      <c r="H555" s="177">
        <v>4911.3410000000003</v>
      </c>
      <c r="I555" s="70" t="s">
        <v>50</v>
      </c>
      <c r="J555" s="182">
        <v>-467.233</v>
      </c>
      <c r="K555" s="177" t="s">
        <v>50</v>
      </c>
    </row>
    <row r="556" spans="2:11" ht="15" hidden="1" customHeight="1" outlineLevel="1" x14ac:dyDescent="0.2">
      <c r="B556" s="225" t="s">
        <v>22</v>
      </c>
      <c r="C556" s="72"/>
      <c r="D556" s="77"/>
      <c r="E556" s="77"/>
      <c r="F556" s="77"/>
      <c r="G556" s="225"/>
      <c r="H556" s="77"/>
      <c r="I556" s="225"/>
      <c r="J556" s="77"/>
      <c r="K556" s="77"/>
    </row>
    <row r="557" spans="2:11" ht="15" hidden="1" customHeight="1" outlineLevel="1" x14ac:dyDescent="0.2">
      <c r="B557" s="76">
        <v>2019</v>
      </c>
      <c r="C557" s="239"/>
      <c r="D557" s="180">
        <v>113</v>
      </c>
      <c r="E557" s="180"/>
      <c r="F557" s="180">
        <v>820</v>
      </c>
      <c r="G557" s="67"/>
      <c r="H557" s="180">
        <v>48516.705999999998</v>
      </c>
      <c r="I557" s="67"/>
      <c r="J557" s="180">
        <v>15179.415000000001</v>
      </c>
      <c r="K557" s="77"/>
    </row>
    <row r="558" spans="2:11" ht="15" hidden="1" customHeight="1" outlineLevel="1" x14ac:dyDescent="0.2">
      <c r="B558" s="76">
        <v>2018</v>
      </c>
      <c r="C558" s="72"/>
      <c r="D558" s="77">
        <v>107</v>
      </c>
      <c r="E558" s="77"/>
      <c r="F558" s="180">
        <v>761</v>
      </c>
      <c r="G558" s="69"/>
      <c r="H558" s="180">
        <v>42616.03</v>
      </c>
      <c r="I558" s="69"/>
      <c r="J558" s="77">
        <v>14462.901</v>
      </c>
      <c r="K558" s="77"/>
    </row>
    <row r="559" spans="2:11" ht="15" hidden="1" customHeight="1" outlineLevel="1" x14ac:dyDescent="0.2">
      <c r="B559" s="76">
        <v>2017</v>
      </c>
      <c r="C559" s="72"/>
      <c r="D559" s="77">
        <v>97</v>
      </c>
      <c r="E559" s="77" t="s">
        <v>50</v>
      </c>
      <c r="F559" s="77">
        <v>563</v>
      </c>
      <c r="G559" s="225" t="s">
        <v>50</v>
      </c>
      <c r="H559" s="77">
        <v>30847.838</v>
      </c>
      <c r="I559" s="225" t="s">
        <v>50</v>
      </c>
      <c r="J559" s="77">
        <v>11312.460999999999</v>
      </c>
      <c r="K559" s="77" t="s">
        <v>50</v>
      </c>
    </row>
    <row r="560" spans="2:11" ht="15" hidden="1" customHeight="1" outlineLevel="1" x14ac:dyDescent="0.2">
      <c r="B560" s="44">
        <v>2016</v>
      </c>
      <c r="C560" s="72"/>
      <c r="D560" s="177">
        <v>94</v>
      </c>
      <c r="E560" s="177" t="s">
        <v>50</v>
      </c>
      <c r="F560" s="179">
        <v>525</v>
      </c>
      <c r="G560" s="225" t="s">
        <v>50</v>
      </c>
      <c r="H560" s="177">
        <v>23189.152999999998</v>
      </c>
      <c r="I560" s="225" t="s">
        <v>50</v>
      </c>
      <c r="J560" s="177">
        <v>8168.0360000000001</v>
      </c>
      <c r="K560" s="177" t="s">
        <v>50</v>
      </c>
    </row>
    <row r="561" spans="2:11" ht="15" hidden="1" customHeight="1" outlineLevel="1" x14ac:dyDescent="0.2">
      <c r="B561" s="44">
        <v>2015</v>
      </c>
      <c r="C561" s="72"/>
      <c r="D561" s="177">
        <v>98</v>
      </c>
      <c r="E561" s="177" t="s">
        <v>50</v>
      </c>
      <c r="F561" s="177">
        <v>559</v>
      </c>
      <c r="G561" s="225" t="s">
        <v>50</v>
      </c>
      <c r="H561" s="177">
        <v>24019.431</v>
      </c>
      <c r="I561" s="225" t="s">
        <v>50</v>
      </c>
      <c r="J561" s="177">
        <v>8009.0140000000001</v>
      </c>
      <c r="K561" s="177" t="s">
        <v>50</v>
      </c>
    </row>
    <row r="562" spans="2:11" ht="15" hidden="1" customHeight="1" outlineLevel="1" x14ac:dyDescent="0.2">
      <c r="B562" s="44">
        <v>2014</v>
      </c>
      <c r="C562" s="72"/>
      <c r="D562" s="177">
        <v>114</v>
      </c>
      <c r="E562" s="70" t="s">
        <v>276</v>
      </c>
      <c r="F562" s="177">
        <v>506</v>
      </c>
      <c r="G562" s="70" t="s">
        <v>50</v>
      </c>
      <c r="H562" s="177">
        <v>21490.649000000001</v>
      </c>
      <c r="I562" s="70" t="s">
        <v>50</v>
      </c>
      <c r="J562" s="177">
        <v>9324.5079999999998</v>
      </c>
      <c r="K562" s="177" t="s">
        <v>50</v>
      </c>
    </row>
    <row r="563" spans="2:11" ht="15" hidden="1" customHeight="1" outlineLevel="1" x14ac:dyDescent="0.2">
      <c r="B563" s="225" t="s">
        <v>23</v>
      </c>
      <c r="C563" s="72"/>
      <c r="D563" s="77"/>
      <c r="E563" s="77"/>
      <c r="F563" s="77"/>
      <c r="G563" s="225"/>
      <c r="H563" s="77"/>
      <c r="I563" s="225"/>
      <c r="J563" s="77"/>
      <c r="K563" s="77"/>
    </row>
    <row r="564" spans="2:11" ht="15" hidden="1" customHeight="1" outlineLevel="1" x14ac:dyDescent="0.2">
      <c r="B564" s="76">
        <v>2019</v>
      </c>
      <c r="C564" s="239"/>
      <c r="D564" s="180">
        <v>232</v>
      </c>
      <c r="E564" s="180"/>
      <c r="F564" s="180">
        <v>607</v>
      </c>
      <c r="G564" s="67"/>
      <c r="H564" s="180">
        <v>215591.36900000001</v>
      </c>
      <c r="I564" s="67"/>
      <c r="J564" s="180">
        <v>19581.137999999999</v>
      </c>
      <c r="K564" s="77"/>
    </row>
    <row r="565" spans="2:11" ht="15" hidden="1" customHeight="1" outlineLevel="1" x14ac:dyDescent="0.2">
      <c r="B565" s="76">
        <v>2018</v>
      </c>
      <c r="C565" s="72"/>
      <c r="D565" s="77">
        <v>224</v>
      </c>
      <c r="E565" s="77"/>
      <c r="F565" s="180">
        <v>574</v>
      </c>
      <c r="G565" s="69"/>
      <c r="H565" s="180">
        <v>197895.56700000001</v>
      </c>
      <c r="I565" s="69"/>
      <c r="J565" s="77">
        <v>15797.585999999999</v>
      </c>
      <c r="K565" s="77"/>
    </row>
    <row r="566" spans="2:11" ht="15" hidden="1" customHeight="1" outlineLevel="1" x14ac:dyDescent="0.2">
      <c r="B566" s="76">
        <v>2017</v>
      </c>
      <c r="C566" s="72"/>
      <c r="D566" s="77">
        <v>218</v>
      </c>
      <c r="E566" s="77" t="s">
        <v>50</v>
      </c>
      <c r="F566" s="77">
        <v>553</v>
      </c>
      <c r="G566" s="225" t="s">
        <v>50</v>
      </c>
      <c r="H566" s="77">
        <v>180876.492</v>
      </c>
      <c r="I566" s="225" t="s">
        <v>50</v>
      </c>
      <c r="J566" s="77">
        <v>13271.716</v>
      </c>
      <c r="K566" s="77" t="s">
        <v>50</v>
      </c>
    </row>
    <row r="567" spans="2:11" ht="15" hidden="1" customHeight="1" outlineLevel="1" x14ac:dyDescent="0.2">
      <c r="B567" s="44">
        <v>2016</v>
      </c>
      <c r="C567" s="72"/>
      <c r="D567" s="177">
        <v>211</v>
      </c>
      <c r="E567" s="177" t="s">
        <v>50</v>
      </c>
      <c r="F567" s="177">
        <v>543</v>
      </c>
      <c r="G567" s="225" t="s">
        <v>50</v>
      </c>
      <c r="H567" s="177">
        <v>140233.239</v>
      </c>
      <c r="I567" s="225" t="s">
        <v>50</v>
      </c>
      <c r="J567" s="177">
        <v>10694.491</v>
      </c>
      <c r="K567" s="177" t="s">
        <v>50</v>
      </c>
    </row>
    <row r="568" spans="2:11" ht="15" hidden="1" customHeight="1" outlineLevel="1" x14ac:dyDescent="0.2">
      <c r="B568" s="44">
        <v>2015</v>
      </c>
      <c r="C568" s="72"/>
      <c r="D568" s="177">
        <v>233</v>
      </c>
      <c r="E568" s="177" t="s">
        <v>50</v>
      </c>
      <c r="F568" s="177">
        <v>518</v>
      </c>
      <c r="G568" s="225" t="s">
        <v>50</v>
      </c>
      <c r="H568" s="177">
        <v>135644.06299999999</v>
      </c>
      <c r="I568" s="225" t="s">
        <v>50</v>
      </c>
      <c r="J568" s="177">
        <v>11130.423000000001</v>
      </c>
      <c r="K568" s="177" t="s">
        <v>50</v>
      </c>
    </row>
    <row r="569" spans="2:11" ht="15" hidden="1" customHeight="1" outlineLevel="1" x14ac:dyDescent="0.2">
      <c r="B569" s="44">
        <v>2014</v>
      </c>
      <c r="C569" s="72"/>
      <c r="D569" s="177">
        <v>230</v>
      </c>
      <c r="E569" s="70" t="s">
        <v>276</v>
      </c>
      <c r="F569" s="177">
        <v>546</v>
      </c>
      <c r="G569" s="70" t="s">
        <v>50</v>
      </c>
      <c r="H569" s="177">
        <v>134992.89499999999</v>
      </c>
      <c r="I569" s="70" t="s">
        <v>50</v>
      </c>
      <c r="J569" s="177">
        <v>10926.012000000001</v>
      </c>
      <c r="K569" s="177" t="s">
        <v>50</v>
      </c>
    </row>
    <row r="570" spans="2:11" ht="15" hidden="1" customHeight="1" outlineLevel="1" x14ac:dyDescent="0.2">
      <c r="B570" s="225" t="s">
        <v>24</v>
      </c>
      <c r="C570" s="72"/>
      <c r="D570" s="77"/>
      <c r="E570" s="77"/>
      <c r="F570" s="77"/>
      <c r="G570" s="225"/>
      <c r="H570" s="77"/>
      <c r="I570" s="225"/>
      <c r="J570" s="77"/>
      <c r="K570" s="77"/>
    </row>
    <row r="571" spans="2:11" ht="15" hidden="1" customHeight="1" outlineLevel="1" x14ac:dyDescent="0.2">
      <c r="B571" s="76">
        <v>2019</v>
      </c>
      <c r="C571" s="239"/>
      <c r="D571" s="180">
        <v>72</v>
      </c>
      <c r="E571" s="180"/>
      <c r="F571" s="180">
        <v>106</v>
      </c>
      <c r="G571" s="67"/>
      <c r="H571" s="180">
        <v>11245.805</v>
      </c>
      <c r="I571" s="67"/>
      <c r="J571" s="180">
        <v>7359.8090000000002</v>
      </c>
      <c r="K571" s="77"/>
    </row>
    <row r="572" spans="2:11" ht="15" hidden="1" customHeight="1" outlineLevel="1" x14ac:dyDescent="0.2">
      <c r="B572" s="76">
        <v>2018</v>
      </c>
      <c r="C572" s="72"/>
      <c r="D572" s="77">
        <v>69</v>
      </c>
      <c r="E572" s="77"/>
      <c r="F572" s="77" t="s">
        <v>37</v>
      </c>
      <c r="G572" s="69"/>
      <c r="H572" s="77" t="s">
        <v>37</v>
      </c>
      <c r="I572" s="69"/>
      <c r="J572" s="77" t="s">
        <v>37</v>
      </c>
      <c r="K572" s="77"/>
    </row>
    <row r="573" spans="2:11" ht="15" hidden="1" customHeight="1" outlineLevel="1" x14ac:dyDescent="0.2">
      <c r="B573" s="76">
        <v>2017</v>
      </c>
      <c r="C573" s="72"/>
      <c r="D573" s="77">
        <v>63</v>
      </c>
      <c r="E573" s="77" t="s">
        <v>50</v>
      </c>
      <c r="F573" s="77">
        <v>102</v>
      </c>
      <c r="G573" s="225" t="s">
        <v>50</v>
      </c>
      <c r="H573" s="77">
        <v>11016.914000000001</v>
      </c>
      <c r="I573" s="225" t="s">
        <v>50</v>
      </c>
      <c r="J573" s="77">
        <v>7253.4229999999998</v>
      </c>
      <c r="K573" s="77" t="s">
        <v>50</v>
      </c>
    </row>
    <row r="574" spans="2:11" ht="15" hidden="1" customHeight="1" outlineLevel="1" x14ac:dyDescent="0.2">
      <c r="B574" s="44">
        <v>2016</v>
      </c>
      <c r="C574" s="72"/>
      <c r="D574" s="177">
        <v>66</v>
      </c>
      <c r="E574" s="177" t="s">
        <v>50</v>
      </c>
      <c r="F574" s="177">
        <v>100</v>
      </c>
      <c r="G574" s="225" t="s">
        <v>50</v>
      </c>
      <c r="H574" s="177">
        <v>10748.116</v>
      </c>
      <c r="I574" s="225" t="s">
        <v>50</v>
      </c>
      <c r="J574" s="177">
        <v>7258.6959999999999</v>
      </c>
      <c r="K574" s="177" t="s">
        <v>50</v>
      </c>
    </row>
    <row r="575" spans="2:11" ht="15" hidden="1" customHeight="1" outlineLevel="1" x14ac:dyDescent="0.2">
      <c r="B575" s="44">
        <v>2015</v>
      </c>
      <c r="C575" s="72"/>
      <c r="D575" s="177">
        <v>67</v>
      </c>
      <c r="E575" s="177" t="s">
        <v>50</v>
      </c>
      <c r="F575" s="177">
        <v>100</v>
      </c>
      <c r="G575" s="225" t="s">
        <v>50</v>
      </c>
      <c r="H575" s="177">
        <v>10374.142</v>
      </c>
      <c r="I575" s="225" t="s">
        <v>50</v>
      </c>
      <c r="J575" s="177">
        <v>6912.6679999999997</v>
      </c>
      <c r="K575" s="177" t="s">
        <v>50</v>
      </c>
    </row>
    <row r="576" spans="2:11" ht="15" hidden="1" customHeight="1" outlineLevel="1" x14ac:dyDescent="0.2">
      <c r="B576" s="44">
        <v>2014</v>
      </c>
      <c r="C576" s="72"/>
      <c r="D576" s="177">
        <v>66</v>
      </c>
      <c r="E576" s="70" t="s">
        <v>276</v>
      </c>
      <c r="F576" s="177">
        <v>101</v>
      </c>
      <c r="G576" s="70" t="s">
        <v>50</v>
      </c>
      <c r="H576" s="177">
        <v>10907.329</v>
      </c>
      <c r="I576" s="70" t="s">
        <v>50</v>
      </c>
      <c r="J576" s="177">
        <v>7237.2610000000004</v>
      </c>
      <c r="K576" s="177" t="s">
        <v>50</v>
      </c>
    </row>
    <row r="577" spans="2:11" ht="15" hidden="1" customHeight="1" outlineLevel="1" x14ac:dyDescent="0.2">
      <c r="B577" s="225" t="s">
        <v>25</v>
      </c>
      <c r="C577" s="72"/>
      <c r="D577" s="77"/>
      <c r="E577" s="77"/>
      <c r="F577" s="77"/>
      <c r="G577" s="225"/>
      <c r="H577" s="77"/>
      <c r="I577" s="225"/>
      <c r="J577" s="77"/>
      <c r="K577" s="77"/>
    </row>
    <row r="578" spans="2:11" ht="15" hidden="1" customHeight="1" outlineLevel="1" x14ac:dyDescent="0.2">
      <c r="B578" s="76">
        <v>2019</v>
      </c>
      <c r="C578" s="239"/>
      <c r="D578" s="180">
        <v>253</v>
      </c>
      <c r="E578" s="180"/>
      <c r="F578" s="180">
        <v>617</v>
      </c>
      <c r="G578" s="67"/>
      <c r="H578" s="180">
        <v>17616.567999999999</v>
      </c>
      <c r="I578" s="67"/>
      <c r="J578" s="180">
        <v>6160.4139999999998</v>
      </c>
      <c r="K578" s="77"/>
    </row>
    <row r="579" spans="2:11" ht="15" hidden="1" customHeight="1" outlineLevel="1" x14ac:dyDescent="0.2">
      <c r="B579" s="76">
        <v>2018</v>
      </c>
      <c r="C579" s="72"/>
      <c r="D579" s="77">
        <v>251</v>
      </c>
      <c r="E579" s="77"/>
      <c r="F579" s="180">
        <v>572</v>
      </c>
      <c r="G579" s="69"/>
      <c r="H579" s="180">
        <v>18010.564999999999</v>
      </c>
      <c r="I579" s="69"/>
      <c r="J579" s="77">
        <v>6621.1059999999998</v>
      </c>
      <c r="K579" s="77"/>
    </row>
    <row r="580" spans="2:11" ht="15" hidden="1" customHeight="1" outlineLevel="1" x14ac:dyDescent="0.2">
      <c r="B580" s="76">
        <v>2017</v>
      </c>
      <c r="C580" s="72"/>
      <c r="D580" s="77">
        <v>225</v>
      </c>
      <c r="E580" s="77" t="s">
        <v>50</v>
      </c>
      <c r="F580" s="77">
        <v>500</v>
      </c>
      <c r="G580" s="225" t="s">
        <v>50</v>
      </c>
      <c r="H580" s="77">
        <v>15825.416999999999</v>
      </c>
      <c r="I580" s="225" t="s">
        <v>50</v>
      </c>
      <c r="J580" s="77">
        <v>5652.4660000000003</v>
      </c>
      <c r="K580" s="77" t="s">
        <v>50</v>
      </c>
    </row>
    <row r="581" spans="2:11" ht="15" hidden="1" customHeight="1" outlineLevel="1" x14ac:dyDescent="0.2">
      <c r="B581" s="44">
        <v>2016</v>
      </c>
      <c r="C581" s="72"/>
      <c r="D581" s="177">
        <v>202</v>
      </c>
      <c r="E581" s="177" t="s">
        <v>50</v>
      </c>
      <c r="F581" s="177">
        <v>457</v>
      </c>
      <c r="G581" s="225" t="s">
        <v>50</v>
      </c>
      <c r="H581" s="177">
        <v>13386.823</v>
      </c>
      <c r="I581" s="225" t="s">
        <v>50</v>
      </c>
      <c r="J581" s="177">
        <v>4645.0569999999998</v>
      </c>
      <c r="K581" s="177" t="s">
        <v>50</v>
      </c>
    </row>
    <row r="582" spans="2:11" ht="15" hidden="1" customHeight="1" outlineLevel="1" x14ac:dyDescent="0.2">
      <c r="B582" s="44">
        <v>2015</v>
      </c>
      <c r="C582" s="72"/>
      <c r="D582" s="177">
        <v>200</v>
      </c>
      <c r="E582" s="177" t="s">
        <v>50</v>
      </c>
      <c r="F582" s="177">
        <v>446</v>
      </c>
      <c r="G582" s="225" t="s">
        <v>50</v>
      </c>
      <c r="H582" s="177">
        <v>12021.055</v>
      </c>
      <c r="I582" s="225" t="s">
        <v>50</v>
      </c>
      <c r="J582" s="177">
        <v>3379.2150000000001</v>
      </c>
      <c r="K582" s="177" t="s">
        <v>50</v>
      </c>
    </row>
    <row r="583" spans="2:11" ht="15" hidden="1" customHeight="1" outlineLevel="1" x14ac:dyDescent="0.2">
      <c r="B583" s="44">
        <v>2014</v>
      </c>
      <c r="C583" s="72"/>
      <c r="D583" s="177">
        <v>188</v>
      </c>
      <c r="E583" s="70" t="s">
        <v>276</v>
      </c>
      <c r="F583" s="177">
        <v>427</v>
      </c>
      <c r="G583" s="70" t="s">
        <v>50</v>
      </c>
      <c r="H583" s="177">
        <v>10291.398999999999</v>
      </c>
      <c r="I583" s="70" t="s">
        <v>50</v>
      </c>
      <c r="J583" s="177">
        <v>2195.7370000000001</v>
      </c>
      <c r="K583" s="177" t="s">
        <v>50</v>
      </c>
    </row>
    <row r="584" spans="2:11" ht="15" hidden="1" customHeight="1" outlineLevel="1" x14ac:dyDescent="0.2">
      <c r="B584" s="225" t="s">
        <v>26</v>
      </c>
      <c r="C584" s="72"/>
      <c r="D584" s="77"/>
      <c r="E584" s="77"/>
      <c r="F584" s="77"/>
      <c r="G584" s="225"/>
      <c r="H584" s="77"/>
      <c r="I584" s="225"/>
      <c r="J584" s="77"/>
      <c r="K584" s="77"/>
    </row>
    <row r="585" spans="2:11" ht="15" hidden="1" customHeight="1" outlineLevel="1" x14ac:dyDescent="0.2">
      <c r="B585" s="76">
        <v>2019</v>
      </c>
      <c r="C585" s="239"/>
      <c r="D585" s="180">
        <v>11</v>
      </c>
      <c r="E585" s="180"/>
      <c r="F585" s="180">
        <v>23</v>
      </c>
      <c r="G585" s="67"/>
      <c r="H585" s="180">
        <v>618.65899999999999</v>
      </c>
      <c r="I585" s="67"/>
      <c r="J585" s="180">
        <v>452.02800000000002</v>
      </c>
      <c r="K585" s="77"/>
    </row>
    <row r="586" spans="2:11" ht="15" hidden="1" customHeight="1" outlineLevel="1" x14ac:dyDescent="0.2">
      <c r="B586" s="76">
        <v>2018</v>
      </c>
      <c r="C586" s="72"/>
      <c r="D586" s="77">
        <v>9</v>
      </c>
      <c r="E586" s="77"/>
      <c r="F586" s="180">
        <v>11</v>
      </c>
      <c r="G586" s="69"/>
      <c r="H586" s="180">
        <v>263.12900000000002</v>
      </c>
      <c r="I586" s="69"/>
      <c r="J586" s="77">
        <v>105.91</v>
      </c>
      <c r="K586" s="77"/>
    </row>
    <row r="587" spans="2:11" ht="15" hidden="1" customHeight="1" outlineLevel="1" x14ac:dyDescent="0.2">
      <c r="B587" s="76">
        <v>2017</v>
      </c>
      <c r="C587" s="72"/>
      <c r="D587" s="77">
        <v>8</v>
      </c>
      <c r="E587" s="77" t="s">
        <v>50</v>
      </c>
      <c r="F587" s="77">
        <v>10</v>
      </c>
      <c r="G587" s="225" t="s">
        <v>50</v>
      </c>
      <c r="H587" s="77">
        <v>234.904</v>
      </c>
      <c r="I587" s="225" t="s">
        <v>50</v>
      </c>
      <c r="J587" s="77">
        <v>97.772999999999996</v>
      </c>
      <c r="K587" s="77" t="s">
        <v>50</v>
      </c>
    </row>
    <row r="588" spans="2:11" ht="15" hidden="1" customHeight="1" outlineLevel="1" x14ac:dyDescent="0.2">
      <c r="B588" s="44">
        <v>2016</v>
      </c>
      <c r="C588" s="72"/>
      <c r="D588" s="177">
        <v>7</v>
      </c>
      <c r="E588" s="177" t="s">
        <v>50</v>
      </c>
      <c r="F588" s="179">
        <v>9</v>
      </c>
      <c r="G588" s="225" t="s">
        <v>50</v>
      </c>
      <c r="H588" s="177">
        <v>240.63499999999999</v>
      </c>
      <c r="I588" s="225" t="s">
        <v>50</v>
      </c>
      <c r="J588" s="177">
        <v>99.33</v>
      </c>
      <c r="K588" s="177" t="s">
        <v>50</v>
      </c>
    </row>
    <row r="589" spans="2:11" ht="15" hidden="1" customHeight="1" outlineLevel="1" x14ac:dyDescent="0.2">
      <c r="B589" s="44">
        <v>2015</v>
      </c>
      <c r="C589" s="72"/>
      <c r="D589" s="177">
        <v>7</v>
      </c>
      <c r="E589" s="177" t="s">
        <v>50</v>
      </c>
      <c r="F589" s="177">
        <v>9</v>
      </c>
      <c r="G589" s="225" t="s">
        <v>50</v>
      </c>
      <c r="H589" s="177">
        <v>268.86</v>
      </c>
      <c r="I589" s="225" t="s">
        <v>50</v>
      </c>
      <c r="J589" s="177">
        <v>47.274000000000001</v>
      </c>
      <c r="K589" s="177" t="s">
        <v>50</v>
      </c>
    </row>
    <row r="590" spans="2:11" ht="15" hidden="1" customHeight="1" outlineLevel="1" x14ac:dyDescent="0.2">
      <c r="B590" s="44">
        <v>2014</v>
      </c>
      <c r="C590" s="72"/>
      <c r="D590" s="177">
        <v>6</v>
      </c>
      <c r="E590" s="70" t="s">
        <v>276</v>
      </c>
      <c r="F590" s="177">
        <v>8</v>
      </c>
      <c r="G590" s="70" t="s">
        <v>50</v>
      </c>
      <c r="H590" s="177">
        <v>383.608</v>
      </c>
      <c r="I590" s="70" t="s">
        <v>50</v>
      </c>
      <c r="J590" s="177">
        <v>85.698999999999998</v>
      </c>
      <c r="K590" s="177" t="s">
        <v>50</v>
      </c>
    </row>
    <row r="591" spans="2:11" ht="15" hidden="1" customHeight="1" outlineLevel="1" x14ac:dyDescent="0.2">
      <c r="B591" s="225" t="s">
        <v>27</v>
      </c>
      <c r="C591" s="72"/>
      <c r="D591" s="77"/>
      <c r="E591" s="77"/>
      <c r="F591" s="77"/>
      <c r="G591" s="225"/>
      <c r="H591" s="77"/>
      <c r="I591" s="225"/>
      <c r="J591" s="77"/>
      <c r="K591" s="77"/>
    </row>
    <row r="592" spans="2:11" ht="15" hidden="1" customHeight="1" outlineLevel="1" x14ac:dyDescent="0.2">
      <c r="B592" s="76">
        <v>2019</v>
      </c>
      <c r="C592" s="239"/>
      <c r="D592" s="180">
        <v>30</v>
      </c>
      <c r="E592" s="180"/>
      <c r="F592" s="180">
        <v>40</v>
      </c>
      <c r="G592" s="67"/>
      <c r="H592" s="180">
        <v>953.72500000000002</v>
      </c>
      <c r="I592" s="67"/>
      <c r="J592" s="180">
        <v>420.40199999999999</v>
      </c>
      <c r="K592" s="77"/>
    </row>
    <row r="593" spans="2:11" ht="15" hidden="1" customHeight="1" outlineLevel="1" x14ac:dyDescent="0.2">
      <c r="B593" s="76">
        <v>2018</v>
      </c>
      <c r="C593" s="72"/>
      <c r="D593" s="77">
        <v>31</v>
      </c>
      <c r="E593" s="77"/>
      <c r="F593" s="180">
        <v>38</v>
      </c>
      <c r="G593" s="69"/>
      <c r="H593" s="180">
        <v>837.49099999999999</v>
      </c>
      <c r="I593" s="69"/>
      <c r="J593" s="77">
        <v>310.70800000000003</v>
      </c>
      <c r="K593" s="77"/>
    </row>
    <row r="594" spans="2:11" ht="15" hidden="1" customHeight="1" outlineLevel="1" x14ac:dyDescent="0.2">
      <c r="B594" s="76">
        <v>2017</v>
      </c>
      <c r="C594" s="72"/>
      <c r="D594" s="77">
        <v>27</v>
      </c>
      <c r="E594" s="77" t="s">
        <v>50</v>
      </c>
      <c r="F594" s="77">
        <v>31</v>
      </c>
      <c r="G594" s="225" t="s">
        <v>50</v>
      </c>
      <c r="H594" s="77">
        <v>491.88299999999998</v>
      </c>
      <c r="I594" s="225" t="s">
        <v>50</v>
      </c>
      <c r="J594" s="77">
        <v>196.339</v>
      </c>
      <c r="K594" s="77" t="s">
        <v>50</v>
      </c>
    </row>
    <row r="595" spans="2:11" ht="15" hidden="1" customHeight="1" outlineLevel="1" x14ac:dyDescent="0.2">
      <c r="B595" s="44">
        <v>2016</v>
      </c>
      <c r="C595" s="72"/>
      <c r="D595" s="177">
        <v>20</v>
      </c>
      <c r="E595" s="177" t="s">
        <v>50</v>
      </c>
      <c r="F595" s="179">
        <v>20</v>
      </c>
      <c r="G595" s="225" t="s">
        <v>50</v>
      </c>
      <c r="H595" s="177">
        <v>324.52699999999999</v>
      </c>
      <c r="I595" s="225" t="s">
        <v>50</v>
      </c>
      <c r="J595" s="177">
        <v>65.472999999999999</v>
      </c>
      <c r="K595" s="177" t="s">
        <v>50</v>
      </c>
    </row>
    <row r="596" spans="2:11" ht="15" hidden="1" customHeight="1" outlineLevel="1" x14ac:dyDescent="0.2">
      <c r="B596" s="44">
        <v>2015</v>
      </c>
      <c r="C596" s="72"/>
      <c r="D596" s="177">
        <v>21</v>
      </c>
      <c r="E596" s="177" t="s">
        <v>50</v>
      </c>
      <c r="F596" s="177">
        <v>21</v>
      </c>
      <c r="G596" s="225" t="s">
        <v>50</v>
      </c>
      <c r="H596" s="177">
        <v>65.433000000000007</v>
      </c>
      <c r="I596" s="225" t="s">
        <v>50</v>
      </c>
      <c r="J596" s="177">
        <v>43.348999999999997</v>
      </c>
      <c r="K596" s="177" t="s">
        <v>50</v>
      </c>
    </row>
    <row r="597" spans="2:11" ht="15" hidden="1" customHeight="1" outlineLevel="1" x14ac:dyDescent="0.2">
      <c r="B597" s="44">
        <v>2014</v>
      </c>
      <c r="C597" s="72"/>
      <c r="D597" s="177">
        <v>19</v>
      </c>
      <c r="E597" s="70" t="s">
        <v>276</v>
      </c>
      <c r="F597" s="177">
        <v>19</v>
      </c>
      <c r="G597" s="70" t="s">
        <v>50</v>
      </c>
      <c r="H597" s="177">
        <v>160.16900000000001</v>
      </c>
      <c r="I597" s="70" t="s">
        <v>50</v>
      </c>
      <c r="J597" s="177">
        <v>29.957999999999998</v>
      </c>
      <c r="K597" s="177" t="s">
        <v>50</v>
      </c>
    </row>
    <row r="598" spans="2:11" ht="15" hidden="1" customHeight="1" outlineLevel="1" x14ac:dyDescent="0.2">
      <c r="B598" s="225" t="s">
        <v>28</v>
      </c>
      <c r="C598" s="72"/>
      <c r="D598" s="77"/>
      <c r="E598" s="77"/>
      <c r="F598" s="77"/>
      <c r="G598" s="225"/>
      <c r="H598" s="77"/>
      <c r="I598" s="225"/>
      <c r="J598" s="77"/>
      <c r="K598" s="77"/>
    </row>
    <row r="599" spans="2:11" ht="15" hidden="1" customHeight="1" outlineLevel="1" x14ac:dyDescent="0.2">
      <c r="B599" s="76">
        <v>2019</v>
      </c>
      <c r="C599" s="239"/>
      <c r="D599" s="180">
        <v>82</v>
      </c>
      <c r="E599" s="180"/>
      <c r="F599" s="180">
        <v>156</v>
      </c>
      <c r="G599" s="67"/>
      <c r="H599" s="180">
        <v>3592.3910000000001</v>
      </c>
      <c r="I599" s="67"/>
      <c r="J599" s="180">
        <v>2753.6210000000001</v>
      </c>
      <c r="K599" s="77"/>
    </row>
    <row r="600" spans="2:11" ht="15" hidden="1" customHeight="1" outlineLevel="1" x14ac:dyDescent="0.2">
      <c r="B600" s="76">
        <v>2018</v>
      </c>
      <c r="C600" s="72"/>
      <c r="D600" s="77">
        <v>76</v>
      </c>
      <c r="E600" s="77"/>
      <c r="F600" s="180">
        <v>147</v>
      </c>
      <c r="G600" s="69"/>
      <c r="H600" s="180">
        <v>2198.1790000000001</v>
      </c>
      <c r="I600" s="69"/>
      <c r="J600" s="77">
        <v>1643.0419999999999</v>
      </c>
      <c r="K600" s="77"/>
    </row>
    <row r="601" spans="2:11" ht="15" hidden="1" customHeight="1" outlineLevel="1" x14ac:dyDescent="0.2">
      <c r="B601" s="76">
        <v>2017</v>
      </c>
      <c r="C601" s="72"/>
      <c r="D601" s="77">
        <v>70</v>
      </c>
      <c r="E601" s="77" t="s">
        <v>50</v>
      </c>
      <c r="F601" s="77">
        <v>133</v>
      </c>
      <c r="G601" s="225" t="s">
        <v>50</v>
      </c>
      <c r="H601" s="77">
        <v>2449.5990000000002</v>
      </c>
      <c r="I601" s="225" t="s">
        <v>50</v>
      </c>
      <c r="J601" s="77">
        <v>1559.643</v>
      </c>
      <c r="K601" s="77" t="s">
        <v>50</v>
      </c>
    </row>
    <row r="602" spans="2:11" ht="15" hidden="1" customHeight="1" outlineLevel="1" x14ac:dyDescent="0.2">
      <c r="B602" s="44">
        <v>2016</v>
      </c>
      <c r="C602" s="72"/>
      <c r="D602" s="177">
        <v>64</v>
      </c>
      <c r="E602" s="177" t="s">
        <v>50</v>
      </c>
      <c r="F602" s="179">
        <v>110</v>
      </c>
      <c r="G602" s="225" t="s">
        <v>50</v>
      </c>
      <c r="H602" s="177">
        <v>2385.4920000000002</v>
      </c>
      <c r="I602" s="225" t="s">
        <v>50</v>
      </c>
      <c r="J602" s="177">
        <v>1710.346</v>
      </c>
      <c r="K602" s="177" t="s">
        <v>50</v>
      </c>
    </row>
    <row r="603" spans="2:11" ht="15" hidden="1" customHeight="1" outlineLevel="1" x14ac:dyDescent="0.2">
      <c r="B603" s="44">
        <v>2015</v>
      </c>
      <c r="C603" s="72"/>
      <c r="D603" s="177">
        <v>65</v>
      </c>
      <c r="E603" s="177" t="s">
        <v>50</v>
      </c>
      <c r="F603" s="177">
        <v>105</v>
      </c>
      <c r="G603" s="225" t="s">
        <v>50</v>
      </c>
      <c r="H603" s="177">
        <v>2088.7910000000002</v>
      </c>
      <c r="I603" s="225" t="s">
        <v>50</v>
      </c>
      <c r="J603" s="177">
        <v>1241.1980000000001</v>
      </c>
      <c r="K603" s="177" t="s">
        <v>50</v>
      </c>
    </row>
    <row r="604" spans="2:11" ht="15" hidden="1" customHeight="1" outlineLevel="1" x14ac:dyDescent="0.2">
      <c r="B604" s="44">
        <v>2014</v>
      </c>
      <c r="C604" s="72"/>
      <c r="D604" s="177">
        <v>66</v>
      </c>
      <c r="E604" s="70" t="s">
        <v>276</v>
      </c>
      <c r="F604" s="177">
        <v>115</v>
      </c>
      <c r="G604" s="70" t="s">
        <v>50</v>
      </c>
      <c r="H604" s="177">
        <v>2750.7379999999998</v>
      </c>
      <c r="I604" s="70" t="s">
        <v>50</v>
      </c>
      <c r="J604" s="177">
        <v>1779.0060000000001</v>
      </c>
      <c r="K604" s="177" t="s">
        <v>50</v>
      </c>
    </row>
    <row r="605" spans="2:11" ht="15" hidden="1" customHeight="1" outlineLevel="1" x14ac:dyDescent="0.2">
      <c r="B605" s="225" t="s">
        <v>29</v>
      </c>
      <c r="C605" s="72"/>
      <c r="D605" s="77"/>
      <c r="E605" s="77"/>
      <c r="F605" s="77"/>
      <c r="G605" s="225"/>
      <c r="H605" s="77"/>
      <c r="I605" s="225"/>
      <c r="J605" s="77"/>
      <c r="K605" s="77"/>
    </row>
    <row r="606" spans="2:11" ht="15" hidden="1" customHeight="1" outlineLevel="1" x14ac:dyDescent="0.2">
      <c r="B606" s="76">
        <v>2019</v>
      </c>
      <c r="C606" s="239"/>
      <c r="D606" s="180">
        <v>232</v>
      </c>
      <c r="E606" s="180"/>
      <c r="F606" s="180">
        <v>274</v>
      </c>
      <c r="G606" s="67"/>
      <c r="H606" s="180">
        <v>14215.287</v>
      </c>
      <c r="I606" s="67"/>
      <c r="J606" s="180">
        <v>9522.1679999999997</v>
      </c>
      <c r="K606" s="77"/>
    </row>
    <row r="607" spans="2:11" ht="15" hidden="1" customHeight="1" outlineLevel="1" x14ac:dyDescent="0.2">
      <c r="B607" s="76">
        <v>2018</v>
      </c>
      <c r="C607" s="72"/>
      <c r="D607" s="77">
        <v>228</v>
      </c>
      <c r="E607" s="77"/>
      <c r="F607" s="180">
        <v>276</v>
      </c>
      <c r="G607" s="69"/>
      <c r="H607" s="180">
        <v>15124.364</v>
      </c>
      <c r="I607" s="69"/>
      <c r="J607" s="77">
        <v>9550.7579999999998</v>
      </c>
      <c r="K607" s="77"/>
    </row>
    <row r="608" spans="2:11" ht="15" hidden="1" customHeight="1" outlineLevel="1" x14ac:dyDescent="0.2">
      <c r="B608" s="76">
        <v>2017</v>
      </c>
      <c r="C608" s="72"/>
      <c r="D608" s="77">
        <v>231</v>
      </c>
      <c r="E608" s="77" t="s">
        <v>50</v>
      </c>
      <c r="F608" s="77">
        <v>239</v>
      </c>
      <c r="G608" s="225" t="s">
        <v>50</v>
      </c>
      <c r="H608" s="77">
        <v>3114.5479999999998</v>
      </c>
      <c r="I608" s="225" t="s">
        <v>50</v>
      </c>
      <c r="J608" s="77">
        <v>1289.819</v>
      </c>
      <c r="K608" s="77" t="s">
        <v>50</v>
      </c>
    </row>
    <row r="609" spans="2:11" ht="15" hidden="1" customHeight="1" outlineLevel="1" x14ac:dyDescent="0.2">
      <c r="B609" s="44">
        <v>2016</v>
      </c>
      <c r="C609" s="72"/>
      <c r="D609" s="177">
        <v>199</v>
      </c>
      <c r="E609" s="177" t="s">
        <v>50</v>
      </c>
      <c r="F609" s="177">
        <v>208</v>
      </c>
      <c r="G609" s="225" t="s">
        <v>50</v>
      </c>
      <c r="H609" s="177">
        <v>2620.0279999999998</v>
      </c>
      <c r="I609" s="225" t="s">
        <v>50</v>
      </c>
      <c r="J609" s="177">
        <v>932.24099999999999</v>
      </c>
      <c r="K609" s="177" t="s">
        <v>50</v>
      </c>
    </row>
    <row r="610" spans="2:11" ht="15" hidden="1" customHeight="1" outlineLevel="1" x14ac:dyDescent="0.2">
      <c r="B610" s="44">
        <v>2015</v>
      </c>
      <c r="C610" s="72"/>
      <c r="D610" s="177">
        <v>208</v>
      </c>
      <c r="E610" s="177" t="s">
        <v>50</v>
      </c>
      <c r="F610" s="177">
        <v>213</v>
      </c>
      <c r="G610" s="225" t="s">
        <v>50</v>
      </c>
      <c r="H610" s="177">
        <v>2717.578</v>
      </c>
      <c r="I610" s="225" t="s">
        <v>50</v>
      </c>
      <c r="J610" s="177">
        <v>958.88</v>
      </c>
      <c r="K610" s="177" t="s">
        <v>50</v>
      </c>
    </row>
    <row r="611" spans="2:11" ht="15" hidden="1" customHeight="1" outlineLevel="1" x14ac:dyDescent="0.2">
      <c r="B611" s="44">
        <v>2014</v>
      </c>
      <c r="C611" s="72"/>
      <c r="D611" s="177">
        <v>179</v>
      </c>
      <c r="E611" s="70" t="s">
        <v>276</v>
      </c>
      <c r="F611" s="177">
        <v>186</v>
      </c>
      <c r="G611" s="70" t="s">
        <v>50</v>
      </c>
      <c r="H611" s="177">
        <v>1972.9870000000001</v>
      </c>
      <c r="I611" s="70" t="s">
        <v>50</v>
      </c>
      <c r="J611" s="177">
        <v>770.99699999999996</v>
      </c>
      <c r="K611" s="177" t="s">
        <v>50</v>
      </c>
    </row>
    <row r="612" spans="2:11" ht="15" hidden="1" customHeight="1" outlineLevel="1" x14ac:dyDescent="0.2">
      <c r="B612" s="225" t="s">
        <v>30</v>
      </c>
      <c r="C612" s="72"/>
      <c r="D612" s="77"/>
      <c r="E612" s="77"/>
      <c r="F612" s="77"/>
      <c r="G612" s="225"/>
      <c r="H612" s="77"/>
      <c r="I612" s="225"/>
      <c r="J612" s="77"/>
      <c r="K612" s="77"/>
    </row>
    <row r="613" spans="2:11" ht="15" hidden="1" customHeight="1" outlineLevel="1" x14ac:dyDescent="0.2">
      <c r="B613" s="76">
        <v>2019</v>
      </c>
      <c r="C613" s="239"/>
      <c r="D613" s="180">
        <v>48</v>
      </c>
      <c r="E613" s="180"/>
      <c r="F613" s="180">
        <v>76</v>
      </c>
      <c r="G613" s="67"/>
      <c r="H613" s="180">
        <v>378.62700000000001</v>
      </c>
      <c r="I613" s="67"/>
      <c r="J613" s="180">
        <v>196.11600000000001</v>
      </c>
      <c r="K613" s="77"/>
    </row>
    <row r="614" spans="2:11" ht="15" hidden="1" customHeight="1" outlineLevel="1" x14ac:dyDescent="0.2">
      <c r="B614" s="76">
        <v>2018</v>
      </c>
      <c r="C614" s="72"/>
      <c r="D614" s="77">
        <v>41</v>
      </c>
      <c r="E614" s="77"/>
      <c r="F614" s="180">
        <v>69</v>
      </c>
      <c r="G614" s="69"/>
      <c r="H614" s="180">
        <v>339.81900000000002</v>
      </c>
      <c r="I614" s="69"/>
      <c r="J614" s="77">
        <v>205.822</v>
      </c>
      <c r="K614" s="77"/>
    </row>
    <row r="615" spans="2:11" ht="15" hidden="1" customHeight="1" outlineLevel="1" x14ac:dyDescent="0.2">
      <c r="B615" s="76">
        <v>2017</v>
      </c>
      <c r="C615" s="72"/>
      <c r="D615" s="77">
        <v>39</v>
      </c>
      <c r="E615" s="77" t="s">
        <v>50</v>
      </c>
      <c r="F615" s="77">
        <v>67</v>
      </c>
      <c r="G615" s="225" t="s">
        <v>50</v>
      </c>
      <c r="H615" s="77">
        <v>280.96800000000002</v>
      </c>
      <c r="I615" s="225" t="s">
        <v>50</v>
      </c>
      <c r="J615" s="77">
        <v>158.26599999999999</v>
      </c>
      <c r="K615" s="77" t="s">
        <v>50</v>
      </c>
    </row>
    <row r="616" spans="2:11" ht="15" hidden="1" customHeight="1" outlineLevel="1" x14ac:dyDescent="0.2">
      <c r="B616" s="44">
        <v>2016</v>
      </c>
      <c r="C616" s="72"/>
      <c r="D616" s="177">
        <v>34</v>
      </c>
      <c r="E616" s="177" t="s">
        <v>50</v>
      </c>
      <c r="F616" s="177">
        <v>60</v>
      </c>
      <c r="G616" s="225" t="s">
        <v>50</v>
      </c>
      <c r="H616" s="177">
        <v>276.88799999999998</v>
      </c>
      <c r="I616" s="225" t="s">
        <v>50</v>
      </c>
      <c r="J616" s="177">
        <v>150.483</v>
      </c>
      <c r="K616" s="177" t="s">
        <v>50</v>
      </c>
    </row>
    <row r="617" spans="2:11" ht="15" hidden="1" customHeight="1" outlineLevel="1" x14ac:dyDescent="0.2">
      <c r="B617" s="44">
        <v>2015</v>
      </c>
      <c r="C617" s="72"/>
      <c r="D617" s="177">
        <v>40</v>
      </c>
      <c r="E617" s="177" t="s">
        <v>50</v>
      </c>
      <c r="F617" s="177">
        <v>67</v>
      </c>
      <c r="G617" s="225" t="s">
        <v>50</v>
      </c>
      <c r="H617" s="177">
        <v>298.036</v>
      </c>
      <c r="I617" s="225" t="s">
        <v>50</v>
      </c>
      <c r="J617" s="177">
        <v>145.13200000000001</v>
      </c>
      <c r="K617" s="177" t="s">
        <v>50</v>
      </c>
    </row>
    <row r="618" spans="2:11" ht="15" hidden="1" customHeight="1" outlineLevel="1" x14ac:dyDescent="0.2">
      <c r="B618" s="44">
        <v>2014</v>
      </c>
      <c r="C618" s="72"/>
      <c r="D618" s="177">
        <v>37</v>
      </c>
      <c r="E618" s="70" t="s">
        <v>276</v>
      </c>
      <c r="F618" s="77" t="s">
        <v>37</v>
      </c>
      <c r="G618" s="70"/>
      <c r="H618" s="77" t="s">
        <v>37</v>
      </c>
      <c r="I618" s="70"/>
      <c r="J618" s="77" t="s">
        <v>37</v>
      </c>
      <c r="K618" s="77"/>
    </row>
    <row r="619" spans="2:11" ht="15" hidden="1" customHeight="1" outlineLevel="1" x14ac:dyDescent="0.2">
      <c r="B619" s="225" t="s">
        <v>31</v>
      </c>
      <c r="C619" s="72"/>
      <c r="D619" s="77"/>
      <c r="E619" s="77"/>
      <c r="F619" s="77"/>
      <c r="G619" s="225"/>
      <c r="H619" s="77"/>
      <c r="I619" s="225"/>
      <c r="J619" s="77"/>
      <c r="K619" s="77"/>
    </row>
    <row r="620" spans="2:11" ht="15" hidden="1" customHeight="1" outlineLevel="1" x14ac:dyDescent="0.2">
      <c r="B620" s="76">
        <v>2019</v>
      </c>
      <c r="C620" s="239"/>
      <c r="D620" s="180">
        <v>133</v>
      </c>
      <c r="E620" s="180"/>
      <c r="F620" s="180">
        <v>151</v>
      </c>
      <c r="G620" s="67"/>
      <c r="H620" s="180">
        <v>2730.451</v>
      </c>
      <c r="I620" s="67"/>
      <c r="J620" s="180">
        <v>1664.5619999999999</v>
      </c>
      <c r="K620" s="77"/>
    </row>
    <row r="621" spans="2:11" ht="15" hidden="1" customHeight="1" outlineLevel="1" x14ac:dyDescent="0.2">
      <c r="B621" s="76">
        <v>2018</v>
      </c>
      <c r="C621" s="72"/>
      <c r="D621" s="77">
        <v>124</v>
      </c>
      <c r="E621" s="77"/>
      <c r="F621" s="180">
        <v>141</v>
      </c>
      <c r="G621" s="69"/>
      <c r="H621" s="180">
        <v>2517.6509999999998</v>
      </c>
      <c r="I621" s="69"/>
      <c r="J621" s="77">
        <v>1464.665</v>
      </c>
      <c r="K621" s="77"/>
    </row>
    <row r="622" spans="2:11" ht="15" hidden="1" customHeight="1" outlineLevel="1" x14ac:dyDescent="0.2">
      <c r="B622" s="76">
        <v>2017</v>
      </c>
      <c r="C622" s="72"/>
      <c r="D622" s="77">
        <v>117</v>
      </c>
      <c r="E622" s="77" t="s">
        <v>50</v>
      </c>
      <c r="F622" s="77">
        <v>134</v>
      </c>
      <c r="G622" s="225" t="s">
        <v>50</v>
      </c>
      <c r="H622" s="77">
        <v>2214.645</v>
      </c>
      <c r="I622" s="225" t="s">
        <v>50</v>
      </c>
      <c r="J622" s="77">
        <v>1279.296</v>
      </c>
      <c r="K622" s="77" t="s">
        <v>50</v>
      </c>
    </row>
    <row r="623" spans="2:11" ht="15" hidden="1" customHeight="1" outlineLevel="1" x14ac:dyDescent="0.2">
      <c r="B623" s="44">
        <v>2016</v>
      </c>
      <c r="C623" s="72"/>
      <c r="D623" s="177">
        <v>103</v>
      </c>
      <c r="E623" s="177" t="s">
        <v>50</v>
      </c>
      <c r="F623" s="177">
        <v>116</v>
      </c>
      <c r="G623" s="225" t="s">
        <v>50</v>
      </c>
      <c r="H623" s="177">
        <v>2022.8309999999999</v>
      </c>
      <c r="I623" s="225" t="s">
        <v>50</v>
      </c>
      <c r="J623" s="177">
        <v>1046.989</v>
      </c>
      <c r="K623" s="177" t="s">
        <v>50</v>
      </c>
    </row>
    <row r="624" spans="2:11" ht="15" hidden="1" customHeight="1" outlineLevel="1" x14ac:dyDescent="0.2">
      <c r="B624" s="44">
        <v>2015</v>
      </c>
      <c r="C624" s="72"/>
      <c r="D624" s="177">
        <v>96</v>
      </c>
      <c r="E624" s="177" t="s">
        <v>50</v>
      </c>
      <c r="F624" s="177">
        <v>108</v>
      </c>
      <c r="G624" s="225" t="s">
        <v>50</v>
      </c>
      <c r="H624" s="177">
        <v>1793.319</v>
      </c>
      <c r="I624" s="225" t="s">
        <v>50</v>
      </c>
      <c r="J624" s="177">
        <v>819.31</v>
      </c>
      <c r="K624" s="177" t="s">
        <v>50</v>
      </c>
    </row>
    <row r="625" spans="2:11" ht="15" hidden="1" customHeight="1" outlineLevel="1" x14ac:dyDescent="0.2">
      <c r="B625" s="44">
        <v>2014</v>
      </c>
      <c r="C625" s="72"/>
      <c r="D625" s="177">
        <v>87</v>
      </c>
      <c r="E625" s="70" t="s">
        <v>276</v>
      </c>
      <c r="F625" s="177">
        <v>97</v>
      </c>
      <c r="G625" s="70" t="s">
        <v>50</v>
      </c>
      <c r="H625" s="177">
        <v>1559.721</v>
      </c>
      <c r="I625" s="70" t="s">
        <v>50</v>
      </c>
      <c r="J625" s="177">
        <v>819.21500000000003</v>
      </c>
      <c r="K625" s="177" t="s">
        <v>50</v>
      </c>
    </row>
    <row r="626" spans="2:11" ht="15" hidden="1" customHeight="1" outlineLevel="1" x14ac:dyDescent="0.2">
      <c r="B626" s="225" t="s">
        <v>32</v>
      </c>
      <c r="C626" s="72"/>
      <c r="D626" s="77"/>
      <c r="E626" s="77"/>
      <c r="F626" s="77"/>
      <c r="G626" s="225"/>
      <c r="H626" s="77"/>
      <c r="I626" s="225"/>
      <c r="J626" s="77"/>
      <c r="K626" s="77"/>
    </row>
    <row r="627" spans="2:11" ht="15" hidden="1" customHeight="1" outlineLevel="1" x14ac:dyDescent="0.2">
      <c r="B627" s="76">
        <v>2019</v>
      </c>
      <c r="C627" s="239"/>
      <c r="D627" s="180">
        <v>54</v>
      </c>
      <c r="E627" s="180"/>
      <c r="F627" s="180">
        <v>68</v>
      </c>
      <c r="G627" s="67"/>
      <c r="H627" s="180">
        <v>1538.4290000000001</v>
      </c>
      <c r="I627" s="67"/>
      <c r="J627" s="180">
        <v>613.49199999999996</v>
      </c>
      <c r="K627" s="77"/>
    </row>
    <row r="628" spans="2:11" ht="15" hidden="1" customHeight="1" outlineLevel="1" x14ac:dyDescent="0.2">
      <c r="B628" s="76">
        <v>2018</v>
      </c>
      <c r="C628" s="72"/>
      <c r="D628" s="77">
        <v>48</v>
      </c>
      <c r="E628" s="77"/>
      <c r="F628" s="180">
        <v>63</v>
      </c>
      <c r="G628" s="69"/>
      <c r="H628" s="180">
        <v>1332.4169999999999</v>
      </c>
      <c r="I628" s="69"/>
      <c r="J628" s="77">
        <v>708.53399999999999</v>
      </c>
      <c r="K628" s="77"/>
    </row>
    <row r="629" spans="2:11" ht="15" hidden="1" customHeight="1" outlineLevel="1" x14ac:dyDescent="0.2">
      <c r="B629" s="76">
        <v>2017</v>
      </c>
      <c r="C629" s="72"/>
      <c r="D629" s="77">
        <v>48</v>
      </c>
      <c r="E629" s="77" t="s">
        <v>50</v>
      </c>
      <c r="F629" s="77">
        <v>65</v>
      </c>
      <c r="G629" s="225" t="s">
        <v>50</v>
      </c>
      <c r="H629" s="77">
        <v>1136.1120000000001</v>
      </c>
      <c r="I629" s="225" t="s">
        <v>50</v>
      </c>
      <c r="J629" s="77">
        <v>570.32299999999998</v>
      </c>
      <c r="K629" s="77" t="s">
        <v>50</v>
      </c>
    </row>
    <row r="630" spans="2:11" ht="15" hidden="1" customHeight="1" outlineLevel="1" x14ac:dyDescent="0.2">
      <c r="B630" s="44">
        <v>2016</v>
      </c>
      <c r="C630" s="72"/>
      <c r="D630" s="177">
        <v>46</v>
      </c>
      <c r="E630" s="177" t="s">
        <v>50</v>
      </c>
      <c r="F630" s="177">
        <v>59</v>
      </c>
      <c r="G630" s="225" t="s">
        <v>50</v>
      </c>
      <c r="H630" s="177">
        <v>991.53</v>
      </c>
      <c r="I630" s="225" t="s">
        <v>50</v>
      </c>
      <c r="J630" s="177">
        <v>488.04199999999997</v>
      </c>
      <c r="K630" s="177" t="s">
        <v>50</v>
      </c>
    </row>
    <row r="631" spans="2:11" ht="15" hidden="1" customHeight="1" outlineLevel="1" x14ac:dyDescent="0.2">
      <c r="B631" s="44">
        <v>2015</v>
      </c>
      <c r="C631" s="72"/>
      <c r="D631" s="177">
        <v>39</v>
      </c>
      <c r="E631" s="177" t="s">
        <v>50</v>
      </c>
      <c r="F631" s="177">
        <v>53</v>
      </c>
      <c r="G631" s="225" t="s">
        <v>50</v>
      </c>
      <c r="H631" s="177">
        <v>835.10199999999998</v>
      </c>
      <c r="I631" s="225" t="s">
        <v>50</v>
      </c>
      <c r="J631" s="177">
        <v>410.49799999999999</v>
      </c>
      <c r="K631" s="177" t="s">
        <v>50</v>
      </c>
    </row>
    <row r="632" spans="2:11" ht="15" hidden="1" customHeight="1" outlineLevel="1" x14ac:dyDescent="0.2">
      <c r="B632" s="44">
        <v>2014</v>
      </c>
      <c r="C632" s="72"/>
      <c r="D632" s="177">
        <v>31</v>
      </c>
      <c r="E632" s="70" t="s">
        <v>276</v>
      </c>
      <c r="F632" s="177">
        <v>44</v>
      </c>
      <c r="G632" s="70" t="s">
        <v>50</v>
      </c>
      <c r="H632" s="177">
        <v>948.01099999999997</v>
      </c>
      <c r="I632" s="70" t="s">
        <v>50</v>
      </c>
      <c r="J632" s="177">
        <v>319.82299999999998</v>
      </c>
      <c r="K632" s="177" t="s">
        <v>50</v>
      </c>
    </row>
    <row r="633" spans="2:11" ht="15" hidden="1" customHeight="1" outlineLevel="1" x14ac:dyDescent="0.2">
      <c r="B633" s="225" t="s">
        <v>33</v>
      </c>
      <c r="C633" s="72"/>
      <c r="D633" s="77"/>
      <c r="E633" s="77"/>
      <c r="F633" s="77"/>
      <c r="G633" s="225"/>
      <c r="H633" s="77"/>
      <c r="I633" s="225"/>
      <c r="J633" s="77"/>
      <c r="K633" s="77"/>
    </row>
    <row r="634" spans="2:11" ht="15" hidden="1" customHeight="1" outlineLevel="1" x14ac:dyDescent="0.2">
      <c r="B634" s="76">
        <v>2019</v>
      </c>
      <c r="C634" s="239"/>
      <c r="D634" s="180">
        <v>80</v>
      </c>
      <c r="E634" s="180"/>
      <c r="F634" s="180">
        <v>170</v>
      </c>
      <c r="G634" s="67"/>
      <c r="H634" s="180">
        <v>4686.9120000000003</v>
      </c>
      <c r="I634" s="67"/>
      <c r="J634" s="180">
        <v>2895.7060000000001</v>
      </c>
      <c r="K634" s="77"/>
    </row>
    <row r="635" spans="2:11" ht="15" hidden="1" customHeight="1" outlineLevel="1" x14ac:dyDescent="0.2">
      <c r="B635" s="76">
        <v>2018</v>
      </c>
      <c r="C635" s="72"/>
      <c r="D635" s="77">
        <v>71</v>
      </c>
      <c r="E635" s="77"/>
      <c r="F635" s="180">
        <v>164</v>
      </c>
      <c r="G635" s="69"/>
      <c r="H635" s="180">
        <v>4440.6130000000003</v>
      </c>
      <c r="I635" s="69"/>
      <c r="J635" s="77">
        <v>2580.0410000000002</v>
      </c>
      <c r="K635" s="77"/>
    </row>
    <row r="636" spans="2:11" ht="15" hidden="1" customHeight="1" outlineLevel="1" x14ac:dyDescent="0.2">
      <c r="B636" s="76">
        <v>2017</v>
      </c>
      <c r="C636" s="72"/>
      <c r="D636" s="77">
        <v>63</v>
      </c>
      <c r="E636" s="77" t="s">
        <v>50</v>
      </c>
      <c r="F636" s="77">
        <v>152</v>
      </c>
      <c r="G636" s="225" t="s">
        <v>50</v>
      </c>
      <c r="H636" s="77">
        <v>4326.7780000000002</v>
      </c>
      <c r="I636" s="225" t="s">
        <v>50</v>
      </c>
      <c r="J636" s="77">
        <v>2603.33</v>
      </c>
      <c r="K636" s="77" t="s">
        <v>50</v>
      </c>
    </row>
    <row r="637" spans="2:11" ht="15" hidden="1" customHeight="1" outlineLevel="1" x14ac:dyDescent="0.2">
      <c r="B637" s="44">
        <v>2016</v>
      </c>
      <c r="C637" s="72"/>
      <c r="D637" s="177">
        <v>60</v>
      </c>
      <c r="E637" s="177" t="s">
        <v>50</v>
      </c>
      <c r="F637" s="177">
        <v>148</v>
      </c>
      <c r="G637" s="225" t="s">
        <v>50</v>
      </c>
      <c r="H637" s="177">
        <v>4001.7950000000001</v>
      </c>
      <c r="I637" s="225" t="s">
        <v>50</v>
      </c>
      <c r="J637" s="177">
        <v>2402.3510000000001</v>
      </c>
      <c r="K637" s="177" t="s">
        <v>50</v>
      </c>
    </row>
    <row r="638" spans="2:11" ht="15" hidden="1" customHeight="1" outlineLevel="1" x14ac:dyDescent="0.2">
      <c r="B638" s="44">
        <v>2015</v>
      </c>
      <c r="C638" s="72"/>
      <c r="D638" s="177">
        <v>62</v>
      </c>
      <c r="E638" s="177" t="s">
        <v>50</v>
      </c>
      <c r="F638" s="177">
        <v>146</v>
      </c>
      <c r="G638" s="225" t="s">
        <v>50</v>
      </c>
      <c r="H638" s="177">
        <v>3737.0880000000002</v>
      </c>
      <c r="I638" s="225" t="s">
        <v>50</v>
      </c>
      <c r="J638" s="177">
        <v>2305.6779999999999</v>
      </c>
      <c r="K638" s="177" t="s">
        <v>50</v>
      </c>
    </row>
    <row r="639" spans="2:11" ht="15" hidden="1" customHeight="1" outlineLevel="1" x14ac:dyDescent="0.2">
      <c r="B639" s="44">
        <v>2014</v>
      </c>
      <c r="C639" s="72"/>
      <c r="D639" s="177">
        <v>64</v>
      </c>
      <c r="E639" s="70" t="s">
        <v>276</v>
      </c>
      <c r="F639" s="177">
        <v>149</v>
      </c>
      <c r="G639" s="70" t="s">
        <v>50</v>
      </c>
      <c r="H639" s="177">
        <v>3696.8359999999998</v>
      </c>
      <c r="I639" s="70" t="s">
        <v>50</v>
      </c>
      <c r="J639" s="177">
        <v>2043.787</v>
      </c>
      <c r="K639" s="177" t="s">
        <v>50</v>
      </c>
    </row>
    <row r="640" spans="2:11" ht="15" customHeight="1" collapsed="1" x14ac:dyDescent="0.2">
      <c r="B640" s="257" t="s">
        <v>205</v>
      </c>
      <c r="C640" s="173"/>
      <c r="D640" s="173"/>
      <c r="E640" s="77"/>
      <c r="F640" s="77"/>
      <c r="G640" s="224"/>
      <c r="H640" s="77"/>
      <c r="I640" s="224"/>
      <c r="J640" s="77"/>
      <c r="K640" s="77"/>
    </row>
    <row r="641" spans="1:11" ht="15" customHeight="1" x14ac:dyDescent="0.2">
      <c r="B641" s="76">
        <v>2019</v>
      </c>
      <c r="C641" s="254"/>
      <c r="D641" s="180">
        <v>1467</v>
      </c>
      <c r="E641" s="180"/>
      <c r="F641" s="180">
        <v>2194</v>
      </c>
      <c r="G641" s="67"/>
      <c r="H641" s="180">
        <v>63562.866000000002</v>
      </c>
      <c r="I641" s="67"/>
      <c r="J641" s="180">
        <v>20766.120999999999</v>
      </c>
      <c r="K641" s="77"/>
    </row>
    <row r="642" spans="1:11" ht="15" customHeight="1" x14ac:dyDescent="0.2">
      <c r="B642" s="76">
        <v>2018</v>
      </c>
      <c r="C642" s="72"/>
      <c r="D642" s="77">
        <v>1408</v>
      </c>
      <c r="E642" s="77"/>
      <c r="F642" s="180">
        <v>2053</v>
      </c>
      <c r="G642" s="69"/>
      <c r="H642" s="180">
        <v>58810.343999999997</v>
      </c>
      <c r="I642" s="69"/>
      <c r="J642" s="77">
        <v>18880.197</v>
      </c>
      <c r="K642" s="77"/>
    </row>
    <row r="643" spans="1:11" ht="15" customHeight="1" x14ac:dyDescent="0.2">
      <c r="B643" s="76">
        <v>2017</v>
      </c>
      <c r="C643" s="72"/>
      <c r="D643" s="77">
        <v>1302</v>
      </c>
      <c r="E643" s="77" t="s">
        <v>50</v>
      </c>
      <c r="F643" s="77">
        <v>1907</v>
      </c>
      <c r="G643" s="224" t="s">
        <v>50</v>
      </c>
      <c r="H643" s="77">
        <v>51844.911</v>
      </c>
      <c r="I643" s="224" t="s">
        <v>50</v>
      </c>
      <c r="J643" s="77">
        <v>15534</v>
      </c>
      <c r="K643" s="77" t="s">
        <v>50</v>
      </c>
    </row>
    <row r="644" spans="1:11" ht="15" customHeight="1" x14ac:dyDescent="0.2">
      <c r="B644" s="44">
        <v>2016</v>
      </c>
      <c r="C644" s="72"/>
      <c r="D644" s="177">
        <v>1244</v>
      </c>
      <c r="E644" s="177" t="s">
        <v>50</v>
      </c>
      <c r="F644" s="177">
        <v>1824</v>
      </c>
      <c r="G644" s="224" t="s">
        <v>50</v>
      </c>
      <c r="H644" s="177">
        <v>48784.326000000001</v>
      </c>
      <c r="I644" s="224" t="s">
        <v>50</v>
      </c>
      <c r="J644" s="177">
        <v>13056.991</v>
      </c>
      <c r="K644" s="177" t="s">
        <v>50</v>
      </c>
    </row>
    <row r="645" spans="1:11" ht="15" customHeight="1" x14ac:dyDescent="0.2">
      <c r="B645" s="70">
        <v>2015</v>
      </c>
      <c r="C645" s="72"/>
      <c r="D645" s="177">
        <v>1160</v>
      </c>
      <c r="E645" s="177" t="s">
        <v>50</v>
      </c>
      <c r="F645" s="177">
        <v>1751</v>
      </c>
      <c r="G645" s="224" t="s">
        <v>50</v>
      </c>
      <c r="H645" s="177">
        <v>46976.360999999997</v>
      </c>
      <c r="I645" s="224" t="s">
        <v>50</v>
      </c>
      <c r="J645" s="177">
        <v>11376.544</v>
      </c>
      <c r="K645" s="177" t="s">
        <v>50</v>
      </c>
    </row>
    <row r="646" spans="1:11" ht="15" customHeight="1" x14ac:dyDescent="0.2">
      <c r="B646" s="70">
        <v>2014</v>
      </c>
      <c r="C646" s="72"/>
      <c r="D646" s="177">
        <v>1154</v>
      </c>
      <c r="E646" s="70" t="s">
        <v>276</v>
      </c>
      <c r="F646" s="177">
        <v>1743</v>
      </c>
      <c r="G646" s="70" t="s">
        <v>50</v>
      </c>
      <c r="H646" s="177">
        <v>45149.044999999998</v>
      </c>
      <c r="I646" s="70" t="s">
        <v>50</v>
      </c>
      <c r="J646" s="177">
        <v>10404.633</v>
      </c>
      <c r="K646" s="177" t="s">
        <v>50</v>
      </c>
    </row>
    <row r="647" spans="1:11" s="69" customFormat="1" ht="15" hidden="1" customHeight="1" outlineLevel="1" x14ac:dyDescent="0.2">
      <c r="A647" s="11"/>
      <c r="B647" s="225" t="s">
        <v>17</v>
      </c>
      <c r="C647" s="72"/>
      <c r="D647" s="77"/>
      <c r="E647" s="77"/>
      <c r="F647" s="11"/>
      <c r="H647" s="11"/>
      <c r="J647" s="77"/>
      <c r="K647" s="11"/>
    </row>
    <row r="648" spans="1:11" s="69" customFormat="1" ht="15" hidden="1" customHeight="1" outlineLevel="1" x14ac:dyDescent="0.2">
      <c r="A648" s="11"/>
      <c r="B648" s="76">
        <v>2019</v>
      </c>
      <c r="C648" s="239"/>
      <c r="D648" s="180">
        <v>790</v>
      </c>
      <c r="E648" s="180"/>
      <c r="F648" s="180">
        <v>821</v>
      </c>
      <c r="G648" s="67"/>
      <c r="H648" s="180">
        <v>6581.4170000000004</v>
      </c>
      <c r="I648" s="67"/>
      <c r="J648" s="180">
        <v>2396.4180000000001</v>
      </c>
      <c r="K648" s="11"/>
    </row>
    <row r="649" spans="1:11" s="69" customFormat="1" ht="15" hidden="1" customHeight="1" outlineLevel="1" x14ac:dyDescent="0.2">
      <c r="A649" s="11"/>
      <c r="B649" s="76">
        <v>2018</v>
      </c>
      <c r="C649" s="72"/>
      <c r="D649" s="77">
        <v>793</v>
      </c>
      <c r="E649" s="77"/>
      <c r="F649" s="180">
        <v>812</v>
      </c>
      <c r="H649" s="180">
        <v>5914.4579999999996</v>
      </c>
      <c r="J649" s="77">
        <v>2142.7220000000002</v>
      </c>
      <c r="K649" s="11"/>
    </row>
    <row r="650" spans="1:11" ht="15" hidden="1" customHeight="1" outlineLevel="1" x14ac:dyDescent="0.2">
      <c r="B650" s="76">
        <v>2017</v>
      </c>
      <c r="C650" s="72"/>
      <c r="D650" s="77">
        <v>760</v>
      </c>
      <c r="E650" s="77" t="s">
        <v>50</v>
      </c>
      <c r="F650" s="77">
        <v>775</v>
      </c>
      <c r="G650" s="225" t="s">
        <v>50</v>
      </c>
      <c r="H650" s="77">
        <v>5723.8940000000002</v>
      </c>
      <c r="I650" s="225" t="s">
        <v>50</v>
      </c>
      <c r="J650" s="77">
        <v>2010.8240000000001</v>
      </c>
      <c r="K650" s="77" t="s">
        <v>50</v>
      </c>
    </row>
    <row r="651" spans="1:11" ht="15" hidden="1" customHeight="1" outlineLevel="1" x14ac:dyDescent="0.2">
      <c r="B651" s="44">
        <v>2016</v>
      </c>
      <c r="C651" s="72"/>
      <c r="D651" s="177">
        <v>746</v>
      </c>
      <c r="E651" s="177" t="s">
        <v>50</v>
      </c>
      <c r="F651" s="177">
        <v>765</v>
      </c>
      <c r="G651" s="225" t="s">
        <v>50</v>
      </c>
      <c r="H651" s="177">
        <v>5311.2979999999998</v>
      </c>
      <c r="I651" s="225" t="s">
        <v>50</v>
      </c>
      <c r="J651" s="177">
        <v>1901.3</v>
      </c>
      <c r="K651" s="177" t="s">
        <v>50</v>
      </c>
    </row>
    <row r="652" spans="1:11" ht="15" hidden="1" customHeight="1" outlineLevel="1" x14ac:dyDescent="0.2">
      <c r="B652" s="44">
        <v>2015</v>
      </c>
      <c r="C652" s="72"/>
      <c r="D652" s="177">
        <v>716</v>
      </c>
      <c r="E652" s="177" t="s">
        <v>50</v>
      </c>
      <c r="F652" s="177">
        <v>738</v>
      </c>
      <c r="G652" s="225" t="s">
        <v>50</v>
      </c>
      <c r="H652" s="177">
        <v>4368.6610000000001</v>
      </c>
      <c r="I652" s="225" t="s">
        <v>50</v>
      </c>
      <c r="J652" s="177">
        <v>1461.42</v>
      </c>
      <c r="K652" s="177" t="s">
        <v>50</v>
      </c>
    </row>
    <row r="653" spans="1:11" ht="15" hidden="1" customHeight="1" outlineLevel="1" x14ac:dyDescent="0.2">
      <c r="B653" s="44">
        <v>2014</v>
      </c>
      <c r="C653" s="72"/>
      <c r="D653" s="177">
        <v>694</v>
      </c>
      <c r="E653" s="70" t="s">
        <v>276</v>
      </c>
      <c r="F653" s="177">
        <v>706</v>
      </c>
      <c r="G653" s="70" t="s">
        <v>50</v>
      </c>
      <c r="H653" s="177">
        <v>3966.7249999999999</v>
      </c>
      <c r="I653" s="70" t="s">
        <v>50</v>
      </c>
      <c r="J653" s="177">
        <v>1294.5250000000001</v>
      </c>
      <c r="K653" s="177" t="s">
        <v>50</v>
      </c>
    </row>
    <row r="654" spans="1:11" ht="15" hidden="1" customHeight="1" outlineLevel="1" x14ac:dyDescent="0.2">
      <c r="B654" s="225" t="s">
        <v>18</v>
      </c>
      <c r="C654" s="72"/>
      <c r="D654" s="77"/>
      <c r="E654" s="77"/>
      <c r="F654" s="77"/>
      <c r="G654" s="225"/>
      <c r="H654" s="77"/>
      <c r="I654" s="225"/>
      <c r="J654" s="77"/>
      <c r="K654" s="77"/>
    </row>
    <row r="655" spans="1:11" ht="15" hidden="1" customHeight="1" outlineLevel="1" x14ac:dyDescent="0.2">
      <c r="B655" s="76">
        <v>2019</v>
      </c>
      <c r="C655" s="239"/>
      <c r="D655" s="77">
        <v>0</v>
      </c>
      <c r="E655" s="77"/>
      <c r="F655" s="77">
        <v>0</v>
      </c>
      <c r="G655" s="77"/>
      <c r="H655" s="77">
        <v>0</v>
      </c>
      <c r="I655" s="77"/>
      <c r="J655" s="77">
        <v>0</v>
      </c>
      <c r="K655" s="77"/>
    </row>
    <row r="656" spans="1:11" ht="15" hidden="1" customHeight="1" outlineLevel="1" x14ac:dyDescent="0.2">
      <c r="B656" s="76">
        <v>2018</v>
      </c>
      <c r="C656" s="72"/>
      <c r="D656" s="77">
        <v>0</v>
      </c>
      <c r="E656" s="77"/>
      <c r="F656" s="77">
        <v>0</v>
      </c>
      <c r="G656" s="69"/>
      <c r="H656" s="77">
        <v>0</v>
      </c>
      <c r="I656" s="69"/>
      <c r="J656" s="77">
        <v>0</v>
      </c>
      <c r="K656" s="77"/>
    </row>
    <row r="657" spans="2:11" ht="15" hidden="1" customHeight="1" outlineLevel="1" x14ac:dyDescent="0.2">
      <c r="B657" s="76">
        <v>2017</v>
      </c>
      <c r="C657" s="72"/>
      <c r="D657" s="77">
        <v>0</v>
      </c>
      <c r="E657" s="77" t="s">
        <v>50</v>
      </c>
      <c r="F657" s="77">
        <v>0</v>
      </c>
      <c r="G657" s="225" t="s">
        <v>50</v>
      </c>
      <c r="H657" s="77">
        <v>0</v>
      </c>
      <c r="I657" s="225" t="s">
        <v>50</v>
      </c>
      <c r="J657" s="77">
        <v>0</v>
      </c>
      <c r="K657" s="77" t="s">
        <v>50</v>
      </c>
    </row>
    <row r="658" spans="2:11" ht="15" hidden="1" customHeight="1" outlineLevel="1" x14ac:dyDescent="0.2">
      <c r="B658" s="44">
        <v>2016</v>
      </c>
      <c r="C658" s="72"/>
      <c r="D658" s="177">
        <v>1</v>
      </c>
      <c r="E658" s="177" t="s">
        <v>50</v>
      </c>
      <c r="F658" s="55" t="s">
        <v>37</v>
      </c>
      <c r="G658" s="225"/>
      <c r="H658" s="77" t="s">
        <v>37</v>
      </c>
      <c r="I658" s="225"/>
      <c r="J658" s="77" t="s">
        <v>37</v>
      </c>
      <c r="K658" s="77"/>
    </row>
    <row r="659" spans="2:11" ht="15" hidden="1" customHeight="1" outlineLevel="1" x14ac:dyDescent="0.2">
      <c r="B659" s="44">
        <v>2015</v>
      </c>
      <c r="C659" s="72"/>
      <c r="D659" s="177">
        <v>1</v>
      </c>
      <c r="E659" s="177" t="s">
        <v>50</v>
      </c>
      <c r="F659" s="77" t="s">
        <v>37</v>
      </c>
      <c r="G659" s="225"/>
      <c r="H659" s="77" t="s">
        <v>37</v>
      </c>
      <c r="I659" s="225"/>
      <c r="J659" s="77" t="s">
        <v>37</v>
      </c>
      <c r="K659" s="77"/>
    </row>
    <row r="660" spans="2:11" ht="15" hidden="1" customHeight="1" outlineLevel="1" x14ac:dyDescent="0.2">
      <c r="B660" s="44">
        <v>2014</v>
      </c>
      <c r="C660" s="72"/>
      <c r="D660" s="177">
        <v>3</v>
      </c>
      <c r="E660" s="70" t="s">
        <v>276</v>
      </c>
      <c r="F660" s="177">
        <v>16</v>
      </c>
      <c r="G660" s="70" t="s">
        <v>50</v>
      </c>
      <c r="H660" s="177">
        <v>1325.1990000000001</v>
      </c>
      <c r="I660" s="70" t="s">
        <v>50</v>
      </c>
      <c r="J660" s="177">
        <v>163.744</v>
      </c>
      <c r="K660" s="177" t="s">
        <v>50</v>
      </c>
    </row>
    <row r="661" spans="2:11" ht="15" hidden="1" customHeight="1" outlineLevel="1" x14ac:dyDescent="0.2">
      <c r="B661" s="225" t="s">
        <v>19</v>
      </c>
      <c r="C661" s="72"/>
      <c r="D661" s="77"/>
      <c r="E661" s="77"/>
      <c r="F661" s="77"/>
      <c r="G661" s="225"/>
      <c r="H661" s="77"/>
      <c r="I661" s="225"/>
      <c r="J661" s="77"/>
      <c r="K661" s="77"/>
    </row>
    <row r="662" spans="2:11" ht="15" hidden="1" customHeight="1" outlineLevel="1" x14ac:dyDescent="0.2">
      <c r="B662" s="76">
        <v>2019</v>
      </c>
      <c r="C662" s="239"/>
      <c r="D662" s="180">
        <v>29</v>
      </c>
      <c r="E662" s="180"/>
      <c r="F662" s="180">
        <v>76</v>
      </c>
      <c r="G662" s="67"/>
      <c r="H662" s="180">
        <v>3528.0369999999998</v>
      </c>
      <c r="I662" s="67"/>
      <c r="J662" s="180">
        <v>996.298</v>
      </c>
      <c r="K662" s="77"/>
    </row>
    <row r="663" spans="2:11" ht="15" hidden="1" customHeight="1" outlineLevel="1" x14ac:dyDescent="0.2">
      <c r="B663" s="76">
        <v>2018</v>
      </c>
      <c r="C663" s="72"/>
      <c r="D663" s="77">
        <v>24</v>
      </c>
      <c r="E663" s="77"/>
      <c r="F663" s="180">
        <v>66</v>
      </c>
      <c r="G663" s="69"/>
      <c r="H663" s="180">
        <v>3169.5439999999999</v>
      </c>
      <c r="I663" s="69"/>
      <c r="J663" s="77">
        <v>879.09100000000001</v>
      </c>
      <c r="K663" s="77"/>
    </row>
    <row r="664" spans="2:11" ht="15" hidden="1" customHeight="1" outlineLevel="1" x14ac:dyDescent="0.2">
      <c r="B664" s="76">
        <v>2017</v>
      </c>
      <c r="C664" s="72"/>
      <c r="D664" s="77">
        <v>23</v>
      </c>
      <c r="E664" s="77" t="s">
        <v>50</v>
      </c>
      <c r="F664" s="77">
        <v>61</v>
      </c>
      <c r="G664" s="225" t="s">
        <v>50</v>
      </c>
      <c r="H664" s="77">
        <v>2600.7669999999998</v>
      </c>
      <c r="I664" s="225" t="s">
        <v>50</v>
      </c>
      <c r="J664" s="77">
        <v>714.25699999999995</v>
      </c>
      <c r="K664" s="77" t="s">
        <v>50</v>
      </c>
    </row>
    <row r="665" spans="2:11" ht="15" hidden="1" customHeight="1" outlineLevel="1" x14ac:dyDescent="0.2">
      <c r="B665" s="44">
        <v>2016</v>
      </c>
      <c r="C665" s="72"/>
      <c r="D665" s="177">
        <v>24</v>
      </c>
      <c r="E665" s="177" t="s">
        <v>50</v>
      </c>
      <c r="F665" s="177">
        <v>64</v>
      </c>
      <c r="G665" s="225" t="s">
        <v>50</v>
      </c>
      <c r="H665" s="177">
        <v>2436.3870000000002</v>
      </c>
      <c r="I665" s="225" t="s">
        <v>50</v>
      </c>
      <c r="J665" s="177">
        <v>690.50300000000004</v>
      </c>
      <c r="K665" s="177" t="s">
        <v>50</v>
      </c>
    </row>
    <row r="666" spans="2:11" ht="15" hidden="1" customHeight="1" outlineLevel="1" x14ac:dyDescent="0.2">
      <c r="B666" s="44">
        <v>2015</v>
      </c>
      <c r="C666" s="72"/>
      <c r="D666" s="177">
        <v>23</v>
      </c>
      <c r="E666" s="177" t="s">
        <v>50</v>
      </c>
      <c r="F666" s="177">
        <v>63</v>
      </c>
      <c r="G666" s="225" t="s">
        <v>50</v>
      </c>
      <c r="H666" s="177">
        <v>2887.6370000000002</v>
      </c>
      <c r="I666" s="225" t="s">
        <v>50</v>
      </c>
      <c r="J666" s="177">
        <v>847.24400000000003</v>
      </c>
      <c r="K666" s="177" t="s">
        <v>50</v>
      </c>
    </row>
    <row r="667" spans="2:11" ht="15" hidden="1" customHeight="1" outlineLevel="1" x14ac:dyDescent="0.2">
      <c r="B667" s="44">
        <v>2014</v>
      </c>
      <c r="C667" s="72"/>
      <c r="D667" s="177">
        <v>23</v>
      </c>
      <c r="E667" s="70" t="s">
        <v>276</v>
      </c>
      <c r="F667" s="177">
        <v>70</v>
      </c>
      <c r="G667" s="70" t="s">
        <v>50</v>
      </c>
      <c r="H667" s="177">
        <v>2867.5569999999998</v>
      </c>
      <c r="I667" s="70" t="s">
        <v>50</v>
      </c>
      <c r="J667" s="177">
        <v>732.072</v>
      </c>
      <c r="K667" s="177" t="s">
        <v>50</v>
      </c>
    </row>
    <row r="668" spans="2:11" ht="15" hidden="1" customHeight="1" outlineLevel="1" x14ac:dyDescent="0.2">
      <c r="B668" s="225" t="s">
        <v>20</v>
      </c>
      <c r="C668" s="72"/>
      <c r="D668" s="77"/>
      <c r="E668" s="77"/>
      <c r="F668" s="77"/>
      <c r="G668" s="225"/>
      <c r="H668" s="77"/>
      <c r="I668" s="225"/>
      <c r="J668" s="77"/>
      <c r="K668" s="77"/>
    </row>
    <row r="669" spans="2:11" ht="15" hidden="1" customHeight="1" outlineLevel="1" x14ac:dyDescent="0.2">
      <c r="B669" s="76">
        <v>2019</v>
      </c>
      <c r="C669" s="239"/>
      <c r="D669" s="180">
        <v>8</v>
      </c>
      <c r="E669" s="180"/>
      <c r="F669" s="180">
        <v>9</v>
      </c>
      <c r="G669" s="67"/>
      <c r="H669" s="180">
        <v>1237.404</v>
      </c>
      <c r="I669" s="67"/>
      <c r="J669" s="180">
        <v>1078.1869999999999</v>
      </c>
      <c r="K669" s="77"/>
    </row>
    <row r="670" spans="2:11" ht="15" hidden="1" customHeight="1" outlineLevel="1" x14ac:dyDescent="0.2">
      <c r="B670" s="76">
        <v>2018</v>
      </c>
      <c r="C670" s="72"/>
      <c r="D670" s="77">
        <v>8</v>
      </c>
      <c r="E670" s="77"/>
      <c r="F670" s="180">
        <v>8</v>
      </c>
      <c r="G670" s="69"/>
      <c r="H670" s="180">
        <v>1135.299</v>
      </c>
      <c r="I670" s="69"/>
      <c r="J670" s="77">
        <v>1006.986</v>
      </c>
      <c r="K670" s="77"/>
    </row>
    <row r="671" spans="2:11" ht="15" hidden="1" customHeight="1" outlineLevel="1" x14ac:dyDescent="0.2">
      <c r="B671" s="76">
        <v>2017</v>
      </c>
      <c r="C671" s="72"/>
      <c r="D671" s="77">
        <v>6</v>
      </c>
      <c r="E671" s="77" t="s">
        <v>50</v>
      </c>
      <c r="F671" s="77">
        <v>6</v>
      </c>
      <c r="G671" s="225" t="s">
        <v>50</v>
      </c>
      <c r="H671" s="77">
        <v>21.119</v>
      </c>
      <c r="I671" s="225" t="s">
        <v>50</v>
      </c>
      <c r="J671" s="77">
        <v>16.266999999999999</v>
      </c>
      <c r="K671" s="77" t="s">
        <v>50</v>
      </c>
    </row>
    <row r="672" spans="2:11" ht="15" hidden="1" customHeight="1" outlineLevel="1" x14ac:dyDescent="0.2">
      <c r="B672" s="44">
        <v>2016</v>
      </c>
      <c r="C672" s="72"/>
      <c r="D672" s="177">
        <v>7</v>
      </c>
      <c r="E672" s="177" t="s">
        <v>50</v>
      </c>
      <c r="F672" s="179">
        <v>7</v>
      </c>
      <c r="G672" s="225" t="s">
        <v>50</v>
      </c>
      <c r="H672" s="177">
        <v>14.696999999999999</v>
      </c>
      <c r="I672" s="225" t="s">
        <v>50</v>
      </c>
      <c r="J672" s="177">
        <v>11.503</v>
      </c>
      <c r="K672" s="177" t="s">
        <v>50</v>
      </c>
    </row>
    <row r="673" spans="2:11" ht="15" hidden="1" customHeight="1" outlineLevel="1" x14ac:dyDescent="0.2">
      <c r="B673" s="44">
        <v>2015</v>
      </c>
      <c r="C673" s="72"/>
      <c r="D673" s="77">
        <v>0</v>
      </c>
      <c r="E673" s="77" t="s">
        <v>50</v>
      </c>
      <c r="F673" s="77">
        <v>0</v>
      </c>
      <c r="G673" s="225" t="s">
        <v>50</v>
      </c>
      <c r="H673" s="77">
        <v>0</v>
      </c>
      <c r="I673" s="225" t="s">
        <v>50</v>
      </c>
      <c r="J673" s="77">
        <v>0</v>
      </c>
      <c r="K673" s="77" t="s">
        <v>50</v>
      </c>
    </row>
    <row r="674" spans="2:11" ht="15" hidden="1" customHeight="1" outlineLevel="1" x14ac:dyDescent="0.2">
      <c r="B674" s="44">
        <v>2014</v>
      </c>
      <c r="C674" s="72"/>
      <c r="D674" s="77">
        <v>0</v>
      </c>
      <c r="E674" s="70" t="s">
        <v>276</v>
      </c>
      <c r="F674" s="77">
        <v>0</v>
      </c>
      <c r="G674" s="70" t="s">
        <v>50</v>
      </c>
      <c r="H674" s="77">
        <v>0</v>
      </c>
      <c r="I674" s="70" t="s">
        <v>50</v>
      </c>
      <c r="J674" s="77">
        <v>0</v>
      </c>
      <c r="K674" s="77" t="s">
        <v>50</v>
      </c>
    </row>
    <row r="675" spans="2:11" ht="15" hidden="1" customHeight="1" outlineLevel="1" x14ac:dyDescent="0.2">
      <c r="B675" s="225" t="s">
        <v>21</v>
      </c>
      <c r="C675" s="72"/>
      <c r="D675" s="77"/>
      <c r="E675" s="77"/>
      <c r="F675" s="77"/>
      <c r="G675" s="225"/>
      <c r="H675" s="77"/>
      <c r="I675" s="225"/>
      <c r="J675" s="77"/>
      <c r="K675" s="77"/>
    </row>
    <row r="676" spans="2:11" ht="15" hidden="1" customHeight="1" outlineLevel="1" x14ac:dyDescent="0.2">
      <c r="B676" s="76">
        <v>2019</v>
      </c>
      <c r="C676" s="239"/>
      <c r="D676" s="77">
        <v>0</v>
      </c>
      <c r="E676" s="77"/>
      <c r="F676" s="77">
        <v>0</v>
      </c>
      <c r="G676" s="77"/>
      <c r="H676" s="77">
        <v>0</v>
      </c>
      <c r="I676" s="77"/>
      <c r="J676" s="77">
        <v>0</v>
      </c>
      <c r="K676" s="77"/>
    </row>
    <row r="677" spans="2:11" ht="15" hidden="1" customHeight="1" outlineLevel="1" x14ac:dyDescent="0.2">
      <c r="B677" s="76">
        <v>2018</v>
      </c>
      <c r="C677" s="72"/>
      <c r="D677" s="77">
        <v>0</v>
      </c>
      <c r="E677" s="77"/>
      <c r="F677" s="77">
        <v>0</v>
      </c>
      <c r="G677" s="69"/>
      <c r="H677" s="77">
        <v>0</v>
      </c>
      <c r="I677" s="69"/>
      <c r="J677" s="77">
        <v>0</v>
      </c>
      <c r="K677" s="77"/>
    </row>
    <row r="678" spans="2:11" ht="15" hidden="1" customHeight="1" outlineLevel="1" x14ac:dyDescent="0.2">
      <c r="B678" s="76">
        <v>2017</v>
      </c>
      <c r="C678" s="72"/>
      <c r="D678" s="77">
        <v>1</v>
      </c>
      <c r="E678" s="77" t="s">
        <v>50</v>
      </c>
      <c r="F678" s="77" t="s">
        <v>37</v>
      </c>
      <c r="G678" s="225"/>
      <c r="H678" s="77" t="s">
        <v>37</v>
      </c>
      <c r="I678" s="225"/>
      <c r="J678" s="77" t="s">
        <v>37</v>
      </c>
      <c r="K678" s="77"/>
    </row>
    <row r="679" spans="2:11" ht="15" hidden="1" customHeight="1" outlineLevel="1" x14ac:dyDescent="0.2">
      <c r="B679" s="44">
        <v>2016</v>
      </c>
      <c r="C679" s="72"/>
      <c r="D679" s="177">
        <v>1</v>
      </c>
      <c r="E679" s="177" t="s">
        <v>50</v>
      </c>
      <c r="F679" s="77" t="s">
        <v>37</v>
      </c>
      <c r="G679" s="225"/>
      <c r="H679" s="77" t="s">
        <v>37</v>
      </c>
      <c r="I679" s="225"/>
      <c r="J679" s="77" t="s">
        <v>37</v>
      </c>
      <c r="K679" s="77"/>
    </row>
    <row r="680" spans="2:11" ht="15" hidden="1" customHeight="1" outlineLevel="1" x14ac:dyDescent="0.2">
      <c r="B680" s="44">
        <v>2015</v>
      </c>
      <c r="C680" s="72"/>
      <c r="D680" s="77">
        <v>0</v>
      </c>
      <c r="E680" s="77" t="s">
        <v>50</v>
      </c>
      <c r="F680" s="77">
        <v>0</v>
      </c>
      <c r="G680" s="225" t="s">
        <v>50</v>
      </c>
      <c r="H680" s="77">
        <v>0</v>
      </c>
      <c r="I680" s="225" t="s">
        <v>50</v>
      </c>
      <c r="J680" s="77">
        <v>0</v>
      </c>
      <c r="K680" s="77" t="s">
        <v>50</v>
      </c>
    </row>
    <row r="681" spans="2:11" ht="15" hidden="1" customHeight="1" outlineLevel="1" x14ac:dyDescent="0.2">
      <c r="B681" s="44">
        <v>2014</v>
      </c>
      <c r="C681" s="72"/>
      <c r="D681" s="77">
        <v>0</v>
      </c>
      <c r="E681" s="70" t="s">
        <v>276</v>
      </c>
      <c r="F681" s="77">
        <v>0</v>
      </c>
      <c r="G681" s="70" t="s">
        <v>50</v>
      </c>
      <c r="H681" s="77">
        <v>0</v>
      </c>
      <c r="I681" s="70" t="s">
        <v>50</v>
      </c>
      <c r="J681" s="77">
        <v>0</v>
      </c>
      <c r="K681" s="77" t="s">
        <v>50</v>
      </c>
    </row>
    <row r="682" spans="2:11" ht="15" hidden="1" customHeight="1" outlineLevel="1" x14ac:dyDescent="0.2">
      <c r="B682" s="225" t="s">
        <v>22</v>
      </c>
      <c r="C682" s="72"/>
      <c r="D682" s="77"/>
      <c r="E682" s="77"/>
      <c r="F682" s="77"/>
      <c r="G682" s="225"/>
      <c r="H682" s="77"/>
      <c r="I682" s="225"/>
      <c r="J682" s="77"/>
      <c r="K682" s="77"/>
    </row>
    <row r="683" spans="2:11" ht="15" hidden="1" customHeight="1" outlineLevel="1" x14ac:dyDescent="0.2">
      <c r="B683" s="76">
        <v>2019</v>
      </c>
      <c r="C683" s="239"/>
      <c r="D683" s="180">
        <v>68</v>
      </c>
      <c r="E683" s="180"/>
      <c r="F683" s="180">
        <v>298</v>
      </c>
      <c r="G683" s="67"/>
      <c r="H683" s="180">
        <v>12812.186</v>
      </c>
      <c r="I683" s="67"/>
      <c r="J683" s="180">
        <v>4604.951</v>
      </c>
      <c r="K683" s="77"/>
    </row>
    <row r="684" spans="2:11" ht="15" hidden="1" customHeight="1" outlineLevel="1" x14ac:dyDescent="0.2">
      <c r="B684" s="76">
        <v>2018</v>
      </c>
      <c r="C684" s="72"/>
      <c r="D684" s="77">
        <v>65</v>
      </c>
      <c r="E684" s="77"/>
      <c r="F684" s="180">
        <v>263</v>
      </c>
      <c r="G684" s="69"/>
      <c r="H684" s="180">
        <v>11943.036</v>
      </c>
      <c r="I684" s="69"/>
      <c r="J684" s="77">
        <v>4394.6310000000003</v>
      </c>
      <c r="K684" s="77"/>
    </row>
    <row r="685" spans="2:11" ht="15" hidden="1" customHeight="1" outlineLevel="1" x14ac:dyDescent="0.2">
      <c r="B685" s="76">
        <v>2017</v>
      </c>
      <c r="C685" s="72"/>
      <c r="D685" s="77">
        <v>53</v>
      </c>
      <c r="E685" s="77" t="s">
        <v>50</v>
      </c>
      <c r="F685" s="77">
        <v>248</v>
      </c>
      <c r="G685" s="225" t="s">
        <v>50</v>
      </c>
      <c r="H685" s="77">
        <v>10320.647999999999</v>
      </c>
      <c r="I685" s="225" t="s">
        <v>50</v>
      </c>
      <c r="J685" s="77">
        <v>3762.7</v>
      </c>
      <c r="K685" s="77" t="s">
        <v>50</v>
      </c>
    </row>
    <row r="686" spans="2:11" ht="15" hidden="1" customHeight="1" outlineLevel="1" x14ac:dyDescent="0.2">
      <c r="B686" s="44">
        <v>2016</v>
      </c>
      <c r="C686" s="72"/>
      <c r="D686" s="177">
        <v>51</v>
      </c>
      <c r="E686" s="177" t="s">
        <v>50</v>
      </c>
      <c r="F686" s="177">
        <v>226</v>
      </c>
      <c r="G686" s="225" t="s">
        <v>50</v>
      </c>
      <c r="H686" s="177">
        <v>7830.3850000000002</v>
      </c>
      <c r="I686" s="225" t="s">
        <v>50</v>
      </c>
      <c r="J686" s="177">
        <v>2875.3009999999999</v>
      </c>
      <c r="K686" s="177" t="s">
        <v>50</v>
      </c>
    </row>
    <row r="687" spans="2:11" ht="15" hidden="1" customHeight="1" outlineLevel="1" x14ac:dyDescent="0.2">
      <c r="B687" s="44">
        <v>2015</v>
      </c>
      <c r="C687" s="72"/>
      <c r="D687" s="177">
        <v>48</v>
      </c>
      <c r="E687" s="177" t="s">
        <v>50</v>
      </c>
      <c r="F687" s="177">
        <v>222</v>
      </c>
      <c r="G687" s="225" t="s">
        <v>50</v>
      </c>
      <c r="H687" s="177">
        <v>7890.4780000000001</v>
      </c>
      <c r="I687" s="225" t="s">
        <v>50</v>
      </c>
      <c r="J687" s="177">
        <v>2216.4389999999999</v>
      </c>
      <c r="K687" s="177" t="s">
        <v>50</v>
      </c>
    </row>
    <row r="688" spans="2:11" ht="15" hidden="1" customHeight="1" outlineLevel="1" x14ac:dyDescent="0.2">
      <c r="B688" s="44">
        <v>2014</v>
      </c>
      <c r="C688" s="72"/>
      <c r="D688" s="177">
        <v>45</v>
      </c>
      <c r="E688" s="70" t="s">
        <v>276</v>
      </c>
      <c r="F688" s="177">
        <v>221</v>
      </c>
      <c r="G688" s="70" t="s">
        <v>50</v>
      </c>
      <c r="H688" s="177">
        <v>5719.1980000000003</v>
      </c>
      <c r="I688" s="70" t="s">
        <v>50</v>
      </c>
      <c r="J688" s="177">
        <v>2169.56</v>
      </c>
      <c r="K688" s="177" t="s">
        <v>50</v>
      </c>
    </row>
    <row r="689" spans="2:11" ht="15" hidden="1" customHeight="1" outlineLevel="1" x14ac:dyDescent="0.2">
      <c r="B689" s="225" t="s">
        <v>23</v>
      </c>
      <c r="C689" s="72"/>
      <c r="D689" s="77"/>
      <c r="E689" s="77"/>
      <c r="F689" s="77"/>
      <c r="G689" s="225"/>
      <c r="H689" s="77"/>
      <c r="I689" s="225"/>
      <c r="J689" s="77"/>
      <c r="K689" s="77"/>
    </row>
    <row r="690" spans="2:11" ht="15" hidden="1" customHeight="1" outlineLevel="1" x14ac:dyDescent="0.2">
      <c r="B690" s="76">
        <v>2019</v>
      </c>
      <c r="C690" s="239"/>
      <c r="D690" s="180">
        <v>125</v>
      </c>
      <c r="E690" s="180"/>
      <c r="F690" s="180">
        <v>274</v>
      </c>
      <c r="G690" s="67"/>
      <c r="H690" s="180">
        <v>20592.713</v>
      </c>
      <c r="I690" s="67"/>
      <c r="J690" s="180">
        <v>4148.1459999999997</v>
      </c>
      <c r="K690" s="77"/>
    </row>
    <row r="691" spans="2:11" ht="15" hidden="1" customHeight="1" outlineLevel="1" x14ac:dyDescent="0.2">
      <c r="B691" s="76">
        <v>2018</v>
      </c>
      <c r="C691" s="72"/>
      <c r="D691" s="77">
        <v>111</v>
      </c>
      <c r="E691" s="77"/>
      <c r="F691" s="180">
        <v>261</v>
      </c>
      <c r="G691" s="69"/>
      <c r="H691" s="180">
        <v>19604.455999999998</v>
      </c>
      <c r="I691" s="69"/>
      <c r="J691" s="77">
        <v>3553.7060000000001</v>
      </c>
      <c r="K691" s="77"/>
    </row>
    <row r="692" spans="2:11" ht="15" hidden="1" customHeight="1" outlineLevel="1" x14ac:dyDescent="0.2">
      <c r="B692" s="76">
        <v>2017</v>
      </c>
      <c r="C692" s="72"/>
      <c r="D692" s="77">
        <v>104</v>
      </c>
      <c r="E692" s="77" t="s">
        <v>50</v>
      </c>
      <c r="F692" s="77">
        <v>233</v>
      </c>
      <c r="G692" s="225" t="s">
        <v>50</v>
      </c>
      <c r="H692" s="77">
        <v>18418.491000000002</v>
      </c>
      <c r="I692" s="225" t="s">
        <v>50</v>
      </c>
      <c r="J692" s="77">
        <v>3202.8820000000001</v>
      </c>
      <c r="K692" s="77" t="s">
        <v>50</v>
      </c>
    </row>
    <row r="693" spans="2:11" ht="15" hidden="1" customHeight="1" outlineLevel="1" x14ac:dyDescent="0.2">
      <c r="B693" s="44">
        <v>2016</v>
      </c>
      <c r="C693" s="72"/>
      <c r="D693" s="177">
        <v>103</v>
      </c>
      <c r="E693" s="177" t="s">
        <v>50</v>
      </c>
      <c r="F693" s="177">
        <v>228</v>
      </c>
      <c r="G693" s="225" t="s">
        <v>50</v>
      </c>
      <c r="H693" s="177">
        <v>19789.659</v>
      </c>
      <c r="I693" s="225" t="s">
        <v>50</v>
      </c>
      <c r="J693" s="177">
        <v>2783.6930000000002</v>
      </c>
      <c r="K693" s="177" t="s">
        <v>50</v>
      </c>
    </row>
    <row r="694" spans="2:11" ht="15" hidden="1" customHeight="1" outlineLevel="1" x14ac:dyDescent="0.2">
      <c r="B694" s="44">
        <v>2015</v>
      </c>
      <c r="C694" s="72"/>
      <c r="D694" s="177">
        <v>102</v>
      </c>
      <c r="E694" s="177" t="s">
        <v>50</v>
      </c>
      <c r="F694" s="177">
        <v>245</v>
      </c>
      <c r="G694" s="225" t="s">
        <v>50</v>
      </c>
      <c r="H694" s="177">
        <v>19676.136999999999</v>
      </c>
      <c r="I694" s="225" t="s">
        <v>50</v>
      </c>
      <c r="J694" s="177">
        <v>2235.9850000000001</v>
      </c>
      <c r="K694" s="177" t="s">
        <v>50</v>
      </c>
    </row>
    <row r="695" spans="2:11" ht="15" hidden="1" customHeight="1" outlineLevel="1" x14ac:dyDescent="0.2">
      <c r="B695" s="44">
        <v>2014</v>
      </c>
      <c r="C695" s="72"/>
      <c r="D695" s="177">
        <v>112</v>
      </c>
      <c r="E695" s="70" t="s">
        <v>276</v>
      </c>
      <c r="F695" s="177">
        <v>234</v>
      </c>
      <c r="G695" s="70" t="s">
        <v>50</v>
      </c>
      <c r="H695" s="177">
        <v>20804.655999999999</v>
      </c>
      <c r="I695" s="70" t="s">
        <v>50</v>
      </c>
      <c r="J695" s="177">
        <v>2192.0439999999999</v>
      </c>
      <c r="K695" s="177" t="s">
        <v>50</v>
      </c>
    </row>
    <row r="696" spans="2:11" ht="15" hidden="1" customHeight="1" outlineLevel="1" x14ac:dyDescent="0.2">
      <c r="B696" s="225" t="s">
        <v>24</v>
      </c>
      <c r="C696" s="72"/>
      <c r="D696" s="77"/>
      <c r="E696" s="77"/>
      <c r="F696" s="77"/>
      <c r="G696" s="225"/>
      <c r="H696" s="77"/>
      <c r="I696" s="225"/>
      <c r="J696" s="77"/>
      <c r="K696" s="77"/>
    </row>
    <row r="697" spans="2:11" ht="15" hidden="1" customHeight="1" outlineLevel="1" x14ac:dyDescent="0.2">
      <c r="B697" s="76">
        <v>2019</v>
      </c>
      <c r="C697" s="239"/>
      <c r="D697" s="180">
        <v>29</v>
      </c>
      <c r="E697" s="180"/>
      <c r="F697" s="180">
        <v>41</v>
      </c>
      <c r="G697" s="67"/>
      <c r="H697" s="180">
        <v>1250.8409999999999</v>
      </c>
      <c r="I697" s="67"/>
      <c r="J697" s="180">
        <v>274.43200000000002</v>
      </c>
      <c r="K697" s="77"/>
    </row>
    <row r="698" spans="2:11" ht="15" hidden="1" customHeight="1" outlineLevel="1" x14ac:dyDescent="0.2">
      <c r="B698" s="76">
        <v>2018</v>
      </c>
      <c r="C698" s="72"/>
      <c r="D698" s="77">
        <v>30</v>
      </c>
      <c r="E698" s="77"/>
      <c r="F698" s="180">
        <v>39</v>
      </c>
      <c r="G698" s="69"/>
      <c r="H698" s="180">
        <v>810.72699999999998</v>
      </c>
      <c r="I698" s="69"/>
      <c r="J698" s="77">
        <v>159.26</v>
      </c>
      <c r="K698" s="77"/>
    </row>
    <row r="699" spans="2:11" ht="15" hidden="1" customHeight="1" outlineLevel="1" x14ac:dyDescent="0.2">
      <c r="B699" s="76">
        <v>2017</v>
      </c>
      <c r="C699" s="72"/>
      <c r="D699" s="77">
        <v>29</v>
      </c>
      <c r="E699" s="77" t="s">
        <v>50</v>
      </c>
      <c r="F699" s="77">
        <v>35</v>
      </c>
      <c r="G699" s="225" t="s">
        <v>50</v>
      </c>
      <c r="H699" s="77">
        <v>675.26099999999997</v>
      </c>
      <c r="I699" s="225" t="s">
        <v>50</v>
      </c>
      <c r="J699" s="54">
        <v>-30.367000000000001</v>
      </c>
      <c r="K699" s="77" t="s">
        <v>50</v>
      </c>
    </row>
    <row r="700" spans="2:11" ht="15" hidden="1" customHeight="1" outlineLevel="1" x14ac:dyDescent="0.2">
      <c r="B700" s="44">
        <v>2016</v>
      </c>
      <c r="C700" s="72"/>
      <c r="D700" s="177">
        <v>26</v>
      </c>
      <c r="E700" s="177" t="s">
        <v>50</v>
      </c>
      <c r="F700" s="177">
        <v>32</v>
      </c>
      <c r="G700" s="225" t="s">
        <v>50</v>
      </c>
      <c r="H700" s="177">
        <v>842.13099999999997</v>
      </c>
      <c r="I700" s="225" t="s">
        <v>50</v>
      </c>
      <c r="J700" s="177">
        <v>216.68100000000001</v>
      </c>
      <c r="K700" s="177" t="s">
        <v>50</v>
      </c>
    </row>
    <row r="701" spans="2:11" ht="15" hidden="1" customHeight="1" outlineLevel="1" x14ac:dyDescent="0.2">
      <c r="B701" s="44">
        <v>2015</v>
      </c>
      <c r="C701" s="72"/>
      <c r="D701" s="177">
        <v>26</v>
      </c>
      <c r="E701" s="177" t="s">
        <v>50</v>
      </c>
      <c r="F701" s="177">
        <v>33</v>
      </c>
      <c r="G701" s="225" t="s">
        <v>50</v>
      </c>
      <c r="H701" s="177">
        <v>761.53800000000001</v>
      </c>
      <c r="I701" s="225" t="s">
        <v>50</v>
      </c>
      <c r="J701" s="177">
        <v>251.756</v>
      </c>
      <c r="K701" s="177" t="s">
        <v>50</v>
      </c>
    </row>
    <row r="702" spans="2:11" ht="15" hidden="1" customHeight="1" outlineLevel="1" x14ac:dyDescent="0.2">
      <c r="B702" s="44">
        <v>2014</v>
      </c>
      <c r="C702" s="72"/>
      <c r="D702" s="177">
        <v>26</v>
      </c>
      <c r="E702" s="70" t="s">
        <v>276</v>
      </c>
      <c r="F702" s="177">
        <v>32</v>
      </c>
      <c r="G702" s="70" t="s">
        <v>50</v>
      </c>
      <c r="H702" s="177">
        <v>826.19600000000003</v>
      </c>
      <c r="I702" s="70" t="s">
        <v>50</v>
      </c>
      <c r="J702" s="182">
        <v>-250.357</v>
      </c>
      <c r="K702" s="177" t="s">
        <v>50</v>
      </c>
    </row>
    <row r="703" spans="2:11" ht="15" hidden="1" customHeight="1" outlineLevel="1" x14ac:dyDescent="0.2">
      <c r="B703" s="225" t="s">
        <v>25</v>
      </c>
      <c r="C703" s="72"/>
      <c r="D703" s="77"/>
      <c r="E703" s="77"/>
      <c r="F703" s="77"/>
      <c r="G703" s="225"/>
      <c r="H703" s="77"/>
      <c r="I703" s="225"/>
      <c r="J703" s="77"/>
      <c r="K703" s="77"/>
    </row>
    <row r="704" spans="2:11" ht="15" hidden="1" customHeight="1" outlineLevel="1" x14ac:dyDescent="0.2">
      <c r="B704" s="76">
        <v>2019</v>
      </c>
      <c r="C704" s="239"/>
      <c r="D704" s="180">
        <v>152</v>
      </c>
      <c r="E704" s="180"/>
      <c r="F704" s="180">
        <v>310</v>
      </c>
      <c r="G704" s="67"/>
      <c r="H704" s="180">
        <v>9678.3790000000008</v>
      </c>
      <c r="I704" s="67"/>
      <c r="J704" s="180">
        <v>4010.25</v>
      </c>
      <c r="K704" s="77"/>
    </row>
    <row r="705" spans="2:11" ht="15" hidden="1" customHeight="1" outlineLevel="1" x14ac:dyDescent="0.2">
      <c r="B705" s="76">
        <v>2018</v>
      </c>
      <c r="C705" s="72"/>
      <c r="D705" s="77">
        <v>140</v>
      </c>
      <c r="E705" s="77"/>
      <c r="F705" s="180">
        <v>291</v>
      </c>
      <c r="G705" s="69"/>
      <c r="H705" s="180">
        <v>9852.6010000000006</v>
      </c>
      <c r="I705" s="69"/>
      <c r="J705" s="77">
        <v>4264.2380000000003</v>
      </c>
      <c r="K705" s="77"/>
    </row>
    <row r="706" spans="2:11" ht="15" hidden="1" customHeight="1" outlineLevel="1" x14ac:dyDescent="0.2">
      <c r="B706" s="76">
        <v>2017</v>
      </c>
      <c r="C706" s="72"/>
      <c r="D706" s="77">
        <v>115</v>
      </c>
      <c r="E706" s="77" t="s">
        <v>50</v>
      </c>
      <c r="F706" s="77">
        <v>264</v>
      </c>
      <c r="G706" s="225" t="s">
        <v>50</v>
      </c>
      <c r="H706" s="77">
        <v>9133.9279999999999</v>
      </c>
      <c r="I706" s="225" t="s">
        <v>50</v>
      </c>
      <c r="J706" s="77">
        <v>3696.6990000000001</v>
      </c>
      <c r="K706" s="77" t="s">
        <v>50</v>
      </c>
    </row>
    <row r="707" spans="2:11" ht="15" hidden="1" customHeight="1" outlineLevel="1" x14ac:dyDescent="0.2">
      <c r="B707" s="44">
        <v>2016</v>
      </c>
      <c r="C707" s="72"/>
      <c r="D707" s="177">
        <v>100</v>
      </c>
      <c r="E707" s="177" t="s">
        <v>50</v>
      </c>
      <c r="F707" s="177">
        <v>243</v>
      </c>
      <c r="G707" s="225" t="s">
        <v>50</v>
      </c>
      <c r="H707" s="177">
        <v>7578.5429999999997</v>
      </c>
      <c r="I707" s="225" t="s">
        <v>50</v>
      </c>
      <c r="J707" s="177">
        <v>2755.8789999999999</v>
      </c>
      <c r="K707" s="177" t="s">
        <v>50</v>
      </c>
    </row>
    <row r="708" spans="2:11" ht="15" hidden="1" customHeight="1" outlineLevel="1" x14ac:dyDescent="0.2">
      <c r="B708" s="44">
        <v>2015</v>
      </c>
      <c r="C708" s="72"/>
      <c r="D708" s="177">
        <v>76</v>
      </c>
      <c r="E708" s="177" t="s">
        <v>50</v>
      </c>
      <c r="F708" s="177">
        <v>203</v>
      </c>
      <c r="G708" s="225" t="s">
        <v>50</v>
      </c>
      <c r="H708" s="177">
        <v>6311.1869999999999</v>
      </c>
      <c r="I708" s="225" t="s">
        <v>50</v>
      </c>
      <c r="J708" s="177">
        <v>2188.9580000000001</v>
      </c>
      <c r="K708" s="177" t="s">
        <v>50</v>
      </c>
    </row>
    <row r="709" spans="2:11" ht="15" hidden="1" customHeight="1" outlineLevel="1" x14ac:dyDescent="0.2">
      <c r="B709" s="44">
        <v>2014</v>
      </c>
      <c r="C709" s="72"/>
      <c r="D709" s="177">
        <v>67</v>
      </c>
      <c r="E709" s="70" t="s">
        <v>276</v>
      </c>
      <c r="F709" s="177">
        <v>202</v>
      </c>
      <c r="G709" s="70" t="s">
        <v>50</v>
      </c>
      <c r="H709" s="177">
        <v>6193.0379999999996</v>
      </c>
      <c r="I709" s="70" t="s">
        <v>50</v>
      </c>
      <c r="J709" s="177">
        <v>2267.1930000000002</v>
      </c>
      <c r="K709" s="177" t="s">
        <v>50</v>
      </c>
    </row>
    <row r="710" spans="2:11" ht="15" hidden="1" customHeight="1" outlineLevel="1" x14ac:dyDescent="0.2">
      <c r="B710" s="225" t="s">
        <v>26</v>
      </c>
      <c r="C710" s="72"/>
      <c r="D710" s="77"/>
      <c r="E710" s="77"/>
      <c r="F710" s="77"/>
      <c r="G710" s="225"/>
      <c r="H710" s="77"/>
      <c r="I710" s="225"/>
      <c r="J710" s="77"/>
      <c r="K710" s="77"/>
    </row>
    <row r="711" spans="2:11" ht="15" hidden="1" customHeight="1" outlineLevel="1" x14ac:dyDescent="0.2">
      <c r="B711" s="76">
        <v>2019</v>
      </c>
      <c r="C711" s="239"/>
      <c r="D711" s="180">
        <v>4</v>
      </c>
      <c r="E711" s="180"/>
      <c r="F711" s="180">
        <v>4</v>
      </c>
      <c r="G711" s="67"/>
      <c r="H711" s="180">
        <v>57.024000000000001</v>
      </c>
      <c r="I711" s="67"/>
      <c r="J711" s="180">
        <v>49.972999999999999</v>
      </c>
      <c r="K711" s="77"/>
    </row>
    <row r="712" spans="2:11" ht="15" hidden="1" customHeight="1" outlineLevel="1" x14ac:dyDescent="0.2">
      <c r="B712" s="76">
        <v>2018</v>
      </c>
      <c r="C712" s="72"/>
      <c r="D712" s="77">
        <v>6</v>
      </c>
      <c r="E712" s="77"/>
      <c r="F712" s="180">
        <v>6</v>
      </c>
      <c r="G712" s="69"/>
      <c r="H712" s="180">
        <v>96.614000000000004</v>
      </c>
      <c r="I712" s="69"/>
      <c r="J712" s="77">
        <v>84.248999999999995</v>
      </c>
      <c r="K712" s="77"/>
    </row>
    <row r="713" spans="2:11" ht="15" hidden="1" customHeight="1" outlineLevel="1" x14ac:dyDescent="0.2">
      <c r="B713" s="76">
        <v>2017</v>
      </c>
      <c r="C713" s="72"/>
      <c r="D713" s="77">
        <v>6</v>
      </c>
      <c r="E713" s="77" t="s">
        <v>50</v>
      </c>
      <c r="F713" s="77" t="s">
        <v>37</v>
      </c>
      <c r="G713" s="225"/>
      <c r="H713" s="77" t="s">
        <v>37</v>
      </c>
      <c r="I713" s="225"/>
      <c r="J713" s="77" t="s">
        <v>37</v>
      </c>
      <c r="K713" s="77"/>
    </row>
    <row r="714" spans="2:11" ht="15" hidden="1" customHeight="1" outlineLevel="1" x14ac:dyDescent="0.2">
      <c r="B714" s="44">
        <v>2016</v>
      </c>
      <c r="C714" s="72"/>
      <c r="D714" s="177">
        <v>3</v>
      </c>
      <c r="E714" s="177" t="s">
        <v>50</v>
      </c>
      <c r="F714" s="177">
        <v>3</v>
      </c>
      <c r="G714" s="225" t="s">
        <v>50</v>
      </c>
      <c r="H714" s="177">
        <v>35.418999999999997</v>
      </c>
      <c r="I714" s="225" t="s">
        <v>50</v>
      </c>
      <c r="J714" s="177">
        <v>27.13</v>
      </c>
      <c r="K714" s="177" t="s">
        <v>50</v>
      </c>
    </row>
    <row r="715" spans="2:11" ht="15" hidden="1" customHeight="1" outlineLevel="1" x14ac:dyDescent="0.2">
      <c r="B715" s="44">
        <v>2015</v>
      </c>
      <c r="C715" s="72"/>
      <c r="D715" s="177">
        <v>2</v>
      </c>
      <c r="E715" s="177" t="s">
        <v>50</v>
      </c>
      <c r="F715" s="77" t="s">
        <v>37</v>
      </c>
      <c r="G715" s="225"/>
      <c r="H715" s="77" t="s">
        <v>37</v>
      </c>
      <c r="I715" s="225"/>
      <c r="J715" s="77" t="s">
        <v>37</v>
      </c>
      <c r="K715" s="77"/>
    </row>
    <row r="716" spans="2:11" ht="15" hidden="1" customHeight="1" outlineLevel="1" x14ac:dyDescent="0.2">
      <c r="B716" s="44">
        <v>2014</v>
      </c>
      <c r="C716" s="72"/>
      <c r="D716" s="177">
        <v>4</v>
      </c>
      <c r="E716" s="70" t="s">
        <v>276</v>
      </c>
      <c r="F716" s="177">
        <v>4</v>
      </c>
      <c r="G716" s="70" t="s">
        <v>50</v>
      </c>
      <c r="H716" s="177">
        <v>25.655000000000001</v>
      </c>
      <c r="I716" s="70" t="s">
        <v>50</v>
      </c>
      <c r="J716" s="177">
        <v>63.91</v>
      </c>
      <c r="K716" s="177" t="s">
        <v>50</v>
      </c>
    </row>
    <row r="717" spans="2:11" ht="15" hidden="1" customHeight="1" outlineLevel="1" x14ac:dyDescent="0.2">
      <c r="B717" s="225" t="s">
        <v>27</v>
      </c>
      <c r="C717" s="72"/>
      <c r="D717" s="77"/>
      <c r="E717" s="77"/>
      <c r="F717" s="77"/>
      <c r="G717" s="225"/>
      <c r="H717" s="77"/>
      <c r="I717" s="225"/>
      <c r="J717" s="77"/>
      <c r="K717" s="77"/>
    </row>
    <row r="718" spans="2:11" ht="15" hidden="1" customHeight="1" outlineLevel="1" x14ac:dyDescent="0.2">
      <c r="B718" s="76">
        <v>2019</v>
      </c>
      <c r="C718" s="239"/>
      <c r="D718" s="180">
        <v>19</v>
      </c>
      <c r="E718" s="180"/>
      <c r="F718" s="180">
        <v>27</v>
      </c>
      <c r="G718" s="67"/>
      <c r="H718" s="180">
        <v>3302.4250000000002</v>
      </c>
      <c r="I718" s="67"/>
      <c r="J718" s="180">
        <v>862.57799999999997</v>
      </c>
      <c r="K718" s="77"/>
    </row>
    <row r="719" spans="2:11" ht="15" hidden="1" customHeight="1" outlineLevel="1" x14ac:dyDescent="0.2">
      <c r="B719" s="76">
        <v>2018</v>
      </c>
      <c r="C719" s="72"/>
      <c r="D719" s="77">
        <v>16</v>
      </c>
      <c r="E719" s="77"/>
      <c r="F719" s="180">
        <v>24</v>
      </c>
      <c r="G719" s="69"/>
      <c r="H719" s="180">
        <v>2061.1329999999998</v>
      </c>
      <c r="I719" s="69"/>
      <c r="J719" s="77">
        <v>214.97499999999999</v>
      </c>
      <c r="K719" s="77"/>
    </row>
    <row r="720" spans="2:11" ht="15" hidden="1" customHeight="1" outlineLevel="1" x14ac:dyDescent="0.2">
      <c r="B720" s="76">
        <v>2017</v>
      </c>
      <c r="C720" s="72"/>
      <c r="D720" s="77">
        <v>14</v>
      </c>
      <c r="E720" s="77" t="s">
        <v>50</v>
      </c>
      <c r="F720" s="77">
        <v>16</v>
      </c>
      <c r="G720" s="225" t="s">
        <v>50</v>
      </c>
      <c r="H720" s="77">
        <v>1272.0740000000001</v>
      </c>
      <c r="I720" s="225" t="s">
        <v>50</v>
      </c>
      <c r="J720" s="77">
        <v>181.22800000000001</v>
      </c>
      <c r="K720" s="77" t="s">
        <v>50</v>
      </c>
    </row>
    <row r="721" spans="2:11" ht="15" hidden="1" customHeight="1" outlineLevel="1" x14ac:dyDescent="0.2">
      <c r="B721" s="44">
        <v>2016</v>
      </c>
      <c r="C721" s="72"/>
      <c r="D721" s="177">
        <v>12</v>
      </c>
      <c r="E721" s="177" t="s">
        <v>50</v>
      </c>
      <c r="F721" s="177">
        <v>12</v>
      </c>
      <c r="G721" s="225" t="s">
        <v>50</v>
      </c>
      <c r="H721" s="177">
        <v>789.32</v>
      </c>
      <c r="I721" s="225" t="s">
        <v>50</v>
      </c>
      <c r="J721" s="177">
        <v>139.47999999999999</v>
      </c>
      <c r="K721" s="177" t="s">
        <v>50</v>
      </c>
    </row>
    <row r="722" spans="2:11" ht="15" hidden="1" customHeight="1" outlineLevel="1" x14ac:dyDescent="0.2">
      <c r="B722" s="44">
        <v>2015</v>
      </c>
      <c r="C722" s="72"/>
      <c r="D722" s="177">
        <v>12</v>
      </c>
      <c r="E722" s="177" t="s">
        <v>50</v>
      </c>
      <c r="F722" s="177">
        <v>12</v>
      </c>
      <c r="G722" s="225" t="s">
        <v>50</v>
      </c>
      <c r="H722" s="177">
        <v>611.58799999999997</v>
      </c>
      <c r="I722" s="225" t="s">
        <v>50</v>
      </c>
      <c r="J722" s="177">
        <v>130.86199999999999</v>
      </c>
      <c r="K722" s="177" t="s">
        <v>50</v>
      </c>
    </row>
    <row r="723" spans="2:11" ht="15" hidden="1" customHeight="1" outlineLevel="1" x14ac:dyDescent="0.2">
      <c r="B723" s="44">
        <v>2014</v>
      </c>
      <c r="C723" s="72"/>
      <c r="D723" s="177">
        <v>14</v>
      </c>
      <c r="E723" s="70" t="s">
        <v>276</v>
      </c>
      <c r="F723" s="177">
        <v>17</v>
      </c>
      <c r="G723" s="70" t="s">
        <v>50</v>
      </c>
      <c r="H723" s="177">
        <v>634.74300000000005</v>
      </c>
      <c r="I723" s="70" t="s">
        <v>50</v>
      </c>
      <c r="J723" s="177">
        <v>53.807000000000002</v>
      </c>
      <c r="K723" s="177" t="s">
        <v>50</v>
      </c>
    </row>
    <row r="724" spans="2:11" ht="15" hidden="1" customHeight="1" outlineLevel="1" x14ac:dyDescent="0.2">
      <c r="B724" s="225" t="s">
        <v>28</v>
      </c>
      <c r="C724" s="72"/>
      <c r="D724" s="77"/>
      <c r="E724" s="77"/>
      <c r="F724" s="77"/>
      <c r="G724" s="225"/>
      <c r="H724" s="77"/>
      <c r="I724" s="225"/>
      <c r="J724" s="77"/>
      <c r="K724" s="77"/>
    </row>
    <row r="725" spans="2:11" ht="15" hidden="1" customHeight="1" outlineLevel="1" x14ac:dyDescent="0.2">
      <c r="B725" s="76">
        <v>2019</v>
      </c>
      <c r="C725" s="239"/>
      <c r="D725" s="180">
        <v>35</v>
      </c>
      <c r="E725" s="180"/>
      <c r="F725" s="180">
        <v>52</v>
      </c>
      <c r="G725" s="67"/>
      <c r="H725" s="180">
        <v>1166.845</v>
      </c>
      <c r="I725" s="67"/>
      <c r="J725" s="180">
        <v>641.17399999999998</v>
      </c>
      <c r="K725" s="77"/>
    </row>
    <row r="726" spans="2:11" ht="15" hidden="1" customHeight="1" outlineLevel="1" x14ac:dyDescent="0.2">
      <c r="B726" s="76">
        <v>2018</v>
      </c>
      <c r="C726" s="72"/>
      <c r="D726" s="77">
        <v>38</v>
      </c>
      <c r="E726" s="77"/>
      <c r="F726" s="180">
        <v>52</v>
      </c>
      <c r="G726" s="69"/>
      <c r="H726" s="180">
        <v>1091.846</v>
      </c>
      <c r="I726" s="69"/>
      <c r="J726" s="77">
        <v>609.10599999999999</v>
      </c>
      <c r="K726" s="77"/>
    </row>
    <row r="727" spans="2:11" ht="15" hidden="1" customHeight="1" outlineLevel="1" x14ac:dyDescent="0.2">
      <c r="B727" s="76">
        <v>2017</v>
      </c>
      <c r="C727" s="72"/>
      <c r="D727" s="77">
        <v>36</v>
      </c>
      <c r="E727" s="77" t="s">
        <v>50</v>
      </c>
      <c r="F727" s="77">
        <v>53</v>
      </c>
      <c r="G727" s="225" t="s">
        <v>50</v>
      </c>
      <c r="H727" s="77">
        <v>935.60199999999998</v>
      </c>
      <c r="I727" s="225" t="s">
        <v>50</v>
      </c>
      <c r="J727" s="77">
        <v>515.29200000000003</v>
      </c>
      <c r="K727" s="77" t="s">
        <v>50</v>
      </c>
    </row>
    <row r="728" spans="2:11" ht="15" hidden="1" customHeight="1" outlineLevel="1" x14ac:dyDescent="0.2">
      <c r="B728" s="44">
        <v>2016</v>
      </c>
      <c r="C728" s="72"/>
      <c r="D728" s="177">
        <v>32</v>
      </c>
      <c r="E728" s="177" t="s">
        <v>50</v>
      </c>
      <c r="F728" s="179">
        <v>42</v>
      </c>
      <c r="G728" s="225" t="s">
        <v>50</v>
      </c>
      <c r="H728" s="177">
        <v>634.08699999999999</v>
      </c>
      <c r="I728" s="225" t="s">
        <v>50</v>
      </c>
      <c r="J728" s="177">
        <v>420.84100000000001</v>
      </c>
      <c r="K728" s="177" t="s">
        <v>50</v>
      </c>
    </row>
    <row r="729" spans="2:11" ht="15" hidden="1" customHeight="1" outlineLevel="1" x14ac:dyDescent="0.2">
      <c r="B729" s="44">
        <v>2015</v>
      </c>
      <c r="C729" s="72"/>
      <c r="D729" s="177">
        <v>27</v>
      </c>
      <c r="E729" s="177" t="s">
        <v>50</v>
      </c>
      <c r="F729" s="177">
        <v>36</v>
      </c>
      <c r="G729" s="225" t="s">
        <v>50</v>
      </c>
      <c r="H729" s="177">
        <v>496.50700000000001</v>
      </c>
      <c r="I729" s="225" t="s">
        <v>50</v>
      </c>
      <c r="J729" s="177">
        <v>296.23599999999999</v>
      </c>
      <c r="K729" s="177" t="s">
        <v>50</v>
      </c>
    </row>
    <row r="730" spans="2:11" ht="15" hidden="1" customHeight="1" outlineLevel="1" x14ac:dyDescent="0.2">
      <c r="B730" s="44">
        <v>2014</v>
      </c>
      <c r="C730" s="72"/>
      <c r="D730" s="177">
        <v>33</v>
      </c>
      <c r="E730" s="70" t="s">
        <v>276</v>
      </c>
      <c r="F730" s="177">
        <v>44</v>
      </c>
      <c r="G730" s="70" t="s">
        <v>50</v>
      </c>
      <c r="H730" s="177">
        <v>681.06600000000003</v>
      </c>
      <c r="I730" s="70" t="s">
        <v>50</v>
      </c>
      <c r="J730" s="177">
        <v>409.16199999999998</v>
      </c>
      <c r="K730" s="177" t="s">
        <v>50</v>
      </c>
    </row>
    <row r="731" spans="2:11" ht="15" hidden="1" customHeight="1" outlineLevel="1" x14ac:dyDescent="0.2">
      <c r="B731" s="225" t="s">
        <v>29</v>
      </c>
      <c r="C731" s="72"/>
      <c r="D731" s="77"/>
      <c r="E731" s="77"/>
      <c r="F731" s="77"/>
      <c r="G731" s="225"/>
      <c r="H731" s="77"/>
      <c r="I731" s="225"/>
      <c r="J731" s="77"/>
      <c r="K731" s="77"/>
    </row>
    <row r="732" spans="2:11" ht="15" hidden="1" customHeight="1" outlineLevel="1" x14ac:dyDescent="0.2">
      <c r="B732" s="76">
        <v>2019</v>
      </c>
      <c r="C732" s="239"/>
      <c r="D732" s="180">
        <v>106</v>
      </c>
      <c r="E732" s="180"/>
      <c r="F732" s="180">
        <v>117</v>
      </c>
      <c r="G732" s="67"/>
      <c r="H732" s="180">
        <v>1523.8420000000001</v>
      </c>
      <c r="I732" s="67"/>
      <c r="J732" s="180">
        <v>655.03099999999995</v>
      </c>
      <c r="K732" s="77"/>
    </row>
    <row r="733" spans="2:11" ht="15" hidden="1" customHeight="1" outlineLevel="1" x14ac:dyDescent="0.2">
      <c r="B733" s="76">
        <v>2018</v>
      </c>
      <c r="C733" s="72"/>
      <c r="D733" s="77">
        <v>81</v>
      </c>
      <c r="E733" s="77"/>
      <c r="F733" s="180">
        <v>91</v>
      </c>
      <c r="G733" s="69"/>
      <c r="H733" s="180">
        <v>1463.89</v>
      </c>
      <c r="I733" s="69"/>
      <c r="J733" s="77">
        <v>566.46400000000006</v>
      </c>
      <c r="K733" s="77"/>
    </row>
    <row r="734" spans="2:11" ht="15" hidden="1" customHeight="1" outlineLevel="1" x14ac:dyDescent="0.2">
      <c r="B734" s="76">
        <v>2017</v>
      </c>
      <c r="C734" s="72"/>
      <c r="D734" s="77">
        <v>77</v>
      </c>
      <c r="E734" s="77" t="s">
        <v>50</v>
      </c>
      <c r="F734" s="77">
        <v>91</v>
      </c>
      <c r="G734" s="225" t="s">
        <v>50</v>
      </c>
      <c r="H734" s="77">
        <v>1195.952</v>
      </c>
      <c r="I734" s="225" t="s">
        <v>50</v>
      </c>
      <c r="J734" s="77">
        <v>496.43400000000003</v>
      </c>
      <c r="K734" s="77" t="s">
        <v>50</v>
      </c>
    </row>
    <row r="735" spans="2:11" ht="15" hidden="1" customHeight="1" outlineLevel="1" x14ac:dyDescent="0.2">
      <c r="B735" s="44">
        <v>2016</v>
      </c>
      <c r="C735" s="72"/>
      <c r="D735" s="177">
        <v>62</v>
      </c>
      <c r="E735" s="177" t="s">
        <v>50</v>
      </c>
      <c r="F735" s="177">
        <v>75</v>
      </c>
      <c r="G735" s="225" t="s">
        <v>50</v>
      </c>
      <c r="H735" s="177">
        <v>564.15700000000004</v>
      </c>
      <c r="I735" s="225" t="s">
        <v>50</v>
      </c>
      <c r="J735" s="177">
        <v>381.28300000000002</v>
      </c>
      <c r="K735" s="177" t="s">
        <v>50</v>
      </c>
    </row>
    <row r="736" spans="2:11" ht="15" hidden="1" customHeight="1" outlineLevel="1" x14ac:dyDescent="0.2">
      <c r="B736" s="44">
        <v>2015</v>
      </c>
      <c r="C736" s="72"/>
      <c r="D736" s="177">
        <v>62</v>
      </c>
      <c r="E736" s="177" t="s">
        <v>50</v>
      </c>
      <c r="F736" s="177">
        <v>79</v>
      </c>
      <c r="G736" s="225" t="s">
        <v>50</v>
      </c>
      <c r="H736" s="177">
        <v>644.21100000000001</v>
      </c>
      <c r="I736" s="225" t="s">
        <v>50</v>
      </c>
      <c r="J736" s="177">
        <v>548.423</v>
      </c>
      <c r="K736" s="177" t="s">
        <v>50</v>
      </c>
    </row>
    <row r="737" spans="2:11" ht="15" hidden="1" customHeight="1" outlineLevel="1" x14ac:dyDescent="0.2">
      <c r="B737" s="44">
        <v>2014</v>
      </c>
      <c r="C737" s="72"/>
      <c r="D737" s="177">
        <v>64</v>
      </c>
      <c r="E737" s="70" t="s">
        <v>276</v>
      </c>
      <c r="F737" s="177">
        <v>91</v>
      </c>
      <c r="G737" s="70" t="s">
        <v>50</v>
      </c>
      <c r="H737" s="177">
        <v>961.26700000000005</v>
      </c>
      <c r="I737" s="70" t="s">
        <v>50</v>
      </c>
      <c r="J737" s="177">
        <v>656.27700000000004</v>
      </c>
      <c r="K737" s="177" t="s">
        <v>50</v>
      </c>
    </row>
    <row r="738" spans="2:11" ht="15" hidden="1" customHeight="1" outlineLevel="1" x14ac:dyDescent="0.2">
      <c r="B738" s="225" t="s">
        <v>30</v>
      </c>
      <c r="C738" s="72"/>
      <c r="D738" s="77"/>
      <c r="E738" s="77"/>
      <c r="F738" s="77"/>
      <c r="G738" s="225"/>
      <c r="H738" s="77"/>
      <c r="I738" s="225"/>
      <c r="J738" s="77"/>
      <c r="K738" s="77"/>
    </row>
    <row r="739" spans="2:11" ht="15" hidden="1" customHeight="1" outlineLevel="1" x14ac:dyDescent="0.2">
      <c r="B739" s="76">
        <v>2019</v>
      </c>
      <c r="C739" s="239"/>
      <c r="D739" s="180">
        <v>16</v>
      </c>
      <c r="E739" s="180"/>
      <c r="F739" s="180">
        <v>25</v>
      </c>
      <c r="G739" s="67"/>
      <c r="H739" s="180">
        <v>146.702</v>
      </c>
      <c r="I739" s="67"/>
      <c r="J739" s="180">
        <v>80.552999999999997</v>
      </c>
      <c r="K739" s="77"/>
    </row>
    <row r="740" spans="2:11" ht="15" hidden="1" customHeight="1" outlineLevel="1" x14ac:dyDescent="0.2">
      <c r="B740" s="76">
        <v>2018</v>
      </c>
      <c r="C740" s="72"/>
      <c r="D740" s="77">
        <v>17</v>
      </c>
      <c r="E740" s="77"/>
      <c r="F740" s="180">
        <v>26</v>
      </c>
      <c r="G740" s="69"/>
      <c r="H740" s="180">
        <v>127.879</v>
      </c>
      <c r="I740" s="69"/>
      <c r="J740" s="77">
        <v>78.956999999999994</v>
      </c>
      <c r="K740" s="77"/>
    </row>
    <row r="741" spans="2:11" ht="15" hidden="1" customHeight="1" outlineLevel="1" x14ac:dyDescent="0.2">
      <c r="B741" s="76">
        <v>2017</v>
      </c>
      <c r="C741" s="72"/>
      <c r="D741" s="77">
        <v>16</v>
      </c>
      <c r="E741" s="77" t="s">
        <v>50</v>
      </c>
      <c r="F741" s="77">
        <v>26</v>
      </c>
      <c r="G741" s="225" t="s">
        <v>50</v>
      </c>
      <c r="H741" s="77">
        <v>120.511</v>
      </c>
      <c r="I741" s="225" t="s">
        <v>50</v>
      </c>
      <c r="J741" s="77">
        <v>80.372</v>
      </c>
      <c r="K741" s="77" t="s">
        <v>50</v>
      </c>
    </row>
    <row r="742" spans="2:11" ht="15" hidden="1" customHeight="1" outlineLevel="1" x14ac:dyDescent="0.2">
      <c r="B742" s="44">
        <v>2016</v>
      </c>
      <c r="C742" s="72"/>
      <c r="D742" s="177">
        <v>17</v>
      </c>
      <c r="E742" s="177" t="s">
        <v>50</v>
      </c>
      <c r="F742" s="177">
        <v>26</v>
      </c>
      <c r="G742" s="225" t="s">
        <v>50</v>
      </c>
      <c r="H742" s="177">
        <v>71.156999999999996</v>
      </c>
      <c r="I742" s="225" t="s">
        <v>50</v>
      </c>
      <c r="J742" s="177">
        <v>24.143000000000001</v>
      </c>
      <c r="K742" s="177" t="s">
        <v>50</v>
      </c>
    </row>
    <row r="743" spans="2:11" ht="15" hidden="1" customHeight="1" outlineLevel="1" x14ac:dyDescent="0.2">
      <c r="B743" s="44">
        <v>2015</v>
      </c>
      <c r="C743" s="72"/>
      <c r="D743" s="177">
        <v>15</v>
      </c>
      <c r="E743" s="177" t="s">
        <v>50</v>
      </c>
      <c r="F743" s="177">
        <v>28</v>
      </c>
      <c r="G743" s="225" t="s">
        <v>50</v>
      </c>
      <c r="H743" s="177">
        <v>93.82</v>
      </c>
      <c r="I743" s="225" t="s">
        <v>50</v>
      </c>
      <c r="J743" s="177">
        <v>38.94</v>
      </c>
      <c r="K743" s="177" t="s">
        <v>50</v>
      </c>
    </row>
    <row r="744" spans="2:11" ht="15" hidden="1" customHeight="1" outlineLevel="1" x14ac:dyDescent="0.2">
      <c r="B744" s="44">
        <v>2014</v>
      </c>
      <c r="C744" s="72"/>
      <c r="D744" s="177">
        <v>20</v>
      </c>
      <c r="E744" s="70" t="s">
        <v>276</v>
      </c>
      <c r="F744" s="177">
        <v>33</v>
      </c>
      <c r="G744" s="70" t="s">
        <v>50</v>
      </c>
      <c r="H744" s="177">
        <v>153.03299999999999</v>
      </c>
      <c r="I744" s="70" t="s">
        <v>50</v>
      </c>
      <c r="J744" s="177">
        <v>72.951999999999998</v>
      </c>
      <c r="K744" s="177" t="s">
        <v>50</v>
      </c>
    </row>
    <row r="745" spans="2:11" ht="15" hidden="1" customHeight="1" outlineLevel="1" x14ac:dyDescent="0.2">
      <c r="B745" s="225" t="s">
        <v>31</v>
      </c>
      <c r="C745" s="72"/>
      <c r="D745" s="177"/>
      <c r="E745" s="177"/>
      <c r="F745" s="77"/>
      <c r="G745" s="225"/>
      <c r="H745" s="77"/>
      <c r="I745" s="225"/>
      <c r="J745" s="77"/>
      <c r="K745" s="77"/>
    </row>
    <row r="746" spans="2:11" ht="15" hidden="1" customHeight="1" outlineLevel="1" x14ac:dyDescent="0.2">
      <c r="B746" s="76">
        <v>2019</v>
      </c>
      <c r="C746" s="239"/>
      <c r="D746" s="180">
        <v>25</v>
      </c>
      <c r="E746" s="180"/>
      <c r="F746" s="180">
        <v>25</v>
      </c>
      <c r="G746" s="67"/>
      <c r="H746" s="180">
        <v>155.24199999999999</v>
      </c>
      <c r="I746" s="67"/>
      <c r="J746" s="180">
        <v>119.67700000000001</v>
      </c>
      <c r="K746" s="77"/>
    </row>
    <row r="747" spans="2:11" ht="15" hidden="1" customHeight="1" outlineLevel="1" x14ac:dyDescent="0.2">
      <c r="B747" s="76">
        <v>2018</v>
      </c>
      <c r="C747" s="72"/>
      <c r="D747" s="77">
        <v>19</v>
      </c>
      <c r="E747" s="77"/>
      <c r="F747" s="180">
        <v>19</v>
      </c>
      <c r="G747" s="69"/>
      <c r="H747" s="180">
        <v>114.06</v>
      </c>
      <c r="I747" s="69"/>
      <c r="J747" s="77">
        <v>97.956999999999994</v>
      </c>
      <c r="K747" s="77"/>
    </row>
    <row r="748" spans="2:11" ht="15" hidden="1" customHeight="1" outlineLevel="1" x14ac:dyDescent="0.2">
      <c r="B748" s="76">
        <v>2017</v>
      </c>
      <c r="C748" s="72"/>
      <c r="D748" s="177">
        <v>14</v>
      </c>
      <c r="E748" s="177" t="s">
        <v>50</v>
      </c>
      <c r="F748" s="77">
        <v>14</v>
      </c>
      <c r="G748" s="225" t="s">
        <v>50</v>
      </c>
      <c r="H748" s="77">
        <v>201.75899999999999</v>
      </c>
      <c r="I748" s="225" t="s">
        <v>50</v>
      </c>
      <c r="J748" s="77">
        <v>171.786</v>
      </c>
      <c r="K748" s="77" t="s">
        <v>50</v>
      </c>
    </row>
    <row r="749" spans="2:11" ht="15" hidden="1" customHeight="1" outlineLevel="1" x14ac:dyDescent="0.2">
      <c r="B749" s="44">
        <v>2016</v>
      </c>
      <c r="C749" s="72"/>
      <c r="D749" s="177">
        <v>15</v>
      </c>
      <c r="E749" s="177" t="s">
        <v>50</v>
      </c>
      <c r="F749" s="177">
        <v>15</v>
      </c>
      <c r="G749" s="225" t="s">
        <v>50</v>
      </c>
      <c r="H749" s="177">
        <v>151.328</v>
      </c>
      <c r="I749" s="225" t="s">
        <v>50</v>
      </c>
      <c r="J749" s="177">
        <v>129.35499999999999</v>
      </c>
      <c r="K749" s="177" t="s">
        <v>50</v>
      </c>
    </row>
    <row r="750" spans="2:11" ht="15" hidden="1" customHeight="1" outlineLevel="1" x14ac:dyDescent="0.2">
      <c r="B750" s="44">
        <v>2015</v>
      </c>
      <c r="C750" s="72"/>
      <c r="D750" s="177">
        <v>14</v>
      </c>
      <c r="E750" s="177" t="s">
        <v>50</v>
      </c>
      <c r="F750" s="177">
        <v>16</v>
      </c>
      <c r="G750" s="225" t="s">
        <v>50</v>
      </c>
      <c r="H750" s="177">
        <v>175.571</v>
      </c>
      <c r="I750" s="225" t="s">
        <v>50</v>
      </c>
      <c r="J750" s="177">
        <v>128.96</v>
      </c>
      <c r="K750" s="177" t="s">
        <v>50</v>
      </c>
    </row>
    <row r="751" spans="2:11" ht="15" hidden="1" customHeight="1" outlineLevel="1" x14ac:dyDescent="0.2">
      <c r="B751" s="44">
        <v>2014</v>
      </c>
      <c r="C751" s="72"/>
      <c r="D751" s="177">
        <v>12</v>
      </c>
      <c r="E751" s="70" t="s">
        <v>276</v>
      </c>
      <c r="F751" s="177">
        <v>12</v>
      </c>
      <c r="G751" s="70" t="s">
        <v>50</v>
      </c>
      <c r="H751" s="177">
        <v>140.029</v>
      </c>
      <c r="I751" s="70" t="s">
        <v>50</v>
      </c>
      <c r="J751" s="177">
        <v>113.822</v>
      </c>
      <c r="K751" s="177" t="s">
        <v>50</v>
      </c>
    </row>
    <row r="752" spans="2:11" ht="15" hidden="1" customHeight="1" outlineLevel="1" x14ac:dyDescent="0.2">
      <c r="B752" s="225" t="s">
        <v>32</v>
      </c>
      <c r="C752" s="72"/>
      <c r="D752" s="77"/>
      <c r="E752" s="77"/>
      <c r="F752" s="77"/>
      <c r="G752" s="225"/>
      <c r="H752" s="77"/>
      <c r="I752" s="225"/>
      <c r="J752" s="77"/>
      <c r="K752" s="77"/>
    </row>
    <row r="753" spans="2:11" ht="15" hidden="1" customHeight="1" outlineLevel="1" x14ac:dyDescent="0.2">
      <c r="B753" s="76">
        <v>2019</v>
      </c>
      <c r="C753" s="239"/>
      <c r="D753" s="180">
        <v>30</v>
      </c>
      <c r="E753" s="180"/>
      <c r="F753" s="180">
        <v>30</v>
      </c>
      <c r="G753" s="67"/>
      <c r="H753" s="180">
        <v>147.76900000000001</v>
      </c>
      <c r="I753" s="67"/>
      <c r="J753" s="180">
        <v>114.274</v>
      </c>
      <c r="K753" s="77"/>
    </row>
    <row r="754" spans="2:11" ht="15" hidden="1" customHeight="1" outlineLevel="1" x14ac:dyDescent="0.2">
      <c r="B754" s="76">
        <v>2018</v>
      </c>
      <c r="C754" s="72"/>
      <c r="D754" s="77">
        <v>28</v>
      </c>
      <c r="E754" s="77"/>
      <c r="F754" s="180">
        <v>28</v>
      </c>
      <c r="G754" s="69"/>
      <c r="H754" s="180">
        <v>136.61500000000001</v>
      </c>
      <c r="I754" s="69"/>
      <c r="J754" s="77">
        <v>105.17100000000001</v>
      </c>
      <c r="K754" s="77"/>
    </row>
    <row r="755" spans="2:11" ht="15" hidden="1" customHeight="1" outlineLevel="1" x14ac:dyDescent="0.2">
      <c r="B755" s="76">
        <v>2017</v>
      </c>
      <c r="C755" s="72"/>
      <c r="D755" s="77">
        <v>23</v>
      </c>
      <c r="E755" s="77" t="s">
        <v>50</v>
      </c>
      <c r="F755" s="77">
        <v>23</v>
      </c>
      <c r="G755" s="225" t="s">
        <v>50</v>
      </c>
      <c r="H755" s="77">
        <v>114.973</v>
      </c>
      <c r="I755" s="225" t="s">
        <v>50</v>
      </c>
      <c r="J755" s="77">
        <v>88.138000000000005</v>
      </c>
      <c r="K755" s="77" t="s">
        <v>50</v>
      </c>
    </row>
    <row r="756" spans="2:11" ht="15" hidden="1" customHeight="1" outlineLevel="1" x14ac:dyDescent="0.2">
      <c r="B756" s="44">
        <v>2016</v>
      </c>
      <c r="C756" s="72"/>
      <c r="D756" s="177">
        <v>21</v>
      </c>
      <c r="E756" s="177" t="s">
        <v>50</v>
      </c>
      <c r="F756" s="77" t="s">
        <v>37</v>
      </c>
      <c r="G756" s="225"/>
      <c r="H756" s="77" t="s">
        <v>37</v>
      </c>
      <c r="I756" s="225"/>
      <c r="J756" s="77" t="s">
        <v>37</v>
      </c>
      <c r="K756" s="77"/>
    </row>
    <row r="757" spans="2:11" ht="15" hidden="1" customHeight="1" outlineLevel="1" x14ac:dyDescent="0.2">
      <c r="B757" s="44">
        <v>2015</v>
      </c>
      <c r="C757" s="72"/>
      <c r="D757" s="177">
        <v>17</v>
      </c>
      <c r="E757" s="177" t="s">
        <v>50</v>
      </c>
      <c r="F757" s="177">
        <v>17</v>
      </c>
      <c r="G757" s="225" t="s">
        <v>50</v>
      </c>
      <c r="H757" s="177">
        <v>74.256</v>
      </c>
      <c r="I757" s="225" t="s">
        <v>50</v>
      </c>
      <c r="J757" s="177">
        <v>58.853999999999999</v>
      </c>
      <c r="K757" s="177" t="s">
        <v>50</v>
      </c>
    </row>
    <row r="758" spans="2:11" ht="15" hidden="1" customHeight="1" outlineLevel="1" x14ac:dyDescent="0.2">
      <c r="B758" s="44">
        <v>2014</v>
      </c>
      <c r="C758" s="72"/>
      <c r="D758" s="177">
        <v>19</v>
      </c>
      <c r="E758" s="70" t="s">
        <v>276</v>
      </c>
      <c r="F758" s="177">
        <v>19</v>
      </c>
      <c r="G758" s="70" t="s">
        <v>50</v>
      </c>
      <c r="H758" s="177">
        <v>90.144000000000005</v>
      </c>
      <c r="I758" s="70" t="s">
        <v>50</v>
      </c>
      <c r="J758" s="177">
        <v>71.66</v>
      </c>
      <c r="K758" s="177" t="s">
        <v>50</v>
      </c>
    </row>
    <row r="759" spans="2:11" ht="15" hidden="1" customHeight="1" outlineLevel="1" x14ac:dyDescent="0.2">
      <c r="B759" s="225" t="s">
        <v>33</v>
      </c>
      <c r="C759" s="72"/>
      <c r="D759" s="77"/>
      <c r="E759" s="77"/>
      <c r="F759" s="77"/>
      <c r="G759" s="225"/>
      <c r="H759" s="77"/>
      <c r="I759" s="225"/>
      <c r="J759" s="77"/>
      <c r="K759" s="77"/>
    </row>
    <row r="760" spans="2:11" ht="15" hidden="1" customHeight="1" outlineLevel="1" x14ac:dyDescent="0.2">
      <c r="B760" s="76">
        <v>2019</v>
      </c>
      <c r="C760" s="239"/>
      <c r="D760" s="180">
        <v>31</v>
      </c>
      <c r="E760" s="180"/>
      <c r="F760" s="180">
        <v>85</v>
      </c>
      <c r="G760" s="67"/>
      <c r="H760" s="180">
        <v>1382.04</v>
      </c>
      <c r="I760" s="67"/>
      <c r="J760" s="180">
        <v>734.17899999999997</v>
      </c>
      <c r="K760" s="77"/>
    </row>
    <row r="761" spans="2:11" ht="15" hidden="1" customHeight="1" outlineLevel="1" x14ac:dyDescent="0.2">
      <c r="B761" s="76">
        <v>2018</v>
      </c>
      <c r="C761" s="72"/>
      <c r="D761" s="77">
        <v>32</v>
      </c>
      <c r="E761" s="77"/>
      <c r="F761" s="180">
        <v>67</v>
      </c>
      <c r="G761" s="69"/>
      <c r="H761" s="180">
        <v>1288.1859999999999</v>
      </c>
      <c r="I761" s="69"/>
      <c r="J761" s="77">
        <v>722.68399999999997</v>
      </c>
      <c r="K761" s="77"/>
    </row>
    <row r="762" spans="2:11" ht="15" hidden="1" customHeight="1" outlineLevel="1" x14ac:dyDescent="0.2">
      <c r="B762" s="76">
        <v>2017</v>
      </c>
      <c r="C762" s="72"/>
      <c r="D762" s="77">
        <v>25</v>
      </c>
      <c r="E762" s="77" t="s">
        <v>50</v>
      </c>
      <c r="F762" s="77">
        <v>55</v>
      </c>
      <c r="G762" s="225" t="s">
        <v>50</v>
      </c>
      <c r="H762" s="77">
        <v>1039.4639999999999</v>
      </c>
      <c r="I762" s="225" t="s">
        <v>50</v>
      </c>
      <c r="J762" s="77">
        <v>586.52800000000002</v>
      </c>
      <c r="K762" s="77" t="s">
        <v>50</v>
      </c>
    </row>
    <row r="763" spans="2:11" ht="15" hidden="1" customHeight="1" outlineLevel="1" x14ac:dyDescent="0.2">
      <c r="B763" s="44">
        <v>2016</v>
      </c>
      <c r="C763" s="72"/>
      <c r="D763" s="177">
        <v>23</v>
      </c>
      <c r="E763" s="177" t="s">
        <v>50</v>
      </c>
      <c r="F763" s="177">
        <v>50</v>
      </c>
      <c r="G763" s="225" t="s">
        <v>50</v>
      </c>
      <c r="H763" s="177">
        <v>907.87300000000005</v>
      </c>
      <c r="I763" s="225" t="s">
        <v>50</v>
      </c>
      <c r="J763" s="177">
        <v>503.90100000000001</v>
      </c>
      <c r="K763" s="177" t="s">
        <v>50</v>
      </c>
    </row>
    <row r="764" spans="2:11" ht="15" hidden="1" customHeight="1" outlineLevel="1" x14ac:dyDescent="0.2">
      <c r="B764" s="44">
        <v>2015</v>
      </c>
      <c r="C764" s="72"/>
      <c r="D764" s="177">
        <v>19</v>
      </c>
      <c r="E764" s="177" t="s">
        <v>50</v>
      </c>
      <c r="F764" s="177">
        <v>43</v>
      </c>
      <c r="G764" s="225" t="s">
        <v>50</v>
      </c>
      <c r="H764" s="177">
        <v>828.37199999999996</v>
      </c>
      <c r="I764" s="225" t="s">
        <v>50</v>
      </c>
      <c r="J764" s="177">
        <v>455.75200000000001</v>
      </c>
      <c r="K764" s="177" t="s">
        <v>50</v>
      </c>
    </row>
    <row r="765" spans="2:11" ht="15" hidden="1" customHeight="1" outlineLevel="1" x14ac:dyDescent="0.2">
      <c r="B765" s="44">
        <v>2014</v>
      </c>
      <c r="C765" s="72"/>
      <c r="D765" s="177">
        <v>18</v>
      </c>
      <c r="E765" s="70" t="s">
        <v>276</v>
      </c>
      <c r="F765" s="177">
        <v>42</v>
      </c>
      <c r="G765" s="70" t="s">
        <v>50</v>
      </c>
      <c r="H765" s="177">
        <v>760.53899999999999</v>
      </c>
      <c r="I765" s="70" t="s">
        <v>50</v>
      </c>
      <c r="J765" s="177">
        <v>394.262</v>
      </c>
      <c r="K765" s="177" t="s">
        <v>50</v>
      </c>
    </row>
    <row r="766" spans="2:11" ht="15" customHeight="1" collapsed="1" x14ac:dyDescent="0.2">
      <c r="B766" s="257" t="s">
        <v>206</v>
      </c>
      <c r="C766" s="72"/>
      <c r="D766" s="77"/>
      <c r="E766" s="77"/>
      <c r="F766" s="77"/>
      <c r="G766" s="224"/>
      <c r="H766" s="77"/>
      <c r="I766" s="224"/>
      <c r="J766" s="77"/>
      <c r="K766" s="77"/>
    </row>
    <row r="767" spans="2:11" ht="15" customHeight="1" x14ac:dyDescent="0.2">
      <c r="B767" s="76">
        <v>2019</v>
      </c>
      <c r="C767" s="239"/>
      <c r="D767" s="180">
        <v>325</v>
      </c>
      <c r="E767" s="180"/>
      <c r="F767" s="180">
        <v>616</v>
      </c>
      <c r="G767" s="67"/>
      <c r="H767" s="180">
        <v>16577.246999999999</v>
      </c>
      <c r="I767" s="67"/>
      <c r="J767" s="180">
        <v>6337.6729999999998</v>
      </c>
      <c r="K767" s="77"/>
    </row>
    <row r="768" spans="2:11" ht="15" customHeight="1" x14ac:dyDescent="0.2">
      <c r="B768" s="76">
        <v>2018</v>
      </c>
      <c r="C768" s="72"/>
      <c r="D768" s="77">
        <v>319</v>
      </c>
      <c r="E768" s="77"/>
      <c r="F768" s="180">
        <v>603</v>
      </c>
      <c r="G768" s="69"/>
      <c r="H768" s="180">
        <v>16935.259999999998</v>
      </c>
      <c r="I768" s="69"/>
      <c r="J768" s="77">
        <v>5966.6710000000003</v>
      </c>
      <c r="K768" s="77"/>
    </row>
    <row r="769" spans="1:11" ht="15" customHeight="1" x14ac:dyDescent="0.2">
      <c r="B769" s="76">
        <v>2017</v>
      </c>
      <c r="C769" s="72"/>
      <c r="D769" s="77">
        <v>307</v>
      </c>
      <c r="E769" s="77" t="s">
        <v>50</v>
      </c>
      <c r="F769" s="77">
        <v>560</v>
      </c>
      <c r="G769" s="224" t="s">
        <v>50</v>
      </c>
      <c r="H769" s="77">
        <v>14080.344999999999</v>
      </c>
      <c r="I769" s="224" t="s">
        <v>50</v>
      </c>
      <c r="J769" s="77">
        <v>5114.375</v>
      </c>
      <c r="K769" s="77" t="s">
        <v>50</v>
      </c>
    </row>
    <row r="770" spans="1:11" ht="15" customHeight="1" x14ac:dyDescent="0.2">
      <c r="B770" s="44">
        <v>2016</v>
      </c>
      <c r="C770" s="72"/>
      <c r="D770" s="177">
        <v>268</v>
      </c>
      <c r="E770" s="177" t="s">
        <v>50</v>
      </c>
      <c r="F770" s="177">
        <v>496</v>
      </c>
      <c r="G770" s="224" t="s">
        <v>50</v>
      </c>
      <c r="H770" s="177">
        <v>15146.64</v>
      </c>
      <c r="I770" s="224" t="s">
        <v>50</v>
      </c>
      <c r="J770" s="177">
        <v>4342.9309999999996</v>
      </c>
      <c r="K770" s="177" t="s">
        <v>50</v>
      </c>
    </row>
    <row r="771" spans="1:11" ht="15" customHeight="1" x14ac:dyDescent="0.2">
      <c r="B771" s="44">
        <v>2015</v>
      </c>
      <c r="C771" s="72"/>
      <c r="D771" s="177">
        <v>271</v>
      </c>
      <c r="E771" s="177" t="s">
        <v>50</v>
      </c>
      <c r="F771" s="177">
        <v>474</v>
      </c>
      <c r="G771" s="224" t="s">
        <v>50</v>
      </c>
      <c r="H771" s="177">
        <v>11732.992</v>
      </c>
      <c r="I771" s="224" t="s">
        <v>50</v>
      </c>
      <c r="J771" s="177">
        <v>3940.009</v>
      </c>
      <c r="K771" s="177" t="s">
        <v>50</v>
      </c>
    </row>
    <row r="772" spans="1:11" ht="15" customHeight="1" x14ac:dyDescent="0.2">
      <c r="B772" s="44">
        <v>2014</v>
      </c>
      <c r="C772" s="72"/>
      <c r="D772" s="177">
        <v>281</v>
      </c>
      <c r="E772" s="70" t="s">
        <v>276</v>
      </c>
      <c r="F772" s="177">
        <v>476</v>
      </c>
      <c r="G772" s="70" t="s">
        <v>50</v>
      </c>
      <c r="H772" s="177">
        <v>10424.779</v>
      </c>
      <c r="I772" s="70" t="s">
        <v>50</v>
      </c>
      <c r="J772" s="177">
        <v>3413.8670000000002</v>
      </c>
      <c r="K772" s="177" t="s">
        <v>50</v>
      </c>
    </row>
    <row r="773" spans="1:11" s="69" customFormat="1" ht="15" hidden="1" customHeight="1" outlineLevel="1" x14ac:dyDescent="0.2">
      <c r="A773" s="11"/>
      <c r="B773" s="225" t="s">
        <v>17</v>
      </c>
      <c r="C773" s="72"/>
      <c r="D773" s="77"/>
      <c r="E773" s="77"/>
      <c r="F773" s="11"/>
      <c r="H773" s="11"/>
      <c r="J773" s="77"/>
      <c r="K773" s="11"/>
    </row>
    <row r="774" spans="1:11" s="69" customFormat="1" ht="15" hidden="1" customHeight="1" outlineLevel="1" x14ac:dyDescent="0.2">
      <c r="A774" s="11"/>
      <c r="B774" s="76">
        <v>2019</v>
      </c>
      <c r="C774" s="239"/>
      <c r="D774" s="180">
        <v>109</v>
      </c>
      <c r="E774" s="180"/>
      <c r="F774" s="180" t="s">
        <v>37</v>
      </c>
      <c r="G774" s="67"/>
      <c r="H774" s="180" t="s">
        <v>37</v>
      </c>
      <c r="I774" s="67"/>
      <c r="J774" s="180" t="s">
        <v>37</v>
      </c>
      <c r="K774" s="11"/>
    </row>
    <row r="775" spans="1:11" s="69" customFormat="1" ht="15" hidden="1" customHeight="1" outlineLevel="1" x14ac:dyDescent="0.2">
      <c r="A775" s="11"/>
      <c r="B775" s="76">
        <v>2018</v>
      </c>
      <c r="C775" s="72"/>
      <c r="D775" s="77">
        <v>103</v>
      </c>
      <c r="E775" s="77"/>
      <c r="F775" s="180">
        <v>103</v>
      </c>
      <c r="H775" s="180">
        <v>575.5</v>
      </c>
      <c r="J775" s="77">
        <v>228.66300000000001</v>
      </c>
      <c r="K775" s="11"/>
    </row>
    <row r="776" spans="1:11" ht="15" hidden="1" customHeight="1" outlineLevel="1" x14ac:dyDescent="0.2">
      <c r="B776" s="76">
        <v>2017</v>
      </c>
      <c r="C776" s="72"/>
      <c r="D776" s="77">
        <v>114</v>
      </c>
      <c r="E776" s="77" t="s">
        <v>50</v>
      </c>
      <c r="F776" s="77">
        <v>114</v>
      </c>
      <c r="G776" s="225" t="s">
        <v>50</v>
      </c>
      <c r="H776" s="77">
        <v>536.50900000000001</v>
      </c>
      <c r="I776" s="225" t="s">
        <v>50</v>
      </c>
      <c r="J776" s="77">
        <v>203.17500000000001</v>
      </c>
      <c r="K776" s="77" t="s">
        <v>50</v>
      </c>
    </row>
    <row r="777" spans="1:11" ht="15" hidden="1" customHeight="1" outlineLevel="1" x14ac:dyDescent="0.2">
      <c r="B777" s="44">
        <v>2016</v>
      </c>
      <c r="C777" s="72"/>
      <c r="D777" s="177">
        <v>109</v>
      </c>
      <c r="E777" s="177" t="s">
        <v>50</v>
      </c>
      <c r="F777" s="177">
        <v>109</v>
      </c>
      <c r="G777" s="225" t="s">
        <v>50</v>
      </c>
      <c r="H777" s="177">
        <v>441.87200000000001</v>
      </c>
      <c r="I777" s="225" t="s">
        <v>50</v>
      </c>
      <c r="J777" s="177">
        <v>158.411</v>
      </c>
      <c r="K777" s="177" t="s">
        <v>50</v>
      </c>
    </row>
    <row r="778" spans="1:11" ht="15" hidden="1" customHeight="1" outlineLevel="1" x14ac:dyDescent="0.2">
      <c r="B778" s="44">
        <v>2015</v>
      </c>
      <c r="C778" s="72"/>
      <c r="D778" s="177">
        <v>118</v>
      </c>
      <c r="E778" s="177" t="s">
        <v>50</v>
      </c>
      <c r="F778" s="177">
        <v>118</v>
      </c>
      <c r="G778" s="225" t="s">
        <v>50</v>
      </c>
      <c r="H778" s="177">
        <v>508.005</v>
      </c>
      <c r="I778" s="225" t="s">
        <v>50</v>
      </c>
      <c r="J778" s="177">
        <v>171.77500000000001</v>
      </c>
      <c r="K778" s="177" t="s">
        <v>50</v>
      </c>
    </row>
    <row r="779" spans="1:11" ht="15" hidden="1" customHeight="1" outlineLevel="1" x14ac:dyDescent="0.2">
      <c r="B779" s="44">
        <v>2014</v>
      </c>
      <c r="C779" s="72"/>
      <c r="D779" s="177">
        <v>126</v>
      </c>
      <c r="E779" s="70" t="s">
        <v>276</v>
      </c>
      <c r="F779" s="77" t="s">
        <v>37</v>
      </c>
      <c r="G779" s="70"/>
      <c r="H779" s="77" t="s">
        <v>37</v>
      </c>
      <c r="I779" s="70"/>
      <c r="J779" s="77" t="s">
        <v>37</v>
      </c>
      <c r="K779" s="77"/>
    </row>
    <row r="780" spans="1:11" ht="15" hidden="1" customHeight="1" outlineLevel="1" x14ac:dyDescent="0.2">
      <c r="B780" s="225" t="s">
        <v>18</v>
      </c>
      <c r="C780" s="72"/>
      <c r="D780" s="77"/>
      <c r="E780" s="77"/>
      <c r="F780" s="77"/>
      <c r="G780" s="225"/>
      <c r="H780" s="77"/>
      <c r="I780" s="225"/>
      <c r="J780" s="77"/>
      <c r="K780" s="77"/>
    </row>
    <row r="781" spans="1:11" ht="15" hidden="1" customHeight="1" outlineLevel="1" x14ac:dyDescent="0.2">
      <c r="B781" s="76">
        <v>2019</v>
      </c>
      <c r="C781" s="239"/>
      <c r="D781" s="77">
        <v>0</v>
      </c>
      <c r="E781" s="77"/>
      <c r="F781" s="77">
        <v>0</v>
      </c>
      <c r="G781" s="77"/>
      <c r="H781" s="77">
        <v>0</v>
      </c>
      <c r="I781" s="77"/>
      <c r="J781" s="77">
        <v>0</v>
      </c>
      <c r="K781" s="77"/>
    </row>
    <row r="782" spans="1:11" ht="15" hidden="1" customHeight="1" outlineLevel="1" x14ac:dyDescent="0.2">
      <c r="B782" s="76">
        <v>2018</v>
      </c>
      <c r="C782" s="72"/>
      <c r="D782" s="77">
        <v>0</v>
      </c>
      <c r="E782" s="77"/>
      <c r="F782" s="77">
        <v>0</v>
      </c>
      <c r="G782" s="69"/>
      <c r="H782" s="77">
        <v>0</v>
      </c>
      <c r="I782" s="69"/>
      <c r="J782" s="77">
        <v>0</v>
      </c>
      <c r="K782" s="77"/>
    </row>
    <row r="783" spans="1:11" ht="15" hidden="1" customHeight="1" outlineLevel="1" x14ac:dyDescent="0.2">
      <c r="B783" s="76">
        <v>2017</v>
      </c>
      <c r="C783" s="72"/>
      <c r="D783" s="77">
        <v>0</v>
      </c>
      <c r="E783" s="77" t="s">
        <v>50</v>
      </c>
      <c r="F783" s="77">
        <v>0</v>
      </c>
      <c r="G783" s="225" t="s">
        <v>50</v>
      </c>
      <c r="H783" s="77">
        <v>0</v>
      </c>
      <c r="I783" s="225" t="s">
        <v>50</v>
      </c>
      <c r="J783" s="77">
        <v>0</v>
      </c>
      <c r="K783" s="77" t="s">
        <v>50</v>
      </c>
    </row>
    <row r="784" spans="1:11" ht="15" hidden="1" customHeight="1" outlineLevel="1" x14ac:dyDescent="0.2">
      <c r="B784" s="44">
        <v>2016</v>
      </c>
      <c r="C784" s="72"/>
      <c r="D784" s="77">
        <v>0</v>
      </c>
      <c r="E784" s="77" t="s">
        <v>50</v>
      </c>
      <c r="F784" s="77">
        <v>0</v>
      </c>
      <c r="G784" s="225" t="s">
        <v>50</v>
      </c>
      <c r="H784" s="77">
        <v>0</v>
      </c>
      <c r="I784" s="225" t="s">
        <v>50</v>
      </c>
      <c r="J784" s="77">
        <v>0</v>
      </c>
      <c r="K784" s="77" t="s">
        <v>50</v>
      </c>
    </row>
    <row r="785" spans="2:11" ht="15" hidden="1" customHeight="1" outlineLevel="1" x14ac:dyDescent="0.2">
      <c r="B785" s="44">
        <v>2015</v>
      </c>
      <c r="C785" s="72"/>
      <c r="D785" s="77">
        <v>0</v>
      </c>
      <c r="E785" s="77" t="s">
        <v>50</v>
      </c>
      <c r="F785" s="77">
        <v>0</v>
      </c>
      <c r="G785" s="225" t="s">
        <v>50</v>
      </c>
      <c r="H785" s="77">
        <v>0</v>
      </c>
      <c r="I785" s="225" t="s">
        <v>50</v>
      </c>
      <c r="J785" s="77">
        <v>0</v>
      </c>
      <c r="K785" s="77" t="s">
        <v>50</v>
      </c>
    </row>
    <row r="786" spans="2:11" ht="15" hidden="1" customHeight="1" outlineLevel="1" x14ac:dyDescent="0.2">
      <c r="B786" s="44">
        <v>2014</v>
      </c>
      <c r="C786" s="72"/>
      <c r="D786" s="77">
        <v>0</v>
      </c>
      <c r="E786" s="70" t="s">
        <v>276</v>
      </c>
      <c r="F786" s="77">
        <v>0</v>
      </c>
      <c r="G786" s="70" t="s">
        <v>50</v>
      </c>
      <c r="H786" s="77">
        <v>0</v>
      </c>
      <c r="I786" s="70" t="s">
        <v>50</v>
      </c>
      <c r="J786" s="77">
        <v>0</v>
      </c>
      <c r="K786" s="77" t="s">
        <v>50</v>
      </c>
    </row>
    <row r="787" spans="2:11" ht="15" hidden="1" customHeight="1" outlineLevel="1" x14ac:dyDescent="0.2">
      <c r="B787" s="225" t="s">
        <v>19</v>
      </c>
      <c r="C787" s="72"/>
      <c r="D787" s="77"/>
      <c r="E787" s="77"/>
      <c r="F787" s="77"/>
      <c r="G787" s="225"/>
      <c r="H787" s="77"/>
      <c r="I787" s="225"/>
      <c r="J787" s="77"/>
      <c r="K787" s="77"/>
    </row>
    <row r="788" spans="2:11" ht="15" hidden="1" customHeight="1" outlineLevel="1" x14ac:dyDescent="0.2">
      <c r="B788" s="76">
        <v>2019</v>
      </c>
      <c r="C788" s="239"/>
      <c r="D788" s="180">
        <v>7</v>
      </c>
      <c r="E788" s="180"/>
      <c r="F788" s="180">
        <v>22</v>
      </c>
      <c r="G788" s="67"/>
      <c r="H788" s="180">
        <v>514.56200000000001</v>
      </c>
      <c r="I788" s="67"/>
      <c r="J788" s="180">
        <v>160.35400000000001</v>
      </c>
      <c r="K788" s="77"/>
    </row>
    <row r="789" spans="2:11" ht="15" hidden="1" customHeight="1" outlineLevel="1" x14ac:dyDescent="0.2">
      <c r="B789" s="76">
        <v>2018</v>
      </c>
      <c r="C789" s="72"/>
      <c r="D789" s="77">
        <v>6</v>
      </c>
      <c r="E789" s="77"/>
      <c r="F789" s="180">
        <v>20</v>
      </c>
      <c r="G789" s="69"/>
      <c r="H789" s="180">
        <v>576.43299999999999</v>
      </c>
      <c r="I789" s="69"/>
      <c r="J789" s="77">
        <v>192.369</v>
      </c>
      <c r="K789" s="77"/>
    </row>
    <row r="790" spans="2:11" ht="15" hidden="1" customHeight="1" outlineLevel="1" x14ac:dyDescent="0.2">
      <c r="B790" s="76">
        <v>2017</v>
      </c>
      <c r="C790" s="72"/>
      <c r="D790" s="77">
        <v>6</v>
      </c>
      <c r="E790" s="77" t="s">
        <v>50</v>
      </c>
      <c r="F790" s="77">
        <v>19</v>
      </c>
      <c r="G790" s="225" t="s">
        <v>50</v>
      </c>
      <c r="H790" s="77">
        <v>550.34799999999996</v>
      </c>
      <c r="I790" s="225" t="s">
        <v>50</v>
      </c>
      <c r="J790" s="77">
        <v>164.97900000000001</v>
      </c>
      <c r="K790" s="77" t="s">
        <v>50</v>
      </c>
    </row>
    <row r="791" spans="2:11" ht="15" hidden="1" customHeight="1" outlineLevel="1" x14ac:dyDescent="0.2">
      <c r="B791" s="44">
        <v>2016</v>
      </c>
      <c r="C791" s="72"/>
      <c r="D791" s="177">
        <v>6</v>
      </c>
      <c r="E791" s="177" t="s">
        <v>50</v>
      </c>
      <c r="F791" s="177">
        <v>20</v>
      </c>
      <c r="G791" s="225" t="s">
        <v>50</v>
      </c>
      <c r="H791" s="177">
        <v>448.56599999999997</v>
      </c>
      <c r="I791" s="225" t="s">
        <v>50</v>
      </c>
      <c r="J791" s="177">
        <v>190.49799999999999</v>
      </c>
      <c r="K791" s="177" t="s">
        <v>50</v>
      </c>
    </row>
    <row r="792" spans="2:11" ht="15" hidden="1" customHeight="1" outlineLevel="1" x14ac:dyDescent="0.2">
      <c r="B792" s="44">
        <v>2015</v>
      </c>
      <c r="C792" s="72"/>
      <c r="D792" s="177">
        <v>6</v>
      </c>
      <c r="E792" s="177" t="s">
        <v>50</v>
      </c>
      <c r="F792" s="177">
        <v>20</v>
      </c>
      <c r="G792" s="225" t="s">
        <v>50</v>
      </c>
      <c r="H792" s="177">
        <v>404.70800000000003</v>
      </c>
      <c r="I792" s="225" t="s">
        <v>50</v>
      </c>
      <c r="J792" s="177">
        <v>196.69200000000001</v>
      </c>
      <c r="K792" s="177" t="s">
        <v>50</v>
      </c>
    </row>
    <row r="793" spans="2:11" ht="15" hidden="1" customHeight="1" outlineLevel="1" x14ac:dyDescent="0.2">
      <c r="B793" s="44">
        <v>2014</v>
      </c>
      <c r="C793" s="72"/>
      <c r="D793" s="177">
        <v>6</v>
      </c>
      <c r="E793" s="70" t="s">
        <v>276</v>
      </c>
      <c r="F793" s="177">
        <v>20</v>
      </c>
      <c r="G793" s="70" t="s">
        <v>50</v>
      </c>
      <c r="H793" s="177">
        <v>386.98599999999999</v>
      </c>
      <c r="I793" s="70" t="s">
        <v>50</v>
      </c>
      <c r="J793" s="177">
        <v>209.79300000000001</v>
      </c>
      <c r="K793" s="177" t="s">
        <v>50</v>
      </c>
    </row>
    <row r="794" spans="2:11" ht="15" hidden="1" customHeight="1" outlineLevel="1" x14ac:dyDescent="0.2">
      <c r="B794" s="225" t="s">
        <v>20</v>
      </c>
      <c r="C794" s="72"/>
      <c r="D794" s="77"/>
      <c r="E794" s="77"/>
      <c r="F794" s="77"/>
      <c r="G794" s="225"/>
      <c r="H794" s="77"/>
      <c r="I794" s="225"/>
      <c r="J794" s="77"/>
      <c r="K794" s="77"/>
    </row>
    <row r="795" spans="2:11" ht="15" hidden="1" customHeight="1" outlineLevel="1" x14ac:dyDescent="0.2">
      <c r="B795" s="76">
        <v>2019</v>
      </c>
      <c r="C795" s="239"/>
      <c r="D795" s="77">
        <v>0</v>
      </c>
      <c r="E795" s="77"/>
      <c r="F795" s="77">
        <v>0</v>
      </c>
      <c r="G795" s="77"/>
      <c r="H795" s="77">
        <v>0</v>
      </c>
      <c r="I795" s="77"/>
      <c r="J795" s="77">
        <v>0</v>
      </c>
      <c r="K795" s="77"/>
    </row>
    <row r="796" spans="2:11" ht="15" hidden="1" customHeight="1" outlineLevel="1" x14ac:dyDescent="0.2">
      <c r="B796" s="76">
        <v>2018</v>
      </c>
      <c r="C796" s="72"/>
      <c r="D796" s="77">
        <v>0</v>
      </c>
      <c r="E796" s="77"/>
      <c r="F796" s="77">
        <v>0</v>
      </c>
      <c r="G796" s="69"/>
      <c r="H796" s="77">
        <v>0</v>
      </c>
      <c r="I796" s="69"/>
      <c r="J796" s="77">
        <v>0</v>
      </c>
      <c r="K796" s="77"/>
    </row>
    <row r="797" spans="2:11" ht="15" hidden="1" customHeight="1" outlineLevel="1" x14ac:dyDescent="0.2">
      <c r="B797" s="76">
        <v>2017</v>
      </c>
      <c r="C797" s="72"/>
      <c r="D797" s="77">
        <v>0</v>
      </c>
      <c r="E797" s="77" t="s">
        <v>50</v>
      </c>
      <c r="F797" s="77">
        <v>0</v>
      </c>
      <c r="G797" s="225" t="s">
        <v>50</v>
      </c>
      <c r="H797" s="77">
        <v>0</v>
      </c>
      <c r="I797" s="225" t="s">
        <v>50</v>
      </c>
      <c r="J797" s="77">
        <v>0</v>
      </c>
      <c r="K797" s="77" t="s">
        <v>50</v>
      </c>
    </row>
    <row r="798" spans="2:11" ht="15" hidden="1" customHeight="1" outlineLevel="1" x14ac:dyDescent="0.2">
      <c r="B798" s="44">
        <v>2016</v>
      </c>
      <c r="C798" s="72"/>
      <c r="D798" s="77">
        <v>0</v>
      </c>
      <c r="E798" s="77" t="s">
        <v>50</v>
      </c>
      <c r="F798" s="77">
        <v>0</v>
      </c>
      <c r="G798" s="225" t="s">
        <v>50</v>
      </c>
      <c r="H798" s="77">
        <v>0</v>
      </c>
      <c r="I798" s="225" t="s">
        <v>50</v>
      </c>
      <c r="J798" s="77">
        <v>0</v>
      </c>
      <c r="K798" s="77" t="s">
        <v>50</v>
      </c>
    </row>
    <row r="799" spans="2:11" ht="15" hidden="1" customHeight="1" outlineLevel="1" x14ac:dyDescent="0.2">
      <c r="B799" s="44">
        <v>2015</v>
      </c>
      <c r="C799" s="72"/>
      <c r="D799" s="77">
        <v>0</v>
      </c>
      <c r="E799" s="77" t="s">
        <v>50</v>
      </c>
      <c r="F799" s="77">
        <v>0</v>
      </c>
      <c r="G799" s="225" t="s">
        <v>50</v>
      </c>
      <c r="H799" s="77">
        <v>0</v>
      </c>
      <c r="I799" s="225" t="s">
        <v>50</v>
      </c>
      <c r="J799" s="77">
        <v>0</v>
      </c>
      <c r="K799" s="77" t="s">
        <v>50</v>
      </c>
    </row>
    <row r="800" spans="2:11" ht="15" hidden="1" customHeight="1" outlineLevel="1" x14ac:dyDescent="0.2">
      <c r="B800" s="44">
        <v>2014</v>
      </c>
      <c r="C800" s="72"/>
      <c r="D800" s="77">
        <v>0</v>
      </c>
      <c r="E800" s="70" t="s">
        <v>276</v>
      </c>
      <c r="F800" s="77">
        <v>0</v>
      </c>
      <c r="G800" s="70" t="s">
        <v>50</v>
      </c>
      <c r="H800" s="77">
        <v>0</v>
      </c>
      <c r="I800" s="70" t="s">
        <v>50</v>
      </c>
      <c r="J800" s="77">
        <v>0</v>
      </c>
      <c r="K800" s="77" t="s">
        <v>50</v>
      </c>
    </row>
    <row r="801" spans="2:11" ht="15" hidden="1" customHeight="1" outlineLevel="1" x14ac:dyDescent="0.2">
      <c r="B801" s="225" t="s">
        <v>21</v>
      </c>
      <c r="C801" s="72"/>
      <c r="D801" s="77"/>
      <c r="E801" s="77"/>
      <c r="F801" s="77"/>
      <c r="G801" s="225"/>
      <c r="H801" s="77"/>
      <c r="I801" s="225"/>
      <c r="J801" s="77"/>
      <c r="K801" s="77"/>
    </row>
    <row r="802" spans="2:11" ht="15" hidden="1" customHeight="1" outlineLevel="1" x14ac:dyDescent="0.2">
      <c r="B802" s="76">
        <v>2019</v>
      </c>
      <c r="C802" s="239"/>
      <c r="D802" s="77">
        <v>0</v>
      </c>
      <c r="E802" s="77"/>
      <c r="F802" s="77">
        <v>0</v>
      </c>
      <c r="G802" s="77"/>
      <c r="H802" s="77">
        <v>0</v>
      </c>
      <c r="I802" s="77"/>
      <c r="J802" s="77">
        <v>0</v>
      </c>
      <c r="K802" s="77"/>
    </row>
    <row r="803" spans="2:11" ht="15" hidden="1" customHeight="1" outlineLevel="1" x14ac:dyDescent="0.2">
      <c r="B803" s="76">
        <v>2018</v>
      </c>
      <c r="C803" s="72"/>
      <c r="D803" s="77">
        <v>0</v>
      </c>
      <c r="E803" s="77"/>
      <c r="F803" s="77">
        <v>0</v>
      </c>
      <c r="G803" s="69"/>
      <c r="H803" s="77">
        <v>0</v>
      </c>
      <c r="I803" s="69"/>
      <c r="J803" s="77">
        <v>0</v>
      </c>
      <c r="K803" s="77"/>
    </row>
    <row r="804" spans="2:11" ht="15" hidden="1" customHeight="1" outlineLevel="1" x14ac:dyDescent="0.2">
      <c r="B804" s="76">
        <v>2017</v>
      </c>
      <c r="C804" s="72"/>
      <c r="D804" s="77">
        <v>0</v>
      </c>
      <c r="E804" s="77" t="s">
        <v>50</v>
      </c>
      <c r="F804" s="77">
        <v>0</v>
      </c>
      <c r="G804" s="225" t="s">
        <v>50</v>
      </c>
      <c r="H804" s="77">
        <v>0</v>
      </c>
      <c r="I804" s="225" t="s">
        <v>50</v>
      </c>
      <c r="J804" s="77">
        <v>0</v>
      </c>
      <c r="K804" s="77" t="s">
        <v>50</v>
      </c>
    </row>
    <row r="805" spans="2:11" ht="15" hidden="1" customHeight="1" outlineLevel="1" x14ac:dyDescent="0.2">
      <c r="B805" s="44">
        <v>2016</v>
      </c>
      <c r="C805" s="72"/>
      <c r="D805" s="77">
        <v>0</v>
      </c>
      <c r="E805" s="77" t="s">
        <v>50</v>
      </c>
      <c r="F805" s="77">
        <v>0</v>
      </c>
      <c r="G805" s="225" t="s">
        <v>50</v>
      </c>
      <c r="H805" s="77">
        <v>0</v>
      </c>
      <c r="I805" s="225" t="s">
        <v>50</v>
      </c>
      <c r="J805" s="77">
        <v>0</v>
      </c>
      <c r="K805" s="77" t="s">
        <v>50</v>
      </c>
    </row>
    <row r="806" spans="2:11" ht="15" hidden="1" customHeight="1" outlineLevel="1" x14ac:dyDescent="0.2">
      <c r="B806" s="44">
        <v>2015</v>
      </c>
      <c r="C806" s="72"/>
      <c r="D806" s="77">
        <v>0</v>
      </c>
      <c r="E806" s="77" t="s">
        <v>50</v>
      </c>
      <c r="F806" s="77">
        <v>0</v>
      </c>
      <c r="G806" s="225" t="s">
        <v>50</v>
      </c>
      <c r="H806" s="77">
        <v>0</v>
      </c>
      <c r="I806" s="225" t="s">
        <v>50</v>
      </c>
      <c r="J806" s="77">
        <v>0</v>
      </c>
      <c r="K806" s="77" t="s">
        <v>50</v>
      </c>
    </row>
    <row r="807" spans="2:11" ht="15" hidden="1" customHeight="1" outlineLevel="1" x14ac:dyDescent="0.2">
      <c r="B807" s="44">
        <v>2014</v>
      </c>
      <c r="C807" s="72"/>
      <c r="D807" s="77">
        <v>0</v>
      </c>
      <c r="E807" s="70" t="s">
        <v>276</v>
      </c>
      <c r="F807" s="77">
        <v>0</v>
      </c>
      <c r="G807" s="70" t="s">
        <v>50</v>
      </c>
      <c r="H807" s="77">
        <v>0</v>
      </c>
      <c r="I807" s="70" t="s">
        <v>50</v>
      </c>
      <c r="J807" s="77">
        <v>0</v>
      </c>
      <c r="K807" s="77" t="s">
        <v>50</v>
      </c>
    </row>
    <row r="808" spans="2:11" ht="15" hidden="1" customHeight="1" outlineLevel="1" x14ac:dyDescent="0.2">
      <c r="B808" s="225" t="s">
        <v>22</v>
      </c>
      <c r="C808" s="72"/>
      <c r="D808" s="77"/>
      <c r="E808" s="77"/>
      <c r="F808" s="77"/>
      <c r="G808" s="225"/>
      <c r="H808" s="77"/>
      <c r="I808" s="225"/>
      <c r="J808" s="77"/>
      <c r="K808" s="77"/>
    </row>
    <row r="809" spans="2:11" ht="15" hidden="1" customHeight="1" outlineLevel="1" x14ac:dyDescent="0.2">
      <c r="B809" s="76">
        <v>2019</v>
      </c>
      <c r="C809" s="239"/>
      <c r="D809" s="180">
        <v>14</v>
      </c>
      <c r="E809" s="180"/>
      <c r="F809" s="180">
        <v>41</v>
      </c>
      <c r="G809" s="67"/>
      <c r="H809" s="180">
        <v>1680.3710000000001</v>
      </c>
      <c r="I809" s="67"/>
      <c r="J809" s="180">
        <v>492.298</v>
      </c>
      <c r="K809" s="77"/>
    </row>
    <row r="810" spans="2:11" ht="15" hidden="1" customHeight="1" outlineLevel="1" x14ac:dyDescent="0.2">
      <c r="B810" s="76">
        <v>2018</v>
      </c>
      <c r="C810" s="72"/>
      <c r="D810" s="77">
        <v>11</v>
      </c>
      <c r="E810" s="77"/>
      <c r="F810" s="180">
        <v>39</v>
      </c>
      <c r="G810" s="69"/>
      <c r="H810" s="180">
        <v>3420.5990000000002</v>
      </c>
      <c r="I810" s="69"/>
      <c r="J810" s="77">
        <v>704.61800000000005</v>
      </c>
      <c r="K810" s="77"/>
    </row>
    <row r="811" spans="2:11" ht="15" hidden="1" customHeight="1" outlineLevel="1" x14ac:dyDescent="0.2">
      <c r="B811" s="76">
        <v>2017</v>
      </c>
      <c r="C811" s="72"/>
      <c r="D811" s="77">
        <v>10</v>
      </c>
      <c r="E811" s="77" t="s">
        <v>50</v>
      </c>
      <c r="F811" s="77">
        <v>36</v>
      </c>
      <c r="G811" s="225" t="s">
        <v>50</v>
      </c>
      <c r="H811" s="77">
        <v>1519.913</v>
      </c>
      <c r="I811" s="225" t="s">
        <v>50</v>
      </c>
      <c r="J811" s="77">
        <v>316.40899999999999</v>
      </c>
      <c r="K811" s="77" t="s">
        <v>50</v>
      </c>
    </row>
    <row r="812" spans="2:11" ht="15" hidden="1" customHeight="1" outlineLevel="1" x14ac:dyDescent="0.2">
      <c r="B812" s="44">
        <v>2016</v>
      </c>
      <c r="C812" s="72"/>
      <c r="D812" s="177">
        <v>8</v>
      </c>
      <c r="E812" s="177" t="s">
        <v>50</v>
      </c>
      <c r="F812" s="177">
        <v>21</v>
      </c>
      <c r="G812" s="225" t="s">
        <v>50</v>
      </c>
      <c r="H812" s="177">
        <v>4455.8119999999999</v>
      </c>
      <c r="I812" s="225" t="s">
        <v>50</v>
      </c>
      <c r="J812" s="177">
        <v>256.24799999999999</v>
      </c>
      <c r="K812" s="177" t="s">
        <v>50</v>
      </c>
    </row>
    <row r="813" spans="2:11" ht="15" hidden="1" customHeight="1" outlineLevel="1" x14ac:dyDescent="0.2">
      <c r="B813" s="44">
        <v>2015</v>
      </c>
      <c r="C813" s="72"/>
      <c r="D813" s="177">
        <v>10</v>
      </c>
      <c r="E813" s="177" t="s">
        <v>50</v>
      </c>
      <c r="F813" s="177">
        <v>25</v>
      </c>
      <c r="G813" s="225" t="s">
        <v>50</v>
      </c>
      <c r="H813" s="177">
        <v>2176.2420000000002</v>
      </c>
      <c r="I813" s="225" t="s">
        <v>50</v>
      </c>
      <c r="J813" s="177">
        <v>371.54</v>
      </c>
      <c r="K813" s="177" t="s">
        <v>50</v>
      </c>
    </row>
    <row r="814" spans="2:11" ht="15" hidden="1" customHeight="1" outlineLevel="1" x14ac:dyDescent="0.2">
      <c r="B814" s="44">
        <v>2014</v>
      </c>
      <c r="C814" s="72"/>
      <c r="D814" s="177">
        <v>10</v>
      </c>
      <c r="E814" s="70" t="s">
        <v>276</v>
      </c>
      <c r="F814" s="177">
        <v>31</v>
      </c>
      <c r="G814" s="70" t="s">
        <v>50</v>
      </c>
      <c r="H814" s="177">
        <v>1794.0239999999999</v>
      </c>
      <c r="I814" s="70" t="s">
        <v>50</v>
      </c>
      <c r="J814" s="177">
        <v>211.005</v>
      </c>
      <c r="K814" s="177" t="s">
        <v>50</v>
      </c>
    </row>
    <row r="815" spans="2:11" ht="15" hidden="1" customHeight="1" outlineLevel="1" x14ac:dyDescent="0.2">
      <c r="B815" s="225" t="s">
        <v>23</v>
      </c>
      <c r="C815" s="72"/>
      <c r="D815" s="77"/>
      <c r="E815" s="77"/>
      <c r="F815" s="77"/>
      <c r="G815" s="225"/>
      <c r="H815" s="77"/>
      <c r="I815" s="225"/>
      <c r="J815" s="77"/>
      <c r="K815" s="77"/>
    </row>
    <row r="816" spans="2:11" ht="15" hidden="1" customHeight="1" outlineLevel="1" x14ac:dyDescent="0.2">
      <c r="B816" s="76">
        <v>2019</v>
      </c>
      <c r="C816" s="239"/>
      <c r="D816" s="180">
        <v>31</v>
      </c>
      <c r="E816" s="180"/>
      <c r="F816" s="180">
        <v>44</v>
      </c>
      <c r="G816" s="67"/>
      <c r="H816" s="180">
        <v>2440.2640000000001</v>
      </c>
      <c r="I816" s="67"/>
      <c r="J816" s="180">
        <v>391.53100000000001</v>
      </c>
      <c r="K816" s="77"/>
    </row>
    <row r="817" spans="2:11" ht="15" hidden="1" customHeight="1" outlineLevel="1" x14ac:dyDescent="0.2">
      <c r="B817" s="76">
        <v>2018</v>
      </c>
      <c r="C817" s="72"/>
      <c r="D817" s="77">
        <v>32</v>
      </c>
      <c r="E817" s="77"/>
      <c r="F817" s="180">
        <v>44</v>
      </c>
      <c r="G817" s="69"/>
      <c r="H817" s="180">
        <v>2260.2240000000002</v>
      </c>
      <c r="I817" s="69"/>
      <c r="J817" s="77">
        <v>367.75400000000002</v>
      </c>
      <c r="K817" s="77"/>
    </row>
    <row r="818" spans="2:11" ht="15" hidden="1" customHeight="1" outlineLevel="1" x14ac:dyDescent="0.2">
      <c r="B818" s="76">
        <v>2017</v>
      </c>
      <c r="C818" s="72"/>
      <c r="D818" s="77">
        <v>30</v>
      </c>
      <c r="E818" s="77" t="s">
        <v>50</v>
      </c>
      <c r="F818" s="77">
        <v>42</v>
      </c>
      <c r="G818" s="225" t="s">
        <v>50</v>
      </c>
      <c r="H818" s="77">
        <v>2155.56</v>
      </c>
      <c r="I818" s="225" t="s">
        <v>50</v>
      </c>
      <c r="J818" s="77">
        <v>295.99299999999999</v>
      </c>
      <c r="K818" s="77" t="s">
        <v>50</v>
      </c>
    </row>
    <row r="819" spans="2:11" ht="15" hidden="1" customHeight="1" outlineLevel="1" x14ac:dyDescent="0.2">
      <c r="B819" s="44">
        <v>2016</v>
      </c>
      <c r="C819" s="72"/>
      <c r="D819" s="177">
        <v>33</v>
      </c>
      <c r="E819" s="177" t="s">
        <v>50</v>
      </c>
      <c r="F819" s="179">
        <v>49</v>
      </c>
      <c r="G819" s="225" t="s">
        <v>50</v>
      </c>
      <c r="H819" s="177">
        <v>2156.826</v>
      </c>
      <c r="I819" s="225" t="s">
        <v>50</v>
      </c>
      <c r="J819" s="177">
        <v>364.49400000000003</v>
      </c>
      <c r="K819" s="177" t="s">
        <v>50</v>
      </c>
    </row>
    <row r="820" spans="2:11" ht="15" hidden="1" customHeight="1" outlineLevel="1" x14ac:dyDescent="0.2">
      <c r="B820" s="44">
        <v>2015</v>
      </c>
      <c r="C820" s="72"/>
      <c r="D820" s="177">
        <v>34</v>
      </c>
      <c r="E820" s="177" t="s">
        <v>50</v>
      </c>
      <c r="F820" s="177">
        <v>48</v>
      </c>
      <c r="G820" s="225" t="s">
        <v>50</v>
      </c>
      <c r="H820" s="177">
        <v>2218.8339999999998</v>
      </c>
      <c r="I820" s="225" t="s">
        <v>50</v>
      </c>
      <c r="J820" s="177">
        <v>349.11900000000003</v>
      </c>
      <c r="K820" s="177" t="s">
        <v>50</v>
      </c>
    </row>
    <row r="821" spans="2:11" ht="15" hidden="1" customHeight="1" outlineLevel="1" x14ac:dyDescent="0.2">
      <c r="B821" s="44">
        <v>2014</v>
      </c>
      <c r="C821" s="72"/>
      <c r="D821" s="177">
        <v>33</v>
      </c>
      <c r="E821" s="70" t="s">
        <v>276</v>
      </c>
      <c r="F821" s="177">
        <v>47</v>
      </c>
      <c r="G821" s="70" t="s">
        <v>50</v>
      </c>
      <c r="H821" s="177">
        <v>2264.7919999999999</v>
      </c>
      <c r="I821" s="70" t="s">
        <v>50</v>
      </c>
      <c r="J821" s="177">
        <v>367.81099999999998</v>
      </c>
      <c r="K821" s="177" t="s">
        <v>50</v>
      </c>
    </row>
    <row r="822" spans="2:11" ht="15" hidden="1" customHeight="1" outlineLevel="1" x14ac:dyDescent="0.2">
      <c r="B822" s="225" t="s">
        <v>24</v>
      </c>
      <c r="C822" s="72"/>
      <c r="D822" s="77"/>
      <c r="E822" s="77"/>
      <c r="F822" s="77"/>
      <c r="G822" s="225"/>
      <c r="H822" s="77"/>
      <c r="I822" s="225"/>
      <c r="J822" s="77"/>
      <c r="K822" s="77"/>
    </row>
    <row r="823" spans="2:11" ht="15" hidden="1" customHeight="1" outlineLevel="1" x14ac:dyDescent="0.2">
      <c r="B823" s="76">
        <v>2019</v>
      </c>
      <c r="C823" s="239"/>
      <c r="D823" s="180">
        <v>8</v>
      </c>
      <c r="E823" s="180"/>
      <c r="F823" s="180">
        <v>9</v>
      </c>
      <c r="G823" s="67"/>
      <c r="H823" s="180">
        <v>103.027</v>
      </c>
      <c r="I823" s="67"/>
      <c r="J823" s="180">
        <v>45.819000000000003</v>
      </c>
      <c r="K823" s="77"/>
    </row>
    <row r="824" spans="2:11" ht="15" hidden="1" customHeight="1" outlineLevel="1" x14ac:dyDescent="0.2">
      <c r="B824" s="76">
        <v>2018</v>
      </c>
      <c r="C824" s="72"/>
      <c r="D824" s="77">
        <v>7</v>
      </c>
      <c r="E824" s="77"/>
      <c r="F824" s="180">
        <v>8</v>
      </c>
      <c r="G824" s="69"/>
      <c r="H824" s="180">
        <v>88.59</v>
      </c>
      <c r="I824" s="69"/>
      <c r="J824" s="77">
        <v>38.173000000000002</v>
      </c>
      <c r="K824" s="77"/>
    </row>
    <row r="825" spans="2:11" ht="15" hidden="1" customHeight="1" outlineLevel="1" x14ac:dyDescent="0.2">
      <c r="B825" s="76">
        <v>2017</v>
      </c>
      <c r="C825" s="72"/>
      <c r="D825" s="77">
        <v>8</v>
      </c>
      <c r="E825" s="77" t="s">
        <v>50</v>
      </c>
      <c r="F825" s="77">
        <v>9</v>
      </c>
      <c r="G825" s="225" t="s">
        <v>50</v>
      </c>
      <c r="H825" s="77">
        <v>88.956000000000003</v>
      </c>
      <c r="I825" s="225" t="s">
        <v>50</v>
      </c>
      <c r="J825" s="77">
        <v>54.405000000000001</v>
      </c>
      <c r="K825" s="77" t="s">
        <v>50</v>
      </c>
    </row>
    <row r="826" spans="2:11" ht="15" hidden="1" customHeight="1" outlineLevel="1" x14ac:dyDescent="0.2">
      <c r="B826" s="44">
        <v>2016</v>
      </c>
      <c r="C826" s="72"/>
      <c r="D826" s="177">
        <v>6</v>
      </c>
      <c r="E826" s="177" t="s">
        <v>50</v>
      </c>
      <c r="F826" s="177">
        <v>7</v>
      </c>
      <c r="G826" s="225" t="s">
        <v>50</v>
      </c>
      <c r="H826" s="177">
        <v>62.136000000000003</v>
      </c>
      <c r="I826" s="225" t="s">
        <v>50</v>
      </c>
      <c r="J826" s="177">
        <v>40.110999999999997</v>
      </c>
      <c r="K826" s="177" t="s">
        <v>50</v>
      </c>
    </row>
    <row r="827" spans="2:11" ht="15" hidden="1" customHeight="1" outlineLevel="1" x14ac:dyDescent="0.2">
      <c r="B827" s="44">
        <v>2015</v>
      </c>
      <c r="C827" s="72"/>
      <c r="D827" s="177">
        <v>7</v>
      </c>
      <c r="E827" s="177" t="s">
        <v>50</v>
      </c>
      <c r="F827" s="177">
        <v>11</v>
      </c>
      <c r="G827" s="225" t="s">
        <v>50</v>
      </c>
      <c r="H827" s="177">
        <v>61.54</v>
      </c>
      <c r="I827" s="225" t="s">
        <v>50</v>
      </c>
      <c r="J827" s="177">
        <v>43.69</v>
      </c>
      <c r="K827" s="177" t="s">
        <v>50</v>
      </c>
    </row>
    <row r="828" spans="2:11" ht="15" hidden="1" customHeight="1" outlineLevel="1" x14ac:dyDescent="0.2">
      <c r="B828" s="44">
        <v>2014</v>
      </c>
      <c r="C828" s="72"/>
      <c r="D828" s="177">
        <v>9</v>
      </c>
      <c r="E828" s="70" t="s">
        <v>276</v>
      </c>
      <c r="F828" s="177">
        <v>9</v>
      </c>
      <c r="G828" s="70" t="s">
        <v>50</v>
      </c>
      <c r="H828" s="177">
        <v>61.110999999999997</v>
      </c>
      <c r="I828" s="70" t="s">
        <v>50</v>
      </c>
      <c r="J828" s="177">
        <v>41.174999999999997</v>
      </c>
      <c r="K828" s="177" t="s">
        <v>50</v>
      </c>
    </row>
    <row r="829" spans="2:11" ht="15" hidden="1" customHeight="1" outlineLevel="1" x14ac:dyDescent="0.2">
      <c r="B829" s="225" t="s">
        <v>25</v>
      </c>
      <c r="C829" s="72"/>
      <c r="D829" s="77"/>
      <c r="E829" s="77"/>
      <c r="F829" s="77"/>
      <c r="G829" s="225"/>
      <c r="H829" s="77"/>
      <c r="I829" s="225"/>
      <c r="J829" s="77"/>
      <c r="K829" s="77"/>
    </row>
    <row r="830" spans="2:11" ht="15" hidden="1" customHeight="1" outlineLevel="1" x14ac:dyDescent="0.2">
      <c r="B830" s="76">
        <v>2019</v>
      </c>
      <c r="C830" s="239"/>
      <c r="D830" s="180">
        <v>75</v>
      </c>
      <c r="E830" s="180"/>
      <c r="F830" s="180">
        <v>295</v>
      </c>
      <c r="G830" s="67"/>
      <c r="H830" s="180">
        <v>9482.66</v>
      </c>
      <c r="I830" s="67"/>
      <c r="J830" s="180">
        <v>4018.6410000000001</v>
      </c>
      <c r="K830" s="77"/>
    </row>
    <row r="831" spans="2:11" ht="15" hidden="1" customHeight="1" outlineLevel="1" x14ac:dyDescent="0.2">
      <c r="B831" s="76">
        <v>2018</v>
      </c>
      <c r="C831" s="72"/>
      <c r="D831" s="77">
        <v>73</v>
      </c>
      <c r="E831" s="77"/>
      <c r="F831" s="180">
        <v>287</v>
      </c>
      <c r="G831" s="69"/>
      <c r="H831" s="180">
        <v>9233.5589999999993</v>
      </c>
      <c r="I831" s="69"/>
      <c r="J831" s="77">
        <v>3836.6120000000001</v>
      </c>
      <c r="K831" s="77"/>
    </row>
    <row r="832" spans="2:11" ht="15" hidden="1" customHeight="1" outlineLevel="1" x14ac:dyDescent="0.2">
      <c r="B832" s="76">
        <v>2017</v>
      </c>
      <c r="C832" s="72"/>
      <c r="D832" s="77">
        <v>66</v>
      </c>
      <c r="E832" s="77" t="s">
        <v>50</v>
      </c>
      <c r="F832" s="77">
        <v>242</v>
      </c>
      <c r="G832" s="225" t="s">
        <v>50</v>
      </c>
      <c r="H832" s="77">
        <v>8508.1919999999991</v>
      </c>
      <c r="I832" s="225" t="s">
        <v>50</v>
      </c>
      <c r="J832" s="77">
        <v>3538.7849999999999</v>
      </c>
      <c r="K832" s="77" t="s">
        <v>50</v>
      </c>
    </row>
    <row r="833" spans="2:11" ht="15" hidden="1" customHeight="1" outlineLevel="1" x14ac:dyDescent="0.2">
      <c r="B833" s="44">
        <v>2016</v>
      </c>
      <c r="C833" s="72"/>
      <c r="D833" s="177">
        <v>50</v>
      </c>
      <c r="E833" s="177" t="s">
        <v>50</v>
      </c>
      <c r="F833" s="177">
        <v>213</v>
      </c>
      <c r="G833" s="225" t="s">
        <v>50</v>
      </c>
      <c r="H833" s="177">
        <v>7092.1090000000004</v>
      </c>
      <c r="I833" s="225" t="s">
        <v>50</v>
      </c>
      <c r="J833" s="177">
        <v>2929.7629999999999</v>
      </c>
      <c r="K833" s="177" t="s">
        <v>50</v>
      </c>
    </row>
    <row r="834" spans="2:11" ht="15" hidden="1" customHeight="1" outlineLevel="1" x14ac:dyDescent="0.2">
      <c r="B834" s="44">
        <v>2015</v>
      </c>
      <c r="C834" s="72"/>
      <c r="D834" s="177">
        <v>48</v>
      </c>
      <c r="E834" s="177" t="s">
        <v>50</v>
      </c>
      <c r="F834" s="177">
        <v>198</v>
      </c>
      <c r="G834" s="225" t="s">
        <v>50</v>
      </c>
      <c r="H834" s="177">
        <v>5917.8249999999998</v>
      </c>
      <c r="I834" s="225" t="s">
        <v>50</v>
      </c>
      <c r="J834" s="177">
        <v>2430.6179999999999</v>
      </c>
      <c r="K834" s="177" t="s">
        <v>50</v>
      </c>
    </row>
    <row r="835" spans="2:11" ht="15" hidden="1" customHeight="1" outlineLevel="1" x14ac:dyDescent="0.2">
      <c r="B835" s="44">
        <v>2014</v>
      </c>
      <c r="C835" s="72"/>
      <c r="D835" s="177">
        <v>48</v>
      </c>
      <c r="E835" s="70" t="s">
        <v>276</v>
      </c>
      <c r="F835" s="177">
        <v>189</v>
      </c>
      <c r="G835" s="70" t="s">
        <v>50</v>
      </c>
      <c r="H835" s="177">
        <v>5046.7510000000002</v>
      </c>
      <c r="I835" s="70" t="s">
        <v>50</v>
      </c>
      <c r="J835" s="177">
        <v>2090.86</v>
      </c>
      <c r="K835" s="177" t="s">
        <v>50</v>
      </c>
    </row>
    <row r="836" spans="2:11" ht="15" hidden="1" customHeight="1" outlineLevel="1" x14ac:dyDescent="0.2">
      <c r="B836" s="225" t="s">
        <v>26</v>
      </c>
      <c r="C836" s="72"/>
      <c r="D836" s="77"/>
      <c r="E836" s="77"/>
      <c r="F836" s="77"/>
      <c r="G836" s="225"/>
      <c r="H836" s="77"/>
      <c r="I836" s="225"/>
      <c r="J836" s="77"/>
      <c r="K836" s="77"/>
    </row>
    <row r="837" spans="2:11" ht="15" hidden="1" customHeight="1" outlineLevel="1" x14ac:dyDescent="0.2">
      <c r="B837" s="76">
        <v>2019</v>
      </c>
      <c r="C837" s="239"/>
      <c r="D837" s="180">
        <v>2</v>
      </c>
      <c r="E837" s="180"/>
      <c r="F837" s="180" t="s">
        <v>37</v>
      </c>
      <c r="G837" s="67"/>
      <c r="H837" s="180" t="s">
        <v>37</v>
      </c>
      <c r="I837" s="67"/>
      <c r="J837" s="180" t="s">
        <v>37</v>
      </c>
      <c r="K837" s="77"/>
    </row>
    <row r="838" spans="2:11" ht="15" hidden="1" customHeight="1" outlineLevel="1" x14ac:dyDescent="0.2">
      <c r="B838" s="76">
        <v>2018</v>
      </c>
      <c r="C838" s="72"/>
      <c r="D838" s="77">
        <v>3</v>
      </c>
      <c r="E838" s="77"/>
      <c r="F838" s="180">
        <v>4</v>
      </c>
      <c r="G838" s="69"/>
      <c r="H838" s="180">
        <v>1.6639999999999999</v>
      </c>
      <c r="I838" s="69"/>
      <c r="J838" s="54">
        <v>-2.8690000000000002</v>
      </c>
      <c r="K838" s="77"/>
    </row>
    <row r="839" spans="2:11" ht="15" hidden="1" customHeight="1" outlineLevel="1" x14ac:dyDescent="0.2">
      <c r="B839" s="76">
        <v>2017</v>
      </c>
      <c r="C839" s="72"/>
      <c r="D839" s="77">
        <v>3</v>
      </c>
      <c r="E839" s="77" t="s">
        <v>50</v>
      </c>
      <c r="F839" s="77">
        <v>4</v>
      </c>
      <c r="G839" s="225" t="s">
        <v>50</v>
      </c>
      <c r="H839" s="77">
        <v>5.7</v>
      </c>
      <c r="I839" s="225" t="s">
        <v>50</v>
      </c>
      <c r="J839" s="54">
        <v>-9.1270000000000007</v>
      </c>
      <c r="K839" s="77" t="s">
        <v>50</v>
      </c>
    </row>
    <row r="840" spans="2:11" ht="15" hidden="1" customHeight="1" outlineLevel="1" x14ac:dyDescent="0.2">
      <c r="B840" s="44">
        <v>2016</v>
      </c>
      <c r="C840" s="72"/>
      <c r="D840" s="177">
        <v>1</v>
      </c>
      <c r="E840" s="177" t="s">
        <v>50</v>
      </c>
      <c r="F840" s="77" t="s">
        <v>37</v>
      </c>
      <c r="G840" s="225"/>
      <c r="H840" s="77" t="s">
        <v>37</v>
      </c>
      <c r="I840" s="225"/>
      <c r="J840" s="77" t="s">
        <v>37</v>
      </c>
      <c r="K840" s="77"/>
    </row>
    <row r="841" spans="2:11" ht="15" hidden="1" customHeight="1" outlineLevel="1" x14ac:dyDescent="0.2">
      <c r="B841" s="44">
        <v>2015</v>
      </c>
      <c r="C841" s="72"/>
      <c r="D841" s="77">
        <v>0</v>
      </c>
      <c r="E841" s="77" t="s">
        <v>50</v>
      </c>
      <c r="F841" s="77">
        <v>0</v>
      </c>
      <c r="G841" s="225" t="s">
        <v>50</v>
      </c>
      <c r="H841" s="77">
        <v>0</v>
      </c>
      <c r="I841" s="225" t="s">
        <v>50</v>
      </c>
      <c r="J841" s="77">
        <v>0</v>
      </c>
      <c r="K841" s="77" t="s">
        <v>50</v>
      </c>
    </row>
    <row r="842" spans="2:11" ht="15" hidden="1" customHeight="1" outlineLevel="1" x14ac:dyDescent="0.2">
      <c r="B842" s="44">
        <v>2014</v>
      </c>
      <c r="C842" s="72"/>
      <c r="D842" s="77">
        <v>0</v>
      </c>
      <c r="E842" s="70" t="s">
        <v>276</v>
      </c>
      <c r="F842" s="77">
        <v>0</v>
      </c>
      <c r="G842" s="70" t="s">
        <v>50</v>
      </c>
      <c r="H842" s="77">
        <v>0</v>
      </c>
      <c r="I842" s="70" t="s">
        <v>50</v>
      </c>
      <c r="J842" s="77">
        <v>0</v>
      </c>
      <c r="K842" s="77" t="s">
        <v>50</v>
      </c>
    </row>
    <row r="843" spans="2:11" ht="15" hidden="1" customHeight="1" outlineLevel="1" x14ac:dyDescent="0.2">
      <c r="B843" s="225" t="s">
        <v>27</v>
      </c>
      <c r="C843" s="72"/>
      <c r="D843" s="77"/>
      <c r="E843" s="77"/>
      <c r="F843" s="77"/>
      <c r="G843" s="225"/>
      <c r="H843" s="77"/>
      <c r="I843" s="225"/>
      <c r="J843" s="77"/>
      <c r="K843" s="77"/>
    </row>
    <row r="844" spans="2:11" ht="15" hidden="1" customHeight="1" outlineLevel="1" x14ac:dyDescent="0.2">
      <c r="B844" s="76">
        <v>2019</v>
      </c>
      <c r="C844" s="239"/>
      <c r="D844" s="180">
        <v>4</v>
      </c>
      <c r="E844" s="180"/>
      <c r="F844" s="180">
        <v>6</v>
      </c>
      <c r="G844" s="67"/>
      <c r="H844" s="180">
        <v>98.456999999999994</v>
      </c>
      <c r="I844" s="67"/>
      <c r="J844" s="180">
        <v>118.523</v>
      </c>
      <c r="K844" s="77"/>
    </row>
    <row r="845" spans="2:11" ht="15" hidden="1" customHeight="1" outlineLevel="1" x14ac:dyDescent="0.2">
      <c r="B845" s="76">
        <v>2018</v>
      </c>
      <c r="C845" s="72"/>
      <c r="D845" s="77">
        <v>4</v>
      </c>
      <c r="E845" s="77"/>
      <c r="F845" s="180">
        <v>6</v>
      </c>
      <c r="G845" s="69"/>
      <c r="H845" s="180">
        <v>30.875</v>
      </c>
      <c r="I845" s="69"/>
      <c r="J845" s="77">
        <v>61.085999999999999</v>
      </c>
      <c r="K845" s="77"/>
    </row>
    <row r="846" spans="2:11" ht="15" hidden="1" customHeight="1" outlineLevel="1" x14ac:dyDescent="0.2">
      <c r="B846" s="76">
        <v>2017</v>
      </c>
      <c r="C846" s="72"/>
      <c r="D846" s="77">
        <v>2</v>
      </c>
      <c r="E846" s="77" t="s">
        <v>50</v>
      </c>
      <c r="F846" s="77" t="s">
        <v>37</v>
      </c>
      <c r="G846" s="225"/>
      <c r="H846" s="77" t="s">
        <v>37</v>
      </c>
      <c r="I846" s="225"/>
      <c r="J846" s="77" t="s">
        <v>37</v>
      </c>
      <c r="K846" s="77"/>
    </row>
    <row r="847" spans="2:11" ht="15" hidden="1" customHeight="1" outlineLevel="1" x14ac:dyDescent="0.2">
      <c r="B847" s="44">
        <v>2016</v>
      </c>
      <c r="C847" s="72"/>
      <c r="D847" s="177">
        <v>6</v>
      </c>
      <c r="E847" s="177" t="s">
        <v>50</v>
      </c>
      <c r="F847" s="177">
        <v>7</v>
      </c>
      <c r="G847" s="225" t="s">
        <v>50</v>
      </c>
      <c r="H847" s="177">
        <v>59.884999999999998</v>
      </c>
      <c r="I847" s="225" t="s">
        <v>50</v>
      </c>
      <c r="J847" s="177">
        <v>95.971000000000004</v>
      </c>
      <c r="K847" s="177" t="s">
        <v>50</v>
      </c>
    </row>
    <row r="848" spans="2:11" ht="15" hidden="1" customHeight="1" outlineLevel="1" x14ac:dyDescent="0.2">
      <c r="B848" s="44">
        <v>2015</v>
      </c>
      <c r="C848" s="72"/>
      <c r="D848" s="177">
        <v>5</v>
      </c>
      <c r="E848" s="177" t="s">
        <v>50</v>
      </c>
      <c r="F848" s="177">
        <v>6</v>
      </c>
      <c r="G848" s="225" t="s">
        <v>50</v>
      </c>
      <c r="H848" s="177">
        <v>36.521999999999998</v>
      </c>
      <c r="I848" s="225" t="s">
        <v>50</v>
      </c>
      <c r="J848" s="177">
        <v>60.448</v>
      </c>
      <c r="K848" s="177" t="s">
        <v>50</v>
      </c>
    </row>
    <row r="849" spans="2:11" ht="15" hidden="1" customHeight="1" outlineLevel="1" x14ac:dyDescent="0.2">
      <c r="B849" s="44">
        <v>2014</v>
      </c>
      <c r="C849" s="72"/>
      <c r="D849" s="177">
        <v>3</v>
      </c>
      <c r="E849" s="70" t="s">
        <v>276</v>
      </c>
      <c r="F849" s="177">
        <v>3</v>
      </c>
      <c r="G849" s="70" t="s">
        <v>50</v>
      </c>
      <c r="H849" s="54">
        <v>0.23200000000000001</v>
      </c>
      <c r="I849" s="70" t="s">
        <v>50</v>
      </c>
      <c r="J849" s="182">
        <v>-5.7050000000000001</v>
      </c>
      <c r="K849" s="54" t="s">
        <v>50</v>
      </c>
    </row>
    <row r="850" spans="2:11" ht="15" hidden="1" customHeight="1" outlineLevel="1" x14ac:dyDescent="0.2">
      <c r="B850" s="225" t="s">
        <v>28</v>
      </c>
      <c r="C850" s="72"/>
      <c r="D850" s="77"/>
      <c r="E850" s="77"/>
      <c r="F850" s="77"/>
      <c r="G850" s="225"/>
      <c r="H850" s="77"/>
      <c r="I850" s="225"/>
      <c r="J850" s="77"/>
      <c r="K850" s="77"/>
    </row>
    <row r="851" spans="2:11" ht="15" hidden="1" customHeight="1" outlineLevel="1" x14ac:dyDescent="0.2">
      <c r="B851" s="76">
        <v>2019</v>
      </c>
      <c r="C851" s="239"/>
      <c r="D851" s="180">
        <v>10</v>
      </c>
      <c r="E851" s="180"/>
      <c r="F851" s="180">
        <v>21</v>
      </c>
      <c r="G851" s="67"/>
      <c r="H851" s="180">
        <v>1129.354</v>
      </c>
      <c r="I851" s="67"/>
      <c r="J851" s="180">
        <v>489.30900000000003</v>
      </c>
      <c r="K851" s="77"/>
    </row>
    <row r="852" spans="2:11" ht="15" hidden="1" customHeight="1" outlineLevel="1" x14ac:dyDescent="0.2">
      <c r="B852" s="76">
        <v>2018</v>
      </c>
      <c r="C852" s="72"/>
      <c r="D852" s="77">
        <v>11</v>
      </c>
      <c r="E852" s="77"/>
      <c r="F852" s="180">
        <v>23</v>
      </c>
      <c r="G852" s="69"/>
      <c r="H852" s="180">
        <v>368.06900000000002</v>
      </c>
      <c r="I852" s="69"/>
      <c r="J852" s="77">
        <v>246.7</v>
      </c>
      <c r="K852" s="77"/>
    </row>
    <row r="853" spans="2:11" ht="15" hidden="1" customHeight="1" outlineLevel="1" x14ac:dyDescent="0.2">
      <c r="B853" s="76">
        <v>2017</v>
      </c>
      <c r="C853" s="72"/>
      <c r="D853" s="77">
        <v>9</v>
      </c>
      <c r="E853" s="77" t="s">
        <v>50</v>
      </c>
      <c r="F853" s="77">
        <v>32</v>
      </c>
      <c r="G853" s="225" t="s">
        <v>50</v>
      </c>
      <c r="H853" s="77">
        <v>355.48500000000001</v>
      </c>
      <c r="I853" s="225" t="s">
        <v>50</v>
      </c>
      <c r="J853" s="77">
        <v>218.78399999999999</v>
      </c>
      <c r="K853" s="77" t="s">
        <v>50</v>
      </c>
    </row>
    <row r="854" spans="2:11" ht="15" hidden="1" customHeight="1" outlineLevel="1" x14ac:dyDescent="0.2">
      <c r="B854" s="44">
        <v>2016</v>
      </c>
      <c r="C854" s="72"/>
      <c r="D854" s="177">
        <v>7</v>
      </c>
      <c r="E854" s="177" t="s">
        <v>50</v>
      </c>
      <c r="F854" s="177">
        <v>26</v>
      </c>
      <c r="G854" s="225" t="s">
        <v>50</v>
      </c>
      <c r="H854" s="177">
        <v>177.20400000000001</v>
      </c>
      <c r="I854" s="225" t="s">
        <v>50</v>
      </c>
      <c r="J854" s="177">
        <v>104.866</v>
      </c>
      <c r="K854" s="177" t="s">
        <v>50</v>
      </c>
    </row>
    <row r="855" spans="2:11" ht="15" hidden="1" customHeight="1" outlineLevel="1" x14ac:dyDescent="0.2">
      <c r="B855" s="44">
        <v>2015</v>
      </c>
      <c r="C855" s="72"/>
      <c r="D855" s="177">
        <v>7</v>
      </c>
      <c r="E855" s="177" t="s">
        <v>50</v>
      </c>
      <c r="F855" s="177">
        <v>11</v>
      </c>
      <c r="G855" s="225" t="s">
        <v>50</v>
      </c>
      <c r="H855" s="177">
        <v>180.34</v>
      </c>
      <c r="I855" s="225" t="s">
        <v>50</v>
      </c>
      <c r="J855" s="177">
        <v>129.59399999999999</v>
      </c>
      <c r="K855" s="177" t="s">
        <v>50</v>
      </c>
    </row>
    <row r="856" spans="2:11" ht="15" hidden="1" customHeight="1" outlineLevel="1" x14ac:dyDescent="0.2">
      <c r="B856" s="44">
        <v>2014</v>
      </c>
      <c r="C856" s="72"/>
      <c r="D856" s="177">
        <v>5</v>
      </c>
      <c r="E856" s="70" t="s">
        <v>276</v>
      </c>
      <c r="F856" s="177">
        <v>8</v>
      </c>
      <c r="G856" s="70" t="s">
        <v>50</v>
      </c>
      <c r="H856" s="177">
        <v>276.16000000000003</v>
      </c>
      <c r="I856" s="70" t="s">
        <v>50</v>
      </c>
      <c r="J856" s="177">
        <v>189.41900000000001</v>
      </c>
      <c r="K856" s="177" t="s">
        <v>50</v>
      </c>
    </row>
    <row r="857" spans="2:11" ht="15" hidden="1" customHeight="1" outlineLevel="1" x14ac:dyDescent="0.2">
      <c r="B857" s="225" t="s">
        <v>29</v>
      </c>
      <c r="C857" s="72"/>
      <c r="D857" s="77"/>
      <c r="E857" s="77"/>
      <c r="F857" s="77"/>
      <c r="G857" s="225"/>
      <c r="H857" s="77"/>
      <c r="I857" s="225"/>
      <c r="J857" s="77"/>
      <c r="K857" s="77"/>
    </row>
    <row r="858" spans="2:11" ht="15" hidden="1" customHeight="1" outlineLevel="1" x14ac:dyDescent="0.2">
      <c r="B858" s="76">
        <v>2019</v>
      </c>
      <c r="C858" s="239"/>
      <c r="D858" s="180">
        <v>35</v>
      </c>
      <c r="E858" s="180"/>
      <c r="F858" s="180">
        <v>35</v>
      </c>
      <c r="G858" s="67"/>
      <c r="H858" s="180">
        <v>210.79400000000001</v>
      </c>
      <c r="I858" s="67"/>
      <c r="J858" s="180">
        <v>185.03299999999999</v>
      </c>
      <c r="K858" s="77"/>
    </row>
    <row r="859" spans="2:11" ht="15" hidden="1" customHeight="1" outlineLevel="1" x14ac:dyDescent="0.2">
      <c r="B859" s="76">
        <v>2018</v>
      </c>
      <c r="C859" s="72"/>
      <c r="D859" s="77">
        <v>36</v>
      </c>
      <c r="E859" s="77"/>
      <c r="F859" s="180">
        <v>36</v>
      </c>
      <c r="G859" s="69"/>
      <c r="H859" s="180">
        <v>192.66200000000001</v>
      </c>
      <c r="I859" s="69"/>
      <c r="J859" s="77">
        <v>170.631</v>
      </c>
      <c r="K859" s="77"/>
    </row>
    <row r="860" spans="2:11" ht="15" hidden="1" customHeight="1" outlineLevel="1" x14ac:dyDescent="0.2">
      <c r="B860" s="76">
        <v>2017</v>
      </c>
      <c r="C860" s="72"/>
      <c r="D860" s="77">
        <v>33</v>
      </c>
      <c r="E860" s="77" t="s">
        <v>50</v>
      </c>
      <c r="F860" s="77">
        <v>33</v>
      </c>
      <c r="G860" s="225" t="s">
        <v>50</v>
      </c>
      <c r="H860" s="77">
        <v>175.429</v>
      </c>
      <c r="I860" s="225" t="s">
        <v>50</v>
      </c>
      <c r="J860" s="77">
        <v>154.80099999999999</v>
      </c>
      <c r="K860" s="77" t="s">
        <v>50</v>
      </c>
    </row>
    <row r="861" spans="2:11" ht="15" hidden="1" customHeight="1" outlineLevel="1" x14ac:dyDescent="0.2">
      <c r="B861" s="44">
        <v>2016</v>
      </c>
      <c r="C861" s="72"/>
      <c r="D861" s="177">
        <v>20</v>
      </c>
      <c r="E861" s="177" t="s">
        <v>50</v>
      </c>
      <c r="F861" s="177">
        <v>20</v>
      </c>
      <c r="G861" s="225" t="s">
        <v>50</v>
      </c>
      <c r="H861" s="177">
        <v>110.158</v>
      </c>
      <c r="I861" s="225" t="s">
        <v>50</v>
      </c>
      <c r="J861" s="177">
        <v>98.507000000000005</v>
      </c>
      <c r="K861" s="177" t="s">
        <v>50</v>
      </c>
    </row>
    <row r="862" spans="2:11" ht="15" hidden="1" customHeight="1" outlineLevel="1" x14ac:dyDescent="0.2">
      <c r="B862" s="44">
        <v>2015</v>
      </c>
      <c r="C862" s="72"/>
      <c r="D862" s="177">
        <v>14</v>
      </c>
      <c r="E862" s="177" t="s">
        <v>50</v>
      </c>
      <c r="F862" s="177">
        <v>14</v>
      </c>
      <c r="G862" s="225" t="s">
        <v>50</v>
      </c>
      <c r="H862" s="177">
        <v>81.584000000000003</v>
      </c>
      <c r="I862" s="225" t="s">
        <v>50</v>
      </c>
      <c r="J862" s="177">
        <v>72.715000000000003</v>
      </c>
      <c r="K862" s="177" t="s">
        <v>50</v>
      </c>
    </row>
    <row r="863" spans="2:11" ht="15" hidden="1" customHeight="1" outlineLevel="1" x14ac:dyDescent="0.2">
      <c r="B863" s="44">
        <v>2014</v>
      </c>
      <c r="C863" s="72"/>
      <c r="D863" s="177">
        <v>21</v>
      </c>
      <c r="E863" s="70" t="s">
        <v>276</v>
      </c>
      <c r="F863" s="177">
        <v>21</v>
      </c>
      <c r="G863" s="70" t="s">
        <v>50</v>
      </c>
      <c r="H863" s="177">
        <v>87.113</v>
      </c>
      <c r="I863" s="70" t="s">
        <v>50</v>
      </c>
      <c r="J863" s="177">
        <v>77.634</v>
      </c>
      <c r="K863" s="177" t="s">
        <v>50</v>
      </c>
    </row>
    <row r="864" spans="2:11" ht="15" hidden="1" customHeight="1" outlineLevel="1" x14ac:dyDescent="0.2">
      <c r="B864" s="225" t="s">
        <v>30</v>
      </c>
      <c r="C864" s="72"/>
      <c r="D864" s="77"/>
      <c r="E864" s="77"/>
      <c r="F864" s="77"/>
      <c r="G864" s="225"/>
      <c r="H864" s="77"/>
      <c r="I864" s="225"/>
      <c r="J864" s="77"/>
      <c r="K864" s="77"/>
    </row>
    <row r="865" spans="2:11" ht="15" hidden="1" customHeight="1" outlineLevel="1" x14ac:dyDescent="0.2">
      <c r="B865" s="76">
        <v>2019</v>
      </c>
      <c r="C865" s="239"/>
      <c r="D865" s="180">
        <v>4</v>
      </c>
      <c r="E865" s="180"/>
      <c r="F865" s="180">
        <v>4</v>
      </c>
      <c r="G865" s="67"/>
      <c r="H865" s="180">
        <v>21.585999999999999</v>
      </c>
      <c r="I865" s="67"/>
      <c r="J865" s="180">
        <v>17.765999999999998</v>
      </c>
      <c r="K865" s="77"/>
    </row>
    <row r="866" spans="2:11" ht="15" hidden="1" customHeight="1" outlineLevel="1" x14ac:dyDescent="0.2">
      <c r="B866" s="76">
        <v>2018</v>
      </c>
      <c r="C866" s="72"/>
      <c r="D866" s="77">
        <v>5</v>
      </c>
      <c r="E866" s="77"/>
      <c r="F866" s="180">
        <v>5</v>
      </c>
      <c r="G866" s="69"/>
      <c r="H866" s="180">
        <v>27.922999999999998</v>
      </c>
      <c r="I866" s="69"/>
      <c r="J866" s="77">
        <v>22.943000000000001</v>
      </c>
      <c r="K866" s="77"/>
    </row>
    <row r="867" spans="2:11" ht="15" hidden="1" customHeight="1" outlineLevel="1" x14ac:dyDescent="0.2">
      <c r="B867" s="76">
        <v>2017</v>
      </c>
      <c r="C867" s="72"/>
      <c r="D867" s="77">
        <v>4</v>
      </c>
      <c r="E867" s="77" t="s">
        <v>50</v>
      </c>
      <c r="F867" s="77">
        <v>4</v>
      </c>
      <c r="G867" s="225" t="s">
        <v>50</v>
      </c>
      <c r="H867" s="77">
        <v>8.0109999999999992</v>
      </c>
      <c r="I867" s="225" t="s">
        <v>50</v>
      </c>
      <c r="J867" s="77">
        <v>6.5640000000000001</v>
      </c>
      <c r="K867" s="77" t="s">
        <v>50</v>
      </c>
    </row>
    <row r="868" spans="2:11" ht="15" hidden="1" customHeight="1" outlineLevel="1" x14ac:dyDescent="0.2">
      <c r="B868" s="44">
        <v>2016</v>
      </c>
      <c r="C868" s="72"/>
      <c r="D868" s="177">
        <v>3</v>
      </c>
      <c r="E868" s="177" t="s">
        <v>50</v>
      </c>
      <c r="F868" s="179">
        <v>3</v>
      </c>
      <c r="G868" s="225" t="s">
        <v>50</v>
      </c>
      <c r="H868" s="177">
        <v>10.395</v>
      </c>
      <c r="I868" s="225" t="s">
        <v>50</v>
      </c>
      <c r="J868" s="177">
        <v>8.5500000000000007</v>
      </c>
      <c r="K868" s="177" t="s">
        <v>50</v>
      </c>
    </row>
    <row r="869" spans="2:11" ht="15" hidden="1" customHeight="1" outlineLevel="1" x14ac:dyDescent="0.2">
      <c r="B869" s="44">
        <v>2015</v>
      </c>
      <c r="C869" s="72"/>
      <c r="D869" s="177">
        <v>2</v>
      </c>
      <c r="E869" s="177" t="s">
        <v>50</v>
      </c>
      <c r="F869" s="77" t="s">
        <v>37</v>
      </c>
      <c r="G869" s="225"/>
      <c r="H869" s="77" t="s">
        <v>37</v>
      </c>
      <c r="I869" s="225"/>
      <c r="J869" s="77" t="s">
        <v>37</v>
      </c>
      <c r="K869" s="77"/>
    </row>
    <row r="870" spans="2:11" ht="15" hidden="1" customHeight="1" outlineLevel="1" x14ac:dyDescent="0.2">
      <c r="B870" s="44">
        <v>2014</v>
      </c>
      <c r="C870" s="72"/>
      <c r="D870" s="177">
        <v>1</v>
      </c>
      <c r="E870" s="70" t="s">
        <v>276</v>
      </c>
      <c r="F870" s="77" t="s">
        <v>37</v>
      </c>
      <c r="G870" s="70"/>
      <c r="H870" s="77" t="s">
        <v>37</v>
      </c>
      <c r="I870" s="70"/>
      <c r="J870" s="77" t="s">
        <v>37</v>
      </c>
      <c r="K870" s="77"/>
    </row>
    <row r="871" spans="2:11" ht="15" hidden="1" customHeight="1" outlineLevel="1" x14ac:dyDescent="0.2">
      <c r="B871" s="225" t="s">
        <v>31</v>
      </c>
      <c r="C871" s="72"/>
      <c r="D871" s="77"/>
      <c r="E871" s="77"/>
      <c r="F871" s="77"/>
      <c r="G871" s="225"/>
      <c r="H871" s="77"/>
      <c r="I871" s="225"/>
      <c r="J871" s="77"/>
      <c r="K871" s="77"/>
    </row>
    <row r="872" spans="2:11" ht="15" hidden="1" customHeight="1" outlineLevel="1" x14ac:dyDescent="0.2">
      <c r="B872" s="76">
        <v>2019</v>
      </c>
      <c r="C872" s="239"/>
      <c r="D872" s="180">
        <v>15</v>
      </c>
      <c r="E872" s="180"/>
      <c r="F872" s="180">
        <v>15</v>
      </c>
      <c r="G872" s="67"/>
      <c r="H872" s="180">
        <v>120.121</v>
      </c>
      <c r="I872" s="67"/>
      <c r="J872" s="180">
        <v>80.498999999999995</v>
      </c>
      <c r="K872" s="77"/>
    </row>
    <row r="873" spans="2:11" ht="15" hidden="1" customHeight="1" outlineLevel="1" x14ac:dyDescent="0.2">
      <c r="B873" s="76">
        <v>2018</v>
      </c>
      <c r="C873" s="72"/>
      <c r="D873" s="77">
        <v>16</v>
      </c>
      <c r="E873" s="77"/>
      <c r="F873" s="180">
        <v>16</v>
      </c>
      <c r="G873" s="69"/>
      <c r="H873" s="180">
        <v>90.14</v>
      </c>
      <c r="I873" s="69"/>
      <c r="J873" s="77">
        <v>50.890999999999998</v>
      </c>
      <c r="K873" s="77"/>
    </row>
    <row r="874" spans="2:11" ht="15" hidden="1" customHeight="1" outlineLevel="1" x14ac:dyDescent="0.2">
      <c r="B874" s="76">
        <v>2017</v>
      </c>
      <c r="C874" s="72"/>
      <c r="D874" s="77">
        <v>12</v>
      </c>
      <c r="E874" s="77" t="s">
        <v>50</v>
      </c>
      <c r="F874" s="77">
        <v>12</v>
      </c>
      <c r="G874" s="225" t="s">
        <v>50</v>
      </c>
      <c r="H874" s="77">
        <v>101.761</v>
      </c>
      <c r="I874" s="225" t="s">
        <v>50</v>
      </c>
      <c r="J874" s="77">
        <v>70.17</v>
      </c>
      <c r="K874" s="77" t="s">
        <v>50</v>
      </c>
    </row>
    <row r="875" spans="2:11" ht="15" hidden="1" customHeight="1" outlineLevel="1" x14ac:dyDescent="0.2">
      <c r="B875" s="44">
        <v>2016</v>
      </c>
      <c r="C875" s="72"/>
      <c r="D875" s="177">
        <v>10</v>
      </c>
      <c r="E875" s="177" t="s">
        <v>50</v>
      </c>
      <c r="F875" s="177">
        <v>10</v>
      </c>
      <c r="G875" s="225" t="s">
        <v>50</v>
      </c>
      <c r="H875" s="177">
        <v>61.128999999999998</v>
      </c>
      <c r="I875" s="225" t="s">
        <v>50</v>
      </c>
      <c r="J875" s="177">
        <v>47.947000000000003</v>
      </c>
      <c r="K875" s="177" t="s">
        <v>50</v>
      </c>
    </row>
    <row r="876" spans="2:11" ht="15" hidden="1" customHeight="1" outlineLevel="1" x14ac:dyDescent="0.2">
      <c r="B876" s="44">
        <v>2015</v>
      </c>
      <c r="C876" s="72"/>
      <c r="D876" s="177">
        <v>9</v>
      </c>
      <c r="E876" s="177" t="s">
        <v>50</v>
      </c>
      <c r="F876" s="177">
        <v>9</v>
      </c>
      <c r="G876" s="225" t="s">
        <v>50</v>
      </c>
      <c r="H876" s="177">
        <v>71.022000000000006</v>
      </c>
      <c r="I876" s="225" t="s">
        <v>50</v>
      </c>
      <c r="J876" s="177">
        <v>60.781999999999996</v>
      </c>
      <c r="K876" s="177" t="s">
        <v>50</v>
      </c>
    </row>
    <row r="877" spans="2:11" ht="15" hidden="1" customHeight="1" outlineLevel="1" x14ac:dyDescent="0.2">
      <c r="B877" s="44">
        <v>2014</v>
      </c>
      <c r="C877" s="72"/>
      <c r="D877" s="177">
        <v>8</v>
      </c>
      <c r="E877" s="70" t="s">
        <v>276</v>
      </c>
      <c r="F877" s="177">
        <v>8</v>
      </c>
      <c r="G877" s="70" t="s">
        <v>50</v>
      </c>
      <c r="H877" s="177">
        <v>80.174999999999997</v>
      </c>
      <c r="I877" s="70" t="s">
        <v>50</v>
      </c>
      <c r="J877" s="177">
        <v>68.332999999999998</v>
      </c>
      <c r="K877" s="177" t="s">
        <v>50</v>
      </c>
    </row>
    <row r="878" spans="2:11" ht="15" hidden="1" customHeight="1" outlineLevel="1" x14ac:dyDescent="0.2">
      <c r="B878" s="225" t="s">
        <v>32</v>
      </c>
      <c r="C878" s="72"/>
      <c r="D878" s="77"/>
      <c r="E878" s="77"/>
      <c r="F878" s="77"/>
      <c r="G878" s="225"/>
      <c r="H878" s="77"/>
      <c r="I878" s="225"/>
      <c r="J878" s="77"/>
      <c r="K878" s="77"/>
    </row>
    <row r="879" spans="2:11" ht="15" hidden="1" customHeight="1" outlineLevel="1" x14ac:dyDescent="0.2">
      <c r="B879" s="76">
        <v>2019</v>
      </c>
      <c r="C879" s="239"/>
      <c r="D879" s="180">
        <v>5</v>
      </c>
      <c r="E879" s="180"/>
      <c r="F879" s="180">
        <v>5</v>
      </c>
      <c r="G879" s="67"/>
      <c r="H879" s="180">
        <v>50.219000000000001</v>
      </c>
      <c r="I879" s="67"/>
      <c r="J879" s="180">
        <v>30.856000000000002</v>
      </c>
      <c r="K879" s="77"/>
    </row>
    <row r="880" spans="2:11" ht="15" hidden="1" customHeight="1" outlineLevel="1" x14ac:dyDescent="0.2">
      <c r="B880" s="76">
        <v>2018</v>
      </c>
      <c r="C880" s="72"/>
      <c r="D880" s="77">
        <v>5</v>
      </c>
      <c r="E880" s="77"/>
      <c r="F880" s="180">
        <v>5</v>
      </c>
      <c r="G880" s="69"/>
      <c r="H880" s="180">
        <v>33.362000000000002</v>
      </c>
      <c r="I880" s="69"/>
      <c r="J880" s="77">
        <v>20.12</v>
      </c>
      <c r="K880" s="77"/>
    </row>
    <row r="881" spans="2:11" ht="15" hidden="1" customHeight="1" outlineLevel="1" x14ac:dyDescent="0.2">
      <c r="B881" s="76">
        <v>2017</v>
      </c>
      <c r="C881" s="72"/>
      <c r="D881" s="77">
        <v>4</v>
      </c>
      <c r="E881" s="77" t="s">
        <v>50</v>
      </c>
      <c r="F881" s="77" t="s">
        <v>37</v>
      </c>
      <c r="G881" s="225"/>
      <c r="H881" s="77" t="s">
        <v>37</v>
      </c>
      <c r="I881" s="225"/>
      <c r="J881" s="77" t="s">
        <v>37</v>
      </c>
      <c r="K881" s="77"/>
    </row>
    <row r="882" spans="2:11" ht="15" hidden="1" customHeight="1" outlineLevel="1" x14ac:dyDescent="0.2">
      <c r="B882" s="44">
        <v>2016</v>
      </c>
      <c r="C882" s="72"/>
      <c r="D882" s="177">
        <v>2</v>
      </c>
      <c r="E882" s="177" t="s">
        <v>50</v>
      </c>
      <c r="F882" s="77" t="s">
        <v>37</v>
      </c>
      <c r="G882" s="225"/>
      <c r="H882" s="77" t="s">
        <v>37</v>
      </c>
      <c r="I882" s="225"/>
      <c r="J882" s="77" t="s">
        <v>37</v>
      </c>
      <c r="K882" s="77"/>
    </row>
    <row r="883" spans="2:11" ht="15" hidden="1" customHeight="1" outlineLevel="1" x14ac:dyDescent="0.2">
      <c r="B883" s="44">
        <v>2015</v>
      </c>
      <c r="C883" s="72"/>
      <c r="D883" s="177">
        <v>2</v>
      </c>
      <c r="E883" s="177" t="s">
        <v>50</v>
      </c>
      <c r="F883" s="77" t="s">
        <v>37</v>
      </c>
      <c r="G883" s="225"/>
      <c r="H883" s="77" t="s">
        <v>37</v>
      </c>
      <c r="I883" s="225"/>
      <c r="J883" s="77" t="s">
        <v>37</v>
      </c>
      <c r="K883" s="77"/>
    </row>
    <row r="884" spans="2:11" ht="15" hidden="1" customHeight="1" outlineLevel="1" x14ac:dyDescent="0.2">
      <c r="B884" s="44">
        <v>2014</v>
      </c>
      <c r="C884" s="72"/>
      <c r="D884" s="177">
        <v>4</v>
      </c>
      <c r="E884" s="70" t="s">
        <v>276</v>
      </c>
      <c r="F884" s="177">
        <v>4</v>
      </c>
      <c r="G884" s="70" t="s">
        <v>50</v>
      </c>
      <c r="H884" s="177">
        <v>10.494</v>
      </c>
      <c r="I884" s="70" t="s">
        <v>50</v>
      </c>
      <c r="J884" s="177">
        <v>8.39</v>
      </c>
      <c r="K884" s="177" t="s">
        <v>50</v>
      </c>
    </row>
    <row r="885" spans="2:11" ht="15" hidden="1" customHeight="1" outlineLevel="1" x14ac:dyDescent="0.2">
      <c r="B885" s="225" t="s">
        <v>33</v>
      </c>
      <c r="C885" s="72"/>
      <c r="D885" s="77"/>
      <c r="E885" s="77"/>
      <c r="F885" s="77"/>
      <c r="G885" s="225"/>
      <c r="H885" s="77"/>
      <c r="I885" s="225"/>
      <c r="J885" s="77"/>
      <c r="K885" s="77"/>
    </row>
    <row r="886" spans="2:11" ht="15" hidden="1" customHeight="1" outlineLevel="1" x14ac:dyDescent="0.2">
      <c r="B886" s="76">
        <v>2019</v>
      </c>
      <c r="C886" s="239"/>
      <c r="D886" s="180">
        <v>6</v>
      </c>
      <c r="E886" s="180"/>
      <c r="F886" s="180">
        <v>6</v>
      </c>
      <c r="G886" s="67"/>
      <c r="H886" s="180">
        <v>37.856000000000002</v>
      </c>
      <c r="I886" s="67"/>
      <c r="J886" s="180">
        <v>30.812000000000001</v>
      </c>
      <c r="K886" s="77"/>
    </row>
    <row r="887" spans="2:11" ht="15" hidden="1" customHeight="1" outlineLevel="1" x14ac:dyDescent="0.2">
      <c r="B887" s="76">
        <v>2018</v>
      </c>
      <c r="C887" s="72"/>
      <c r="D887" s="77">
        <v>7</v>
      </c>
      <c r="E887" s="77"/>
      <c r="F887" s="180">
        <v>7</v>
      </c>
      <c r="G887" s="69"/>
      <c r="H887" s="180">
        <v>35.659999999999997</v>
      </c>
      <c r="I887" s="69"/>
      <c r="J887" s="77">
        <v>28.98</v>
      </c>
      <c r="K887" s="77"/>
    </row>
    <row r="888" spans="2:11" ht="15" hidden="1" customHeight="1" outlineLevel="1" x14ac:dyDescent="0.2">
      <c r="B888" s="76">
        <v>2017</v>
      </c>
      <c r="C888" s="72"/>
      <c r="D888" s="77">
        <v>6</v>
      </c>
      <c r="E888" s="77" t="s">
        <v>50</v>
      </c>
      <c r="F888" s="77">
        <v>6</v>
      </c>
      <c r="G888" s="225" t="s">
        <v>50</v>
      </c>
      <c r="H888" s="77">
        <v>33.328000000000003</v>
      </c>
      <c r="I888" s="225" t="s">
        <v>50</v>
      </c>
      <c r="J888" s="77">
        <v>27.048999999999999</v>
      </c>
      <c r="K888" s="77" t="s">
        <v>50</v>
      </c>
    </row>
    <row r="889" spans="2:11" ht="15" hidden="1" customHeight="1" outlineLevel="1" x14ac:dyDescent="0.2">
      <c r="B889" s="44">
        <v>2016</v>
      </c>
      <c r="C889" s="72"/>
      <c r="D889" s="177">
        <v>7</v>
      </c>
      <c r="E889" s="177" t="s">
        <v>50</v>
      </c>
      <c r="F889" s="177">
        <v>8</v>
      </c>
      <c r="G889" s="225" t="s">
        <v>50</v>
      </c>
      <c r="H889" s="177">
        <v>33.317999999999998</v>
      </c>
      <c r="I889" s="225" t="s">
        <v>50</v>
      </c>
      <c r="J889" s="177">
        <v>21.274999999999999</v>
      </c>
      <c r="K889" s="177" t="s">
        <v>50</v>
      </c>
    </row>
    <row r="890" spans="2:11" ht="15" hidden="1" customHeight="1" outlineLevel="1" x14ac:dyDescent="0.2">
      <c r="B890" s="44">
        <v>2015</v>
      </c>
      <c r="C890" s="72"/>
      <c r="D890" s="177">
        <v>9</v>
      </c>
      <c r="E890" s="177" t="s">
        <v>50</v>
      </c>
      <c r="F890" s="177">
        <v>10</v>
      </c>
      <c r="G890" s="225" t="s">
        <v>50</v>
      </c>
      <c r="H890" s="177">
        <v>57.192999999999998</v>
      </c>
      <c r="I890" s="225" t="s">
        <v>50</v>
      </c>
      <c r="J890" s="177">
        <v>37.566000000000003</v>
      </c>
      <c r="K890" s="177" t="s">
        <v>50</v>
      </c>
    </row>
    <row r="891" spans="2:11" ht="15" hidden="1" customHeight="1" outlineLevel="1" x14ac:dyDescent="0.2">
      <c r="B891" s="44">
        <v>2014</v>
      </c>
      <c r="C891" s="72"/>
      <c r="D891" s="177">
        <v>7</v>
      </c>
      <c r="E891" s="70" t="s">
        <v>276</v>
      </c>
      <c r="F891" s="177">
        <v>8</v>
      </c>
      <c r="G891" s="70" t="s">
        <v>50</v>
      </c>
      <c r="H891" s="177">
        <v>57.695</v>
      </c>
      <c r="I891" s="70" t="s">
        <v>50</v>
      </c>
      <c r="J891" s="177">
        <v>35.844000000000001</v>
      </c>
      <c r="K891" s="177" t="s">
        <v>50</v>
      </c>
    </row>
    <row r="892" spans="2:11" ht="15" customHeight="1" collapsed="1" x14ac:dyDescent="0.2">
      <c r="B892" s="257" t="s">
        <v>208</v>
      </c>
      <c r="C892" s="72"/>
      <c r="D892" s="77"/>
      <c r="E892" s="77"/>
      <c r="F892" s="77"/>
      <c r="G892" s="224"/>
      <c r="H892" s="77"/>
      <c r="I892" s="224"/>
      <c r="J892" s="77"/>
      <c r="K892" s="77"/>
    </row>
    <row r="893" spans="2:11" ht="15" customHeight="1" x14ac:dyDescent="0.2">
      <c r="B893" s="76">
        <v>2019</v>
      </c>
      <c r="C893" s="239"/>
      <c r="D893" s="180">
        <v>1200</v>
      </c>
      <c r="E893" s="180"/>
      <c r="F893" s="180">
        <v>2532</v>
      </c>
      <c r="G893" s="67"/>
      <c r="H893" s="180">
        <v>101291.469</v>
      </c>
      <c r="I893" s="67"/>
      <c r="J893" s="180">
        <v>30132.14</v>
      </c>
      <c r="K893" s="77"/>
    </row>
    <row r="894" spans="2:11" ht="15" customHeight="1" x14ac:dyDescent="0.2">
      <c r="B894" s="76">
        <v>2018</v>
      </c>
      <c r="C894" s="72"/>
      <c r="D894" s="77">
        <v>1173</v>
      </c>
      <c r="E894" s="77"/>
      <c r="F894" s="180">
        <v>2343</v>
      </c>
      <c r="G894" s="69"/>
      <c r="H894" s="180">
        <v>90416.562000000005</v>
      </c>
      <c r="I894" s="69"/>
      <c r="J894" s="77">
        <v>25381.137999999999</v>
      </c>
      <c r="K894" s="77"/>
    </row>
    <row r="895" spans="2:11" ht="15" customHeight="1" x14ac:dyDescent="0.2">
      <c r="B895" s="76">
        <v>2017</v>
      </c>
      <c r="C895" s="72"/>
      <c r="D895" s="77">
        <v>1085</v>
      </c>
      <c r="E895" s="77" t="s">
        <v>50</v>
      </c>
      <c r="F895" s="77">
        <v>2164</v>
      </c>
      <c r="G895" s="224" t="s">
        <v>50</v>
      </c>
      <c r="H895" s="77">
        <v>85584.697</v>
      </c>
      <c r="I895" s="224" t="s">
        <v>50</v>
      </c>
      <c r="J895" s="77">
        <v>23762.452000000001</v>
      </c>
      <c r="K895" s="77" t="s">
        <v>50</v>
      </c>
    </row>
    <row r="896" spans="2:11" ht="15" customHeight="1" x14ac:dyDescent="0.2">
      <c r="B896" s="44">
        <v>2016</v>
      </c>
      <c r="C896" s="72"/>
      <c r="D896" s="177">
        <v>1040</v>
      </c>
      <c r="E896" s="177" t="s">
        <v>50</v>
      </c>
      <c r="F896" s="177">
        <v>2075</v>
      </c>
      <c r="G896" s="224" t="s">
        <v>50</v>
      </c>
      <c r="H896" s="177">
        <v>73132.092000000004</v>
      </c>
      <c r="I896" s="224" t="s">
        <v>50</v>
      </c>
      <c r="J896" s="177">
        <v>20274.338</v>
      </c>
      <c r="K896" s="177" t="s">
        <v>50</v>
      </c>
    </row>
    <row r="897" spans="1:11" ht="15" customHeight="1" x14ac:dyDescent="0.2">
      <c r="B897" s="44">
        <v>2015</v>
      </c>
      <c r="C897" s="72"/>
      <c r="D897" s="177">
        <v>980</v>
      </c>
      <c r="E897" s="177" t="s">
        <v>50</v>
      </c>
      <c r="F897" s="177">
        <v>1975</v>
      </c>
      <c r="G897" s="224" t="s">
        <v>50</v>
      </c>
      <c r="H897" s="177">
        <v>74393.668999999994</v>
      </c>
      <c r="I897" s="224" t="s">
        <v>50</v>
      </c>
      <c r="J897" s="177">
        <v>19676.456999999999</v>
      </c>
      <c r="K897" s="177" t="s">
        <v>50</v>
      </c>
    </row>
    <row r="898" spans="1:11" ht="15" customHeight="1" x14ac:dyDescent="0.2">
      <c r="B898" s="44">
        <v>2014</v>
      </c>
      <c r="C898" s="72"/>
      <c r="D898" s="177">
        <v>955</v>
      </c>
      <c r="E898" s="70" t="s">
        <v>276</v>
      </c>
      <c r="F898" s="177">
        <v>1955</v>
      </c>
      <c r="G898" s="70" t="s">
        <v>50</v>
      </c>
      <c r="H898" s="177">
        <v>76297.448000000004</v>
      </c>
      <c r="I898" s="70" t="s">
        <v>50</v>
      </c>
      <c r="J898" s="177">
        <v>18012.464</v>
      </c>
      <c r="K898" s="177" t="s">
        <v>50</v>
      </c>
    </row>
    <row r="899" spans="1:11" s="69" customFormat="1" ht="15" hidden="1" customHeight="1" outlineLevel="1" x14ac:dyDescent="0.2">
      <c r="A899" s="11"/>
      <c r="B899" s="225" t="s">
        <v>17</v>
      </c>
      <c r="C899" s="72"/>
      <c r="D899" s="77"/>
      <c r="E899" s="77"/>
      <c r="F899" s="11"/>
      <c r="H899" s="11"/>
      <c r="J899" s="77"/>
      <c r="K899" s="11"/>
    </row>
    <row r="900" spans="1:11" s="69" customFormat="1" ht="15" hidden="1" customHeight="1" outlineLevel="1" x14ac:dyDescent="0.2">
      <c r="A900" s="11"/>
      <c r="B900" s="76">
        <v>2019</v>
      </c>
      <c r="C900" s="239"/>
      <c r="D900" s="180">
        <v>352</v>
      </c>
      <c r="E900" s="180"/>
      <c r="F900" s="180">
        <v>362</v>
      </c>
      <c r="G900" s="67"/>
      <c r="H900" s="180">
        <v>2274.2469999999998</v>
      </c>
      <c r="I900" s="67"/>
      <c r="J900" s="180">
        <v>781.91099999999994</v>
      </c>
      <c r="K900" s="11"/>
    </row>
    <row r="901" spans="1:11" s="69" customFormat="1" ht="15" hidden="1" customHeight="1" outlineLevel="1" x14ac:dyDescent="0.2">
      <c r="A901" s="11"/>
      <c r="B901" s="76">
        <v>2018</v>
      </c>
      <c r="C901" s="72"/>
      <c r="D901" s="77">
        <v>358</v>
      </c>
      <c r="E901" s="77"/>
      <c r="F901" s="180">
        <v>368</v>
      </c>
      <c r="H901" s="180">
        <v>2025.414</v>
      </c>
      <c r="J901" s="77">
        <v>709.32600000000002</v>
      </c>
      <c r="K901" s="11"/>
    </row>
    <row r="902" spans="1:11" ht="15" hidden="1" customHeight="1" outlineLevel="1" x14ac:dyDescent="0.2">
      <c r="B902" s="76">
        <v>2017</v>
      </c>
      <c r="C902" s="72"/>
      <c r="D902" s="77">
        <v>352</v>
      </c>
      <c r="E902" s="77" t="s">
        <v>50</v>
      </c>
      <c r="F902" s="77">
        <v>360</v>
      </c>
      <c r="G902" s="225" t="s">
        <v>50</v>
      </c>
      <c r="H902" s="77">
        <v>2007.0129999999999</v>
      </c>
      <c r="I902" s="225" t="s">
        <v>50</v>
      </c>
      <c r="J902" s="77">
        <v>721.22</v>
      </c>
      <c r="K902" s="77" t="s">
        <v>50</v>
      </c>
    </row>
    <row r="903" spans="1:11" ht="15" hidden="1" customHeight="1" outlineLevel="1" x14ac:dyDescent="0.2">
      <c r="B903" s="44">
        <v>2016</v>
      </c>
      <c r="C903" s="72"/>
      <c r="D903" s="177">
        <v>342</v>
      </c>
      <c r="E903" s="177" t="s">
        <v>50</v>
      </c>
      <c r="F903" s="177">
        <v>352</v>
      </c>
      <c r="G903" s="225" t="s">
        <v>50</v>
      </c>
      <c r="H903" s="177">
        <v>1744.9380000000001</v>
      </c>
      <c r="I903" s="225" t="s">
        <v>50</v>
      </c>
      <c r="J903" s="177">
        <v>690.61500000000001</v>
      </c>
      <c r="K903" s="177" t="s">
        <v>50</v>
      </c>
    </row>
    <row r="904" spans="1:11" ht="15" hidden="1" customHeight="1" outlineLevel="1" x14ac:dyDescent="0.2">
      <c r="B904" s="44">
        <v>2015</v>
      </c>
      <c r="C904" s="72"/>
      <c r="D904" s="177">
        <v>320</v>
      </c>
      <c r="E904" s="177" t="s">
        <v>50</v>
      </c>
      <c r="F904" s="177">
        <v>330</v>
      </c>
      <c r="G904" s="225" t="s">
        <v>50</v>
      </c>
      <c r="H904" s="177">
        <v>1456.2750000000001</v>
      </c>
      <c r="I904" s="225" t="s">
        <v>50</v>
      </c>
      <c r="J904" s="177">
        <v>489.03800000000001</v>
      </c>
      <c r="K904" s="177" t="s">
        <v>50</v>
      </c>
    </row>
    <row r="905" spans="1:11" ht="15" hidden="1" customHeight="1" outlineLevel="1" x14ac:dyDescent="0.2">
      <c r="B905" s="44">
        <v>2014</v>
      </c>
      <c r="C905" s="72"/>
      <c r="D905" s="177">
        <v>315</v>
      </c>
      <c r="E905" s="70" t="s">
        <v>276</v>
      </c>
      <c r="F905" s="177">
        <v>319</v>
      </c>
      <c r="G905" s="70" t="s">
        <v>50</v>
      </c>
      <c r="H905" s="177">
        <v>1113.0809999999999</v>
      </c>
      <c r="I905" s="70" t="s">
        <v>50</v>
      </c>
      <c r="J905" s="177">
        <v>400.65300000000002</v>
      </c>
      <c r="K905" s="177" t="s">
        <v>50</v>
      </c>
    </row>
    <row r="906" spans="1:11" ht="15" hidden="1" customHeight="1" outlineLevel="1" x14ac:dyDescent="0.2">
      <c r="B906" s="225" t="s">
        <v>18</v>
      </c>
      <c r="C906" s="72"/>
      <c r="D906" s="77"/>
      <c r="E906" s="77"/>
      <c r="F906" s="77"/>
      <c r="G906" s="225"/>
      <c r="H906" s="77"/>
      <c r="I906" s="225"/>
      <c r="J906" s="77"/>
      <c r="K906" s="77"/>
    </row>
    <row r="907" spans="1:11" ht="15" hidden="1" customHeight="1" outlineLevel="1" x14ac:dyDescent="0.2">
      <c r="B907" s="76">
        <v>2019</v>
      </c>
      <c r="C907" s="239"/>
      <c r="D907" s="77">
        <v>0</v>
      </c>
      <c r="E907" s="77"/>
      <c r="F907" s="77">
        <v>0</v>
      </c>
      <c r="G907" s="77"/>
      <c r="H907" s="77">
        <v>0</v>
      </c>
      <c r="I907" s="77"/>
      <c r="J907" s="77">
        <v>0</v>
      </c>
      <c r="K907" s="77"/>
    </row>
    <row r="908" spans="1:11" ht="15" hidden="1" customHeight="1" outlineLevel="1" x14ac:dyDescent="0.2">
      <c r="B908" s="76">
        <v>2018</v>
      </c>
      <c r="C908" s="72"/>
      <c r="D908" s="77">
        <v>0</v>
      </c>
      <c r="E908" s="77"/>
      <c r="F908" s="77">
        <v>0</v>
      </c>
      <c r="G908" s="69"/>
      <c r="H908" s="77">
        <v>0</v>
      </c>
      <c r="I908" s="69"/>
      <c r="J908" s="77">
        <v>0</v>
      </c>
      <c r="K908" s="77"/>
    </row>
    <row r="909" spans="1:11" ht="15" hidden="1" customHeight="1" outlineLevel="1" x14ac:dyDescent="0.2">
      <c r="B909" s="76">
        <v>2017</v>
      </c>
      <c r="C909" s="72"/>
      <c r="D909" s="77">
        <v>0</v>
      </c>
      <c r="E909" s="77" t="s">
        <v>50</v>
      </c>
      <c r="F909" s="77">
        <v>0</v>
      </c>
      <c r="G909" s="225" t="s">
        <v>50</v>
      </c>
      <c r="H909" s="77">
        <v>0</v>
      </c>
      <c r="I909" s="225" t="s">
        <v>50</v>
      </c>
      <c r="J909" s="77">
        <v>0</v>
      </c>
      <c r="K909" s="77" t="s">
        <v>50</v>
      </c>
    </row>
    <row r="910" spans="1:11" ht="15" hidden="1" customHeight="1" outlineLevel="1" x14ac:dyDescent="0.2">
      <c r="B910" s="44">
        <v>2016</v>
      </c>
      <c r="C910" s="72"/>
      <c r="D910" s="77">
        <v>0</v>
      </c>
      <c r="E910" s="77" t="s">
        <v>50</v>
      </c>
      <c r="F910" s="77">
        <v>0</v>
      </c>
      <c r="G910" s="225" t="s">
        <v>50</v>
      </c>
      <c r="H910" s="77">
        <v>0</v>
      </c>
      <c r="I910" s="225" t="s">
        <v>50</v>
      </c>
      <c r="J910" s="77">
        <v>0</v>
      </c>
      <c r="K910" s="77" t="s">
        <v>50</v>
      </c>
    </row>
    <row r="911" spans="1:11" ht="15" hidden="1" customHeight="1" outlineLevel="1" x14ac:dyDescent="0.2">
      <c r="B911" s="44">
        <v>2015</v>
      </c>
      <c r="C911" s="72"/>
      <c r="D911" s="77">
        <v>0</v>
      </c>
      <c r="E911" s="77" t="s">
        <v>50</v>
      </c>
      <c r="F911" s="77">
        <v>0</v>
      </c>
      <c r="G911" s="225" t="s">
        <v>50</v>
      </c>
      <c r="H911" s="77">
        <v>0</v>
      </c>
      <c r="I911" s="225" t="s">
        <v>50</v>
      </c>
      <c r="J911" s="77">
        <v>0</v>
      </c>
      <c r="K911" s="77" t="s">
        <v>50</v>
      </c>
    </row>
    <row r="912" spans="1:11" ht="15" hidden="1" customHeight="1" outlineLevel="1" x14ac:dyDescent="0.2">
      <c r="B912" s="44">
        <v>2014</v>
      </c>
      <c r="C912" s="72"/>
      <c r="D912" s="77">
        <v>0</v>
      </c>
      <c r="E912" s="70" t="s">
        <v>276</v>
      </c>
      <c r="F912" s="77">
        <v>0</v>
      </c>
      <c r="G912" s="70" t="s">
        <v>50</v>
      </c>
      <c r="H912" s="77">
        <v>0</v>
      </c>
      <c r="I912" s="70" t="s">
        <v>50</v>
      </c>
      <c r="J912" s="77">
        <v>0</v>
      </c>
      <c r="K912" s="77" t="s">
        <v>50</v>
      </c>
    </row>
    <row r="913" spans="2:11" ht="15" hidden="1" customHeight="1" outlineLevel="1" x14ac:dyDescent="0.2">
      <c r="B913" s="225" t="s">
        <v>19</v>
      </c>
      <c r="C913" s="72"/>
      <c r="D913" s="77"/>
      <c r="E913" s="77"/>
      <c r="F913" s="77"/>
      <c r="G913" s="225"/>
      <c r="H913" s="77"/>
      <c r="I913" s="225"/>
      <c r="J913" s="77"/>
      <c r="K913" s="77"/>
    </row>
    <row r="914" spans="2:11" ht="15" hidden="1" customHeight="1" outlineLevel="1" x14ac:dyDescent="0.2">
      <c r="B914" s="76">
        <v>2019</v>
      </c>
      <c r="C914" s="239"/>
      <c r="D914" s="180">
        <v>30</v>
      </c>
      <c r="E914" s="180"/>
      <c r="F914" s="180">
        <v>196</v>
      </c>
      <c r="G914" s="67"/>
      <c r="H914" s="180">
        <v>7096.2259999999997</v>
      </c>
      <c r="I914" s="67"/>
      <c r="J914" s="180">
        <v>2510.8710000000001</v>
      </c>
      <c r="K914" s="77"/>
    </row>
    <row r="915" spans="2:11" ht="15" hidden="1" customHeight="1" outlineLevel="1" x14ac:dyDescent="0.2">
      <c r="B915" s="76">
        <v>2018</v>
      </c>
      <c r="C915" s="72"/>
      <c r="D915" s="77">
        <v>32</v>
      </c>
      <c r="E915" s="77"/>
      <c r="F915" s="180">
        <v>173</v>
      </c>
      <c r="G915" s="69"/>
      <c r="H915" s="180">
        <v>5704.0320000000002</v>
      </c>
      <c r="I915" s="69"/>
      <c r="J915" s="77">
        <v>1888.5920000000001</v>
      </c>
      <c r="K915" s="77"/>
    </row>
    <row r="916" spans="2:11" ht="15" hidden="1" customHeight="1" outlineLevel="1" x14ac:dyDescent="0.2">
      <c r="B916" s="76">
        <v>2017</v>
      </c>
      <c r="C916" s="72"/>
      <c r="D916" s="77">
        <v>30</v>
      </c>
      <c r="E916" s="77" t="s">
        <v>50</v>
      </c>
      <c r="F916" s="77">
        <v>151</v>
      </c>
      <c r="G916" s="225" t="s">
        <v>50</v>
      </c>
      <c r="H916" s="77">
        <v>5266.4759999999997</v>
      </c>
      <c r="I916" s="225" t="s">
        <v>50</v>
      </c>
      <c r="J916" s="77">
        <v>1752.625</v>
      </c>
      <c r="K916" s="77" t="s">
        <v>50</v>
      </c>
    </row>
    <row r="917" spans="2:11" ht="15" hidden="1" customHeight="1" outlineLevel="1" x14ac:dyDescent="0.2">
      <c r="B917" s="44">
        <v>2016</v>
      </c>
      <c r="C917" s="72"/>
      <c r="D917" s="177">
        <v>26</v>
      </c>
      <c r="E917" s="177" t="s">
        <v>50</v>
      </c>
      <c r="F917" s="177">
        <v>148</v>
      </c>
      <c r="G917" s="225" t="s">
        <v>50</v>
      </c>
      <c r="H917" s="177">
        <v>4531.7870000000003</v>
      </c>
      <c r="I917" s="225" t="s">
        <v>50</v>
      </c>
      <c r="J917" s="177">
        <v>1286.0250000000001</v>
      </c>
      <c r="K917" s="177" t="s">
        <v>50</v>
      </c>
    </row>
    <row r="918" spans="2:11" ht="15" hidden="1" customHeight="1" outlineLevel="1" x14ac:dyDescent="0.2">
      <c r="B918" s="44">
        <v>2015</v>
      </c>
      <c r="C918" s="72"/>
      <c r="D918" s="177">
        <v>30</v>
      </c>
      <c r="E918" s="177" t="s">
        <v>50</v>
      </c>
      <c r="F918" s="177">
        <v>127</v>
      </c>
      <c r="G918" s="225" t="s">
        <v>50</v>
      </c>
      <c r="H918" s="177">
        <v>4285.5749999999998</v>
      </c>
      <c r="I918" s="225" t="s">
        <v>50</v>
      </c>
      <c r="J918" s="177">
        <v>1073.567</v>
      </c>
      <c r="K918" s="177" t="s">
        <v>50</v>
      </c>
    </row>
    <row r="919" spans="2:11" ht="15" hidden="1" customHeight="1" outlineLevel="1" x14ac:dyDescent="0.2">
      <c r="B919" s="44">
        <v>2014</v>
      </c>
      <c r="C919" s="72"/>
      <c r="D919" s="177">
        <v>31</v>
      </c>
      <c r="E919" s="70" t="s">
        <v>276</v>
      </c>
      <c r="F919" s="177">
        <v>137</v>
      </c>
      <c r="G919" s="70" t="s">
        <v>50</v>
      </c>
      <c r="H919" s="177">
        <v>4890.8760000000002</v>
      </c>
      <c r="I919" s="70" t="s">
        <v>50</v>
      </c>
      <c r="J919" s="177">
        <v>1002.94</v>
      </c>
      <c r="K919" s="177" t="s">
        <v>50</v>
      </c>
    </row>
    <row r="920" spans="2:11" ht="15" hidden="1" customHeight="1" outlineLevel="1" x14ac:dyDescent="0.2">
      <c r="B920" s="225" t="s">
        <v>20</v>
      </c>
      <c r="C920" s="72"/>
      <c r="D920" s="77"/>
      <c r="E920" s="77"/>
      <c r="F920" s="77"/>
      <c r="G920" s="225"/>
      <c r="H920" s="77"/>
      <c r="I920" s="225"/>
      <c r="J920" s="77"/>
      <c r="K920" s="77"/>
    </row>
    <row r="921" spans="2:11" ht="15" hidden="1" customHeight="1" outlineLevel="1" x14ac:dyDescent="0.2">
      <c r="B921" s="76">
        <v>2019</v>
      </c>
      <c r="C921" s="239"/>
      <c r="D921" s="180">
        <v>1</v>
      </c>
      <c r="E921" s="180"/>
      <c r="F921" s="180" t="s">
        <v>37</v>
      </c>
      <c r="G921" s="67"/>
      <c r="H921" s="180" t="s">
        <v>37</v>
      </c>
      <c r="I921" s="67"/>
      <c r="J921" s="180" t="s">
        <v>37</v>
      </c>
      <c r="K921" s="77"/>
    </row>
    <row r="922" spans="2:11" ht="15" hidden="1" customHeight="1" outlineLevel="1" x14ac:dyDescent="0.2">
      <c r="B922" s="76">
        <v>2018</v>
      </c>
      <c r="C922" s="72"/>
      <c r="D922" s="77">
        <v>1</v>
      </c>
      <c r="E922" s="77"/>
      <c r="F922" s="77" t="s">
        <v>37</v>
      </c>
      <c r="G922" s="69"/>
      <c r="H922" s="77" t="s">
        <v>37</v>
      </c>
      <c r="I922" s="69"/>
      <c r="J922" s="77" t="s">
        <v>37</v>
      </c>
      <c r="K922" s="77"/>
    </row>
    <row r="923" spans="2:11" ht="15" hidden="1" customHeight="1" outlineLevel="1" x14ac:dyDescent="0.2">
      <c r="B923" s="76">
        <v>2017</v>
      </c>
      <c r="C923" s="72"/>
      <c r="D923" s="77">
        <v>1</v>
      </c>
      <c r="E923" s="77" t="s">
        <v>50</v>
      </c>
      <c r="F923" s="77" t="s">
        <v>37</v>
      </c>
      <c r="G923" s="225"/>
      <c r="H923" s="77" t="s">
        <v>37</v>
      </c>
      <c r="I923" s="225"/>
      <c r="J923" s="77" t="s">
        <v>37</v>
      </c>
      <c r="K923" s="77"/>
    </row>
    <row r="924" spans="2:11" ht="15" hidden="1" customHeight="1" outlineLevel="1" x14ac:dyDescent="0.2">
      <c r="B924" s="44">
        <v>2016</v>
      </c>
      <c r="C924" s="72"/>
      <c r="D924" s="177">
        <v>1</v>
      </c>
      <c r="E924" s="177" t="s">
        <v>50</v>
      </c>
      <c r="F924" s="77" t="s">
        <v>37</v>
      </c>
      <c r="G924" s="225"/>
      <c r="H924" s="77" t="s">
        <v>37</v>
      </c>
      <c r="I924" s="225"/>
      <c r="J924" s="77" t="s">
        <v>37</v>
      </c>
      <c r="K924" s="77"/>
    </row>
    <row r="925" spans="2:11" ht="15" hidden="1" customHeight="1" outlineLevel="1" x14ac:dyDescent="0.2">
      <c r="B925" s="44">
        <v>2015</v>
      </c>
      <c r="C925" s="72"/>
      <c r="D925" s="77">
        <v>0</v>
      </c>
      <c r="E925" s="77" t="s">
        <v>50</v>
      </c>
      <c r="F925" s="77">
        <v>0</v>
      </c>
      <c r="G925" s="225" t="s">
        <v>50</v>
      </c>
      <c r="H925" s="77">
        <v>0</v>
      </c>
      <c r="I925" s="225" t="s">
        <v>50</v>
      </c>
      <c r="J925" s="77">
        <v>0</v>
      </c>
      <c r="K925" s="77" t="s">
        <v>50</v>
      </c>
    </row>
    <row r="926" spans="2:11" ht="15" hidden="1" customHeight="1" outlineLevel="1" x14ac:dyDescent="0.2">
      <c r="B926" s="44">
        <v>2014</v>
      </c>
      <c r="C926" s="72"/>
      <c r="D926" s="77">
        <v>0</v>
      </c>
      <c r="E926" s="70" t="s">
        <v>276</v>
      </c>
      <c r="F926" s="77">
        <v>0</v>
      </c>
      <c r="G926" s="70" t="s">
        <v>50</v>
      </c>
      <c r="H926" s="77">
        <v>0</v>
      </c>
      <c r="I926" s="70" t="s">
        <v>50</v>
      </c>
      <c r="J926" s="77">
        <v>0</v>
      </c>
      <c r="K926" s="77" t="s">
        <v>50</v>
      </c>
    </row>
    <row r="927" spans="2:11" ht="15" hidden="1" customHeight="1" outlineLevel="1" x14ac:dyDescent="0.2">
      <c r="B927" s="225" t="s">
        <v>21</v>
      </c>
      <c r="C927" s="72"/>
      <c r="D927" s="77"/>
      <c r="E927" s="77"/>
      <c r="F927" s="77"/>
      <c r="G927" s="225"/>
      <c r="H927" s="77"/>
      <c r="I927" s="225"/>
      <c r="J927" s="77"/>
      <c r="K927" s="77"/>
    </row>
    <row r="928" spans="2:11" ht="15" hidden="1" customHeight="1" outlineLevel="1" x14ac:dyDescent="0.2">
      <c r="B928" s="76">
        <v>2019</v>
      </c>
      <c r="C928" s="239"/>
      <c r="D928" s="77">
        <v>0</v>
      </c>
      <c r="E928" s="77"/>
      <c r="F928" s="77">
        <v>0</v>
      </c>
      <c r="G928" s="77"/>
      <c r="H928" s="77">
        <v>0</v>
      </c>
      <c r="I928" s="77"/>
      <c r="J928" s="77">
        <v>0</v>
      </c>
      <c r="K928" s="77"/>
    </row>
    <row r="929" spans="2:11" ht="15" hidden="1" customHeight="1" outlineLevel="1" x14ac:dyDescent="0.2">
      <c r="B929" s="76">
        <v>2018</v>
      </c>
      <c r="C929" s="72"/>
      <c r="D929" s="77">
        <v>0</v>
      </c>
      <c r="E929" s="77"/>
      <c r="F929" s="77">
        <v>0</v>
      </c>
      <c r="G929" s="69"/>
      <c r="H929" s="77">
        <v>0</v>
      </c>
      <c r="I929" s="69"/>
      <c r="J929" s="77">
        <v>0</v>
      </c>
      <c r="K929" s="77"/>
    </row>
    <row r="930" spans="2:11" ht="15" hidden="1" customHeight="1" outlineLevel="1" x14ac:dyDescent="0.2">
      <c r="B930" s="76">
        <v>2017</v>
      </c>
      <c r="C930" s="72"/>
      <c r="D930" s="77">
        <v>1</v>
      </c>
      <c r="E930" s="77" t="s">
        <v>50</v>
      </c>
      <c r="F930" s="77" t="s">
        <v>37</v>
      </c>
      <c r="G930" s="225"/>
      <c r="H930" s="77" t="s">
        <v>37</v>
      </c>
      <c r="I930" s="225"/>
      <c r="J930" s="77" t="s">
        <v>37</v>
      </c>
      <c r="K930" s="77"/>
    </row>
    <row r="931" spans="2:11" ht="15" hidden="1" customHeight="1" outlineLevel="1" x14ac:dyDescent="0.2">
      <c r="B931" s="44">
        <v>2016</v>
      </c>
      <c r="C931" s="72"/>
      <c r="D931" s="177">
        <v>1</v>
      </c>
      <c r="E931" s="177" t="s">
        <v>50</v>
      </c>
      <c r="F931" s="77" t="s">
        <v>37</v>
      </c>
      <c r="G931" s="225"/>
      <c r="H931" s="77" t="s">
        <v>37</v>
      </c>
      <c r="I931" s="225"/>
      <c r="J931" s="77" t="s">
        <v>37</v>
      </c>
      <c r="K931" s="77"/>
    </row>
    <row r="932" spans="2:11" ht="15" hidden="1" customHeight="1" outlineLevel="1" x14ac:dyDescent="0.2">
      <c r="B932" s="44">
        <v>2015</v>
      </c>
      <c r="C932" s="72"/>
      <c r="D932" s="177">
        <v>1</v>
      </c>
      <c r="E932" s="177" t="s">
        <v>50</v>
      </c>
      <c r="F932" s="77" t="s">
        <v>37</v>
      </c>
      <c r="G932" s="225"/>
      <c r="H932" s="77" t="s">
        <v>37</v>
      </c>
      <c r="I932" s="225"/>
      <c r="J932" s="77" t="s">
        <v>37</v>
      </c>
      <c r="K932" s="77"/>
    </row>
    <row r="933" spans="2:11" ht="15" hidden="1" customHeight="1" outlineLevel="1" x14ac:dyDescent="0.2">
      <c r="B933" s="44">
        <v>2014</v>
      </c>
      <c r="C933" s="72"/>
      <c r="D933" s="177">
        <v>1</v>
      </c>
      <c r="E933" s="70" t="s">
        <v>276</v>
      </c>
      <c r="F933" s="77" t="s">
        <v>37</v>
      </c>
      <c r="G933" s="70"/>
      <c r="H933" s="77" t="s">
        <v>37</v>
      </c>
      <c r="I933" s="70"/>
      <c r="J933" s="77" t="s">
        <v>37</v>
      </c>
      <c r="K933" s="77"/>
    </row>
    <row r="934" spans="2:11" ht="15" hidden="1" customHeight="1" outlineLevel="1" x14ac:dyDescent="0.2">
      <c r="B934" s="225" t="s">
        <v>22</v>
      </c>
      <c r="C934" s="72"/>
      <c r="D934" s="77"/>
      <c r="E934" s="77"/>
      <c r="F934" s="77"/>
      <c r="G934" s="225"/>
      <c r="H934" s="77"/>
      <c r="I934" s="225"/>
      <c r="J934" s="77"/>
      <c r="K934" s="77"/>
    </row>
    <row r="935" spans="2:11" ht="15" hidden="1" customHeight="1" outlineLevel="1" x14ac:dyDescent="0.2">
      <c r="B935" s="76">
        <v>2019</v>
      </c>
      <c r="C935" s="239"/>
      <c r="D935" s="180">
        <v>75</v>
      </c>
      <c r="E935" s="180"/>
      <c r="F935" s="180">
        <v>354</v>
      </c>
      <c r="G935" s="67"/>
      <c r="H935" s="180">
        <v>15755.999</v>
      </c>
      <c r="I935" s="67"/>
      <c r="J935" s="180">
        <v>5622.2759999999998</v>
      </c>
      <c r="K935" s="77"/>
    </row>
    <row r="936" spans="2:11" ht="15" hidden="1" customHeight="1" outlineLevel="1" x14ac:dyDescent="0.2">
      <c r="B936" s="76">
        <v>2018</v>
      </c>
      <c r="C936" s="72"/>
      <c r="D936" s="77">
        <v>68</v>
      </c>
      <c r="E936" s="77"/>
      <c r="F936" s="77" t="s">
        <v>37</v>
      </c>
      <c r="G936" s="69"/>
      <c r="H936" s="77" t="s">
        <v>37</v>
      </c>
      <c r="I936" s="69"/>
      <c r="J936" s="77" t="s">
        <v>37</v>
      </c>
      <c r="K936" s="77"/>
    </row>
    <row r="937" spans="2:11" ht="15" hidden="1" customHeight="1" outlineLevel="1" x14ac:dyDescent="0.2">
      <c r="B937" s="76">
        <v>2017</v>
      </c>
      <c r="C937" s="72"/>
      <c r="D937" s="77">
        <v>62</v>
      </c>
      <c r="E937" s="77" t="s">
        <v>50</v>
      </c>
      <c r="F937" s="77">
        <v>303</v>
      </c>
      <c r="G937" s="225" t="s">
        <v>50</v>
      </c>
      <c r="H937" s="77">
        <v>14295.89</v>
      </c>
      <c r="I937" s="225" t="s">
        <v>50</v>
      </c>
      <c r="J937" s="77">
        <v>5121.5389999999998</v>
      </c>
      <c r="K937" s="77" t="s">
        <v>50</v>
      </c>
    </row>
    <row r="938" spans="2:11" ht="15" hidden="1" customHeight="1" outlineLevel="1" x14ac:dyDescent="0.2">
      <c r="B938" s="44">
        <v>2016</v>
      </c>
      <c r="C938" s="72"/>
      <c r="D938" s="177">
        <v>60</v>
      </c>
      <c r="E938" s="177" t="s">
        <v>50</v>
      </c>
      <c r="F938" s="177">
        <v>268</v>
      </c>
      <c r="G938" s="225" t="s">
        <v>50</v>
      </c>
      <c r="H938" s="177">
        <v>10073.219999999999</v>
      </c>
      <c r="I938" s="225" t="s">
        <v>50</v>
      </c>
      <c r="J938" s="177">
        <v>3772.4940000000001</v>
      </c>
      <c r="K938" s="177" t="s">
        <v>50</v>
      </c>
    </row>
    <row r="939" spans="2:11" ht="15" hidden="1" customHeight="1" outlineLevel="1" x14ac:dyDescent="0.2">
      <c r="B939" s="44">
        <v>2015</v>
      </c>
      <c r="C939" s="72"/>
      <c r="D939" s="177">
        <v>58</v>
      </c>
      <c r="E939" s="177" t="s">
        <v>50</v>
      </c>
      <c r="F939" s="177">
        <v>300</v>
      </c>
      <c r="G939" s="225" t="s">
        <v>50</v>
      </c>
      <c r="H939" s="177">
        <v>11000.404</v>
      </c>
      <c r="I939" s="225" t="s">
        <v>50</v>
      </c>
      <c r="J939" s="177">
        <v>3820.3429999999998</v>
      </c>
      <c r="K939" s="177" t="s">
        <v>50</v>
      </c>
    </row>
    <row r="940" spans="2:11" ht="15" hidden="1" customHeight="1" outlineLevel="1" x14ac:dyDescent="0.2">
      <c r="B940" s="44">
        <v>2014</v>
      </c>
      <c r="C940" s="72"/>
      <c r="D940" s="177">
        <v>65</v>
      </c>
      <c r="E940" s="70" t="s">
        <v>276</v>
      </c>
      <c r="F940" s="177">
        <v>315</v>
      </c>
      <c r="G940" s="70" t="s">
        <v>50</v>
      </c>
      <c r="H940" s="177">
        <v>13128.59</v>
      </c>
      <c r="I940" s="70" t="s">
        <v>50</v>
      </c>
      <c r="J940" s="177">
        <v>4284.62</v>
      </c>
      <c r="K940" s="177" t="s">
        <v>50</v>
      </c>
    </row>
    <row r="941" spans="2:11" ht="15" hidden="1" customHeight="1" outlineLevel="1" x14ac:dyDescent="0.2">
      <c r="B941" s="225" t="s">
        <v>23</v>
      </c>
      <c r="C941" s="72"/>
      <c r="D941" s="77"/>
      <c r="E941" s="77"/>
      <c r="F941" s="77"/>
      <c r="G941" s="225"/>
      <c r="H941" s="77"/>
      <c r="I941" s="225"/>
      <c r="J941" s="77"/>
      <c r="K941" s="77"/>
    </row>
    <row r="942" spans="2:11" ht="15" hidden="1" customHeight="1" outlineLevel="1" x14ac:dyDescent="0.2">
      <c r="B942" s="76">
        <v>2019</v>
      </c>
      <c r="C942" s="239"/>
      <c r="D942" s="180">
        <v>147</v>
      </c>
      <c r="E942" s="180"/>
      <c r="F942" s="180">
        <v>456</v>
      </c>
      <c r="G942" s="67"/>
      <c r="H942" s="180">
        <v>42844.04</v>
      </c>
      <c r="I942" s="67"/>
      <c r="J942" s="180">
        <v>6240.6980000000003</v>
      </c>
      <c r="K942" s="77"/>
    </row>
    <row r="943" spans="2:11" ht="15" hidden="1" customHeight="1" outlineLevel="1" x14ac:dyDescent="0.2">
      <c r="B943" s="76">
        <v>2018</v>
      </c>
      <c r="C943" s="72"/>
      <c r="D943" s="180">
        <v>151</v>
      </c>
      <c r="E943" s="180"/>
      <c r="F943" s="180">
        <v>444</v>
      </c>
      <c r="G943" s="67"/>
      <c r="H943" s="180">
        <v>41813.966999999997</v>
      </c>
      <c r="I943" s="67"/>
      <c r="J943" s="180">
        <v>5659.7269999999999</v>
      </c>
      <c r="K943" s="77"/>
    </row>
    <row r="944" spans="2:11" ht="15" hidden="1" customHeight="1" outlineLevel="1" x14ac:dyDescent="0.2">
      <c r="B944" s="76">
        <v>2017</v>
      </c>
      <c r="C944" s="72"/>
      <c r="D944" s="180">
        <v>145</v>
      </c>
      <c r="E944" s="180" t="s">
        <v>50</v>
      </c>
      <c r="F944" s="180">
        <v>406</v>
      </c>
      <c r="G944" s="67" t="s">
        <v>50</v>
      </c>
      <c r="H944" s="180">
        <v>37070.224000000002</v>
      </c>
      <c r="I944" s="67" t="s">
        <v>50</v>
      </c>
      <c r="J944" s="180">
        <v>4915.259</v>
      </c>
      <c r="K944" s="77" t="s">
        <v>50</v>
      </c>
    </row>
    <row r="945" spans="2:11" ht="15" hidden="1" customHeight="1" outlineLevel="1" x14ac:dyDescent="0.2">
      <c r="B945" s="44">
        <v>2016</v>
      </c>
      <c r="C945" s="72"/>
      <c r="D945" s="180">
        <v>139</v>
      </c>
      <c r="E945" s="180" t="s">
        <v>50</v>
      </c>
      <c r="F945" s="180">
        <v>411</v>
      </c>
      <c r="G945" s="67" t="s">
        <v>50</v>
      </c>
      <c r="H945" s="180">
        <v>34041.093000000001</v>
      </c>
      <c r="I945" s="67" t="s">
        <v>50</v>
      </c>
      <c r="J945" s="180">
        <v>4460.0249999999996</v>
      </c>
      <c r="K945" s="177" t="s">
        <v>50</v>
      </c>
    </row>
    <row r="946" spans="2:11" ht="15" hidden="1" customHeight="1" outlineLevel="1" x14ac:dyDescent="0.2">
      <c r="B946" s="44">
        <v>2015</v>
      </c>
      <c r="C946" s="72"/>
      <c r="D946" s="180">
        <v>132</v>
      </c>
      <c r="E946" s="180" t="s">
        <v>50</v>
      </c>
      <c r="F946" s="180">
        <v>400</v>
      </c>
      <c r="G946" s="67" t="s">
        <v>50</v>
      </c>
      <c r="H946" s="180">
        <v>35122.548000000003</v>
      </c>
      <c r="I946" s="67" t="s">
        <v>50</v>
      </c>
      <c r="J946" s="180">
        <v>4563.2299999999996</v>
      </c>
      <c r="K946" s="177" t="s">
        <v>50</v>
      </c>
    </row>
    <row r="947" spans="2:11" ht="15" hidden="1" customHeight="1" outlineLevel="1" x14ac:dyDescent="0.2">
      <c r="B947" s="44">
        <v>2014</v>
      </c>
      <c r="C947" s="72"/>
      <c r="D947" s="180">
        <v>129</v>
      </c>
      <c r="E947" s="180" t="s">
        <v>276</v>
      </c>
      <c r="F947" s="180">
        <v>365</v>
      </c>
      <c r="G947" s="67" t="s">
        <v>50</v>
      </c>
      <c r="H947" s="180">
        <v>37765.523000000001</v>
      </c>
      <c r="I947" s="67" t="s">
        <v>50</v>
      </c>
      <c r="J947" s="180">
        <v>4205.3509999999997</v>
      </c>
      <c r="K947" s="177" t="s">
        <v>50</v>
      </c>
    </row>
    <row r="948" spans="2:11" ht="15" hidden="1" customHeight="1" outlineLevel="1" x14ac:dyDescent="0.2">
      <c r="B948" s="225" t="s">
        <v>24</v>
      </c>
      <c r="C948" s="72"/>
      <c r="D948" s="180"/>
      <c r="E948" s="180"/>
      <c r="F948" s="180"/>
      <c r="G948" s="67"/>
      <c r="H948" s="180"/>
      <c r="I948" s="67"/>
      <c r="J948" s="180"/>
      <c r="K948" s="77"/>
    </row>
    <row r="949" spans="2:11" ht="15" hidden="1" customHeight="1" outlineLevel="1" x14ac:dyDescent="0.2">
      <c r="B949" s="76">
        <v>2019</v>
      </c>
      <c r="C949" s="239"/>
      <c r="D949" s="180">
        <v>57</v>
      </c>
      <c r="E949" s="180"/>
      <c r="F949" s="180">
        <v>172</v>
      </c>
      <c r="G949" s="67"/>
      <c r="H949" s="180">
        <v>6308.0619999999999</v>
      </c>
      <c r="I949" s="67"/>
      <c r="J949" s="180">
        <v>2927.3380000000002</v>
      </c>
      <c r="K949" s="77"/>
    </row>
    <row r="950" spans="2:11" ht="15" hidden="1" customHeight="1" outlineLevel="1" x14ac:dyDescent="0.2">
      <c r="B950" s="76">
        <v>2018</v>
      </c>
      <c r="C950" s="72"/>
      <c r="D950" s="77">
        <v>58</v>
      </c>
      <c r="E950" s="77"/>
      <c r="F950" s="180">
        <v>165</v>
      </c>
      <c r="G950" s="69"/>
      <c r="H950" s="180">
        <v>6911.9650000000001</v>
      </c>
      <c r="I950" s="69"/>
      <c r="J950" s="77">
        <v>2867.1880000000001</v>
      </c>
      <c r="K950" s="77"/>
    </row>
    <row r="951" spans="2:11" ht="15" hidden="1" customHeight="1" outlineLevel="1" x14ac:dyDescent="0.2">
      <c r="B951" s="76">
        <v>2017</v>
      </c>
      <c r="C951" s="72"/>
      <c r="D951" s="77">
        <v>55</v>
      </c>
      <c r="E951" s="77" t="s">
        <v>50</v>
      </c>
      <c r="F951" s="77">
        <v>156</v>
      </c>
      <c r="G951" s="225" t="s">
        <v>50</v>
      </c>
      <c r="H951" s="77">
        <v>6184.4880000000003</v>
      </c>
      <c r="I951" s="225" t="s">
        <v>50</v>
      </c>
      <c r="J951" s="77">
        <v>2744.6930000000002</v>
      </c>
      <c r="K951" s="77" t="s">
        <v>50</v>
      </c>
    </row>
    <row r="952" spans="2:11" ht="15" hidden="1" customHeight="1" outlineLevel="1" x14ac:dyDescent="0.2">
      <c r="B952" s="44">
        <v>2016</v>
      </c>
      <c r="C952" s="72"/>
      <c r="D952" s="177">
        <v>56</v>
      </c>
      <c r="E952" s="177" t="s">
        <v>50</v>
      </c>
      <c r="F952" s="177">
        <v>170</v>
      </c>
      <c r="G952" s="225" t="s">
        <v>50</v>
      </c>
      <c r="H952" s="177">
        <v>5415.1390000000001</v>
      </c>
      <c r="I952" s="225" t="s">
        <v>50</v>
      </c>
      <c r="J952" s="177">
        <v>2323.299</v>
      </c>
      <c r="K952" s="177" t="s">
        <v>50</v>
      </c>
    </row>
    <row r="953" spans="2:11" ht="15" hidden="1" customHeight="1" outlineLevel="1" x14ac:dyDescent="0.2">
      <c r="B953" s="44">
        <v>2015</v>
      </c>
      <c r="C953" s="72"/>
      <c r="D953" s="177">
        <v>57</v>
      </c>
      <c r="E953" s="177" t="s">
        <v>50</v>
      </c>
      <c r="F953" s="177">
        <v>141</v>
      </c>
      <c r="G953" s="225" t="s">
        <v>50</v>
      </c>
      <c r="H953" s="177">
        <v>4855.1899999999996</v>
      </c>
      <c r="I953" s="225" t="s">
        <v>50</v>
      </c>
      <c r="J953" s="177">
        <v>2445.7669999999998</v>
      </c>
      <c r="K953" s="177" t="s">
        <v>50</v>
      </c>
    </row>
    <row r="954" spans="2:11" ht="15" hidden="1" customHeight="1" outlineLevel="1" x14ac:dyDescent="0.2">
      <c r="B954" s="44">
        <v>2014</v>
      </c>
      <c r="C954" s="72"/>
      <c r="D954" s="177">
        <v>63</v>
      </c>
      <c r="E954" s="70" t="s">
        <v>276</v>
      </c>
      <c r="F954" s="177">
        <v>174</v>
      </c>
      <c r="G954" s="70" t="s">
        <v>50</v>
      </c>
      <c r="H954" s="177">
        <v>5413.3649999999998</v>
      </c>
      <c r="I954" s="70" t="s">
        <v>50</v>
      </c>
      <c r="J954" s="177">
        <v>2474.6019999999999</v>
      </c>
      <c r="K954" s="177" t="s">
        <v>50</v>
      </c>
    </row>
    <row r="955" spans="2:11" ht="15" hidden="1" customHeight="1" outlineLevel="1" x14ac:dyDescent="0.2">
      <c r="B955" s="225" t="s">
        <v>25</v>
      </c>
      <c r="C955" s="72"/>
      <c r="D955" s="77"/>
      <c r="E955" s="77"/>
      <c r="F955" s="77"/>
      <c r="G955" s="225"/>
      <c r="H955" s="77"/>
      <c r="I955" s="225"/>
      <c r="J955" s="77"/>
      <c r="K955" s="77"/>
    </row>
    <row r="956" spans="2:11" ht="15" hidden="1" customHeight="1" outlineLevel="1" x14ac:dyDescent="0.2">
      <c r="B956" s="76">
        <v>2019</v>
      </c>
      <c r="C956" s="239"/>
      <c r="D956" s="180">
        <v>151</v>
      </c>
      <c r="E956" s="180"/>
      <c r="F956" s="180">
        <v>355</v>
      </c>
      <c r="G956" s="67"/>
      <c r="H956" s="180">
        <v>10689.385</v>
      </c>
      <c r="I956" s="67"/>
      <c r="J956" s="180">
        <v>3888.9949999999999</v>
      </c>
      <c r="K956" s="77"/>
    </row>
    <row r="957" spans="2:11" ht="15" hidden="1" customHeight="1" outlineLevel="1" x14ac:dyDescent="0.2">
      <c r="B957" s="76">
        <v>2018</v>
      </c>
      <c r="C957" s="72"/>
      <c r="D957" s="180">
        <v>142</v>
      </c>
      <c r="E957" s="180"/>
      <c r="F957" s="180">
        <v>307</v>
      </c>
      <c r="G957" s="67"/>
      <c r="H957" s="180">
        <v>8817.7199999999993</v>
      </c>
      <c r="I957" s="67"/>
      <c r="J957" s="180">
        <v>3209.4830000000002</v>
      </c>
      <c r="K957" s="77"/>
    </row>
    <row r="958" spans="2:11" ht="15" hidden="1" customHeight="1" outlineLevel="1" x14ac:dyDescent="0.2">
      <c r="B958" s="76">
        <v>2017</v>
      </c>
      <c r="C958" s="72"/>
      <c r="D958" s="180">
        <v>125</v>
      </c>
      <c r="E958" s="180" t="s">
        <v>50</v>
      </c>
      <c r="F958" s="180">
        <v>271</v>
      </c>
      <c r="G958" s="67" t="s">
        <v>50</v>
      </c>
      <c r="H958" s="180">
        <v>8120.0770000000002</v>
      </c>
      <c r="I958" s="67" t="s">
        <v>50</v>
      </c>
      <c r="J958" s="180">
        <v>2717.3139999999999</v>
      </c>
      <c r="K958" s="77" t="s">
        <v>50</v>
      </c>
    </row>
    <row r="959" spans="2:11" ht="15" hidden="1" customHeight="1" outlineLevel="1" x14ac:dyDescent="0.2">
      <c r="B959" s="44">
        <v>2016</v>
      </c>
      <c r="C959" s="72"/>
      <c r="D959" s="180">
        <v>105</v>
      </c>
      <c r="E959" s="180" t="s">
        <v>50</v>
      </c>
      <c r="F959" s="180">
        <v>231</v>
      </c>
      <c r="G959" s="67" t="s">
        <v>50</v>
      </c>
      <c r="H959" s="180">
        <v>6773.4129999999996</v>
      </c>
      <c r="I959" s="67" t="s">
        <v>50</v>
      </c>
      <c r="J959" s="180">
        <v>2327.2919999999999</v>
      </c>
      <c r="K959" s="177" t="s">
        <v>50</v>
      </c>
    </row>
    <row r="960" spans="2:11" ht="15" hidden="1" customHeight="1" outlineLevel="1" x14ac:dyDescent="0.2">
      <c r="B960" s="44">
        <v>2015</v>
      </c>
      <c r="C960" s="72"/>
      <c r="D960" s="180">
        <v>95</v>
      </c>
      <c r="E960" s="180" t="s">
        <v>50</v>
      </c>
      <c r="F960" s="180">
        <v>212</v>
      </c>
      <c r="G960" s="67" t="s">
        <v>50</v>
      </c>
      <c r="H960" s="180">
        <v>6283.9009999999998</v>
      </c>
      <c r="I960" s="67" t="s">
        <v>50</v>
      </c>
      <c r="J960" s="180">
        <v>2237.8310000000001</v>
      </c>
      <c r="K960" s="177" t="s">
        <v>50</v>
      </c>
    </row>
    <row r="961" spans="2:11" ht="15" hidden="1" customHeight="1" outlineLevel="1" x14ac:dyDescent="0.2">
      <c r="B961" s="44">
        <v>2014</v>
      </c>
      <c r="C961" s="72"/>
      <c r="D961" s="180">
        <v>86</v>
      </c>
      <c r="E961" s="180" t="s">
        <v>276</v>
      </c>
      <c r="F961" s="180">
        <v>212</v>
      </c>
      <c r="G961" s="67" t="s">
        <v>50</v>
      </c>
      <c r="H961" s="180">
        <v>5607.1940000000004</v>
      </c>
      <c r="I961" s="67" t="s">
        <v>50</v>
      </c>
      <c r="J961" s="180">
        <v>1442.78</v>
      </c>
      <c r="K961" s="177" t="s">
        <v>50</v>
      </c>
    </row>
    <row r="962" spans="2:11" ht="15" hidden="1" customHeight="1" outlineLevel="1" x14ac:dyDescent="0.2">
      <c r="B962" s="225" t="s">
        <v>26</v>
      </c>
      <c r="C962" s="72"/>
      <c r="D962" s="180"/>
      <c r="E962" s="180"/>
      <c r="F962" s="180"/>
      <c r="G962" s="67"/>
      <c r="H962" s="180"/>
      <c r="I962" s="67"/>
      <c r="J962" s="180"/>
      <c r="K962" s="77"/>
    </row>
    <row r="963" spans="2:11" ht="15" hidden="1" customHeight="1" outlineLevel="1" x14ac:dyDescent="0.2">
      <c r="B963" s="76">
        <v>2019</v>
      </c>
      <c r="C963" s="239"/>
      <c r="D963" s="180">
        <v>12</v>
      </c>
      <c r="E963" s="180"/>
      <c r="F963" s="180" t="s">
        <v>37</v>
      </c>
      <c r="G963" s="67"/>
      <c r="H963" s="180" t="s">
        <v>37</v>
      </c>
      <c r="I963" s="67"/>
      <c r="J963" s="180" t="s">
        <v>37</v>
      </c>
      <c r="K963" s="77"/>
    </row>
    <row r="964" spans="2:11" ht="15" hidden="1" customHeight="1" outlineLevel="1" x14ac:dyDescent="0.2">
      <c r="B964" s="76">
        <v>2018</v>
      </c>
      <c r="C964" s="72"/>
      <c r="D964" s="180">
        <v>7</v>
      </c>
      <c r="E964" s="180"/>
      <c r="F964" s="180">
        <v>78</v>
      </c>
      <c r="G964" s="67"/>
      <c r="H964" s="180">
        <v>2827.1579999999999</v>
      </c>
      <c r="I964" s="67"/>
      <c r="J964" s="180">
        <v>2036.6610000000001</v>
      </c>
      <c r="K964" s="77"/>
    </row>
    <row r="965" spans="2:11" ht="15" hidden="1" customHeight="1" outlineLevel="1" x14ac:dyDescent="0.2">
      <c r="B965" s="76">
        <v>2017</v>
      </c>
      <c r="C965" s="72"/>
      <c r="D965" s="180">
        <v>5</v>
      </c>
      <c r="E965" s="180" t="s">
        <v>50</v>
      </c>
      <c r="F965" s="180">
        <v>83</v>
      </c>
      <c r="G965" s="67" t="s">
        <v>50</v>
      </c>
      <c r="H965" s="180">
        <v>2664.1759999999999</v>
      </c>
      <c r="I965" s="67" t="s">
        <v>50</v>
      </c>
      <c r="J965" s="180">
        <v>1740.25</v>
      </c>
      <c r="K965" s="77" t="s">
        <v>50</v>
      </c>
    </row>
    <row r="966" spans="2:11" ht="15" hidden="1" customHeight="1" outlineLevel="1" x14ac:dyDescent="0.2">
      <c r="B966" s="44">
        <v>2016</v>
      </c>
      <c r="C966" s="72"/>
      <c r="D966" s="180">
        <v>5</v>
      </c>
      <c r="E966" s="180" t="s">
        <v>50</v>
      </c>
      <c r="F966" s="180" t="s">
        <v>37</v>
      </c>
      <c r="G966" s="67"/>
      <c r="H966" s="180" t="s">
        <v>37</v>
      </c>
      <c r="I966" s="67"/>
      <c r="J966" s="180" t="s">
        <v>37</v>
      </c>
      <c r="K966" s="77"/>
    </row>
    <row r="967" spans="2:11" ht="15" hidden="1" customHeight="1" outlineLevel="1" x14ac:dyDescent="0.2">
      <c r="B967" s="44">
        <v>2015</v>
      </c>
      <c r="C967" s="72"/>
      <c r="D967" s="180">
        <v>8</v>
      </c>
      <c r="E967" s="180" t="s">
        <v>50</v>
      </c>
      <c r="F967" s="180">
        <v>59</v>
      </c>
      <c r="G967" s="67" t="s">
        <v>50</v>
      </c>
      <c r="H967" s="180">
        <v>1874.857</v>
      </c>
      <c r="I967" s="67" t="s">
        <v>50</v>
      </c>
      <c r="J967" s="180">
        <v>1156.9960000000001</v>
      </c>
      <c r="K967" s="177" t="s">
        <v>50</v>
      </c>
    </row>
    <row r="968" spans="2:11" ht="15" hidden="1" customHeight="1" outlineLevel="1" x14ac:dyDescent="0.2">
      <c r="B968" s="44">
        <v>2014</v>
      </c>
      <c r="C968" s="72"/>
      <c r="D968" s="180">
        <v>9</v>
      </c>
      <c r="E968" s="180" t="s">
        <v>276</v>
      </c>
      <c r="F968" s="180" t="s">
        <v>37</v>
      </c>
      <c r="G968" s="67"/>
      <c r="H968" s="180" t="s">
        <v>37</v>
      </c>
      <c r="I968" s="67"/>
      <c r="J968" s="180" t="s">
        <v>37</v>
      </c>
      <c r="K968" s="77"/>
    </row>
    <row r="969" spans="2:11" ht="15" hidden="1" customHeight="1" outlineLevel="1" x14ac:dyDescent="0.2">
      <c r="B969" s="225" t="s">
        <v>27</v>
      </c>
      <c r="C969" s="72"/>
      <c r="D969" s="180"/>
      <c r="E969" s="180"/>
      <c r="F969" s="180"/>
      <c r="G969" s="67"/>
      <c r="H969" s="180"/>
      <c r="I969" s="67"/>
      <c r="J969" s="180"/>
      <c r="K969" s="77"/>
    </row>
    <row r="970" spans="2:11" ht="15" hidden="1" customHeight="1" outlineLevel="1" x14ac:dyDescent="0.2">
      <c r="B970" s="76">
        <v>2019</v>
      </c>
      <c r="C970" s="239"/>
      <c r="D970" s="180">
        <v>25</v>
      </c>
      <c r="E970" s="180"/>
      <c r="F970" s="180">
        <v>29</v>
      </c>
      <c r="G970" s="67"/>
      <c r="H970" s="180">
        <v>1511.58</v>
      </c>
      <c r="I970" s="67"/>
      <c r="J970" s="182">
        <v>-389.58199999999999</v>
      </c>
      <c r="K970" s="77"/>
    </row>
    <row r="971" spans="2:11" ht="15" hidden="1" customHeight="1" outlineLevel="1" x14ac:dyDescent="0.2">
      <c r="B971" s="76">
        <v>2018</v>
      </c>
      <c r="C971" s="72"/>
      <c r="D971" s="77">
        <v>23</v>
      </c>
      <c r="E971" s="77"/>
      <c r="F971" s="180">
        <v>26</v>
      </c>
      <c r="G971" s="69"/>
      <c r="H971" s="180">
        <v>1309.694</v>
      </c>
      <c r="I971" s="69"/>
      <c r="J971" s="77">
        <v>153.28899999999999</v>
      </c>
      <c r="K971" s="77"/>
    </row>
    <row r="972" spans="2:11" ht="15" hidden="1" customHeight="1" outlineLevel="1" x14ac:dyDescent="0.2">
      <c r="B972" s="76">
        <v>2017</v>
      </c>
      <c r="C972" s="72"/>
      <c r="D972" s="77">
        <v>20</v>
      </c>
      <c r="E972" s="77" t="s">
        <v>50</v>
      </c>
      <c r="F972" s="77">
        <v>23</v>
      </c>
      <c r="G972" s="225" t="s">
        <v>50</v>
      </c>
      <c r="H972" s="77">
        <v>701.59</v>
      </c>
      <c r="I972" s="225" t="s">
        <v>50</v>
      </c>
      <c r="J972" s="77">
        <v>181.34299999999999</v>
      </c>
      <c r="K972" s="77" t="s">
        <v>50</v>
      </c>
    </row>
    <row r="973" spans="2:11" ht="15" hidden="1" customHeight="1" outlineLevel="1" x14ac:dyDescent="0.2">
      <c r="B973" s="44">
        <v>2016</v>
      </c>
      <c r="C973" s="72"/>
      <c r="D973" s="177">
        <v>15</v>
      </c>
      <c r="E973" s="177" t="s">
        <v>50</v>
      </c>
      <c r="F973" s="177">
        <v>19</v>
      </c>
      <c r="G973" s="225" t="s">
        <v>50</v>
      </c>
      <c r="H973" s="177">
        <v>370.81900000000002</v>
      </c>
      <c r="I973" s="225" t="s">
        <v>50</v>
      </c>
      <c r="J973" s="177">
        <v>155.67500000000001</v>
      </c>
      <c r="K973" s="177" t="s">
        <v>50</v>
      </c>
    </row>
    <row r="974" spans="2:11" ht="15" hidden="1" customHeight="1" outlineLevel="1" x14ac:dyDescent="0.2">
      <c r="B974" s="44">
        <v>2015</v>
      </c>
      <c r="C974" s="72"/>
      <c r="D974" s="177">
        <v>17</v>
      </c>
      <c r="E974" s="177" t="s">
        <v>50</v>
      </c>
      <c r="F974" s="177">
        <v>21</v>
      </c>
      <c r="G974" s="225" t="s">
        <v>50</v>
      </c>
      <c r="H974" s="177">
        <v>1468.2560000000001</v>
      </c>
      <c r="I974" s="225" t="s">
        <v>50</v>
      </c>
      <c r="J974" s="177">
        <v>122.459</v>
      </c>
      <c r="K974" s="177" t="s">
        <v>50</v>
      </c>
    </row>
    <row r="975" spans="2:11" ht="15" hidden="1" customHeight="1" outlineLevel="1" x14ac:dyDescent="0.2">
      <c r="B975" s="44">
        <v>2014</v>
      </c>
      <c r="C975" s="72"/>
      <c r="D975" s="177">
        <v>15</v>
      </c>
      <c r="E975" s="70" t="s">
        <v>276</v>
      </c>
      <c r="F975" s="177">
        <v>23</v>
      </c>
      <c r="G975" s="70" t="s">
        <v>50</v>
      </c>
      <c r="H975" s="177">
        <v>459.404</v>
      </c>
      <c r="I975" s="70" t="s">
        <v>50</v>
      </c>
      <c r="J975" s="177">
        <v>89.474999999999994</v>
      </c>
      <c r="K975" s="177" t="s">
        <v>50</v>
      </c>
    </row>
    <row r="976" spans="2:11" ht="15" hidden="1" customHeight="1" outlineLevel="1" x14ac:dyDescent="0.2">
      <c r="B976" s="225" t="s">
        <v>28</v>
      </c>
      <c r="C976" s="72"/>
      <c r="D976" s="77"/>
      <c r="E976" s="77"/>
      <c r="F976" s="77"/>
      <c r="G976" s="225"/>
      <c r="H976" s="77"/>
      <c r="I976" s="225"/>
      <c r="J976" s="77"/>
      <c r="K976" s="77"/>
    </row>
    <row r="977" spans="2:11" ht="15" hidden="1" customHeight="1" outlineLevel="1" x14ac:dyDescent="0.2">
      <c r="B977" s="76">
        <v>2019</v>
      </c>
      <c r="C977" s="239"/>
      <c r="D977" s="180">
        <v>53</v>
      </c>
      <c r="E977" s="180"/>
      <c r="F977" s="180">
        <v>89</v>
      </c>
      <c r="G977" s="67"/>
      <c r="H977" s="180">
        <v>1810.5</v>
      </c>
      <c r="I977" s="67"/>
      <c r="J977" s="180">
        <v>985.28200000000004</v>
      </c>
      <c r="K977" s="77"/>
    </row>
    <row r="978" spans="2:11" ht="15" hidden="1" customHeight="1" outlineLevel="1" x14ac:dyDescent="0.2">
      <c r="B978" s="76">
        <v>2018</v>
      </c>
      <c r="C978" s="72"/>
      <c r="D978" s="180">
        <v>55</v>
      </c>
      <c r="E978" s="180"/>
      <c r="F978" s="180">
        <v>88</v>
      </c>
      <c r="G978" s="67"/>
      <c r="H978" s="180">
        <v>1638.3869999999999</v>
      </c>
      <c r="I978" s="67"/>
      <c r="J978" s="180">
        <v>998.58900000000006</v>
      </c>
      <c r="K978" s="77"/>
    </row>
    <row r="979" spans="2:11" ht="15" hidden="1" customHeight="1" outlineLevel="1" x14ac:dyDescent="0.2">
      <c r="B979" s="76">
        <v>2017</v>
      </c>
      <c r="C979" s="72"/>
      <c r="D979" s="180">
        <v>45</v>
      </c>
      <c r="E979" s="180" t="s">
        <v>50</v>
      </c>
      <c r="F979" s="180">
        <v>74</v>
      </c>
      <c r="G979" s="67" t="s">
        <v>50</v>
      </c>
      <c r="H979" s="180">
        <v>1404.242</v>
      </c>
      <c r="I979" s="67" t="s">
        <v>50</v>
      </c>
      <c r="J979" s="180">
        <v>753.56500000000005</v>
      </c>
      <c r="K979" s="77" t="s">
        <v>50</v>
      </c>
    </row>
    <row r="980" spans="2:11" ht="15" hidden="1" customHeight="1" outlineLevel="1" x14ac:dyDescent="0.2">
      <c r="B980" s="44">
        <v>2016</v>
      </c>
      <c r="C980" s="72"/>
      <c r="D980" s="180">
        <v>47</v>
      </c>
      <c r="E980" s="180" t="s">
        <v>50</v>
      </c>
      <c r="F980" s="180">
        <v>72</v>
      </c>
      <c r="G980" s="67" t="s">
        <v>50</v>
      </c>
      <c r="H980" s="180">
        <v>1506.7260000000001</v>
      </c>
      <c r="I980" s="67" t="s">
        <v>50</v>
      </c>
      <c r="J980" s="180">
        <v>883.77300000000002</v>
      </c>
      <c r="K980" s="177" t="s">
        <v>50</v>
      </c>
    </row>
    <row r="981" spans="2:11" ht="15" hidden="1" customHeight="1" outlineLevel="1" x14ac:dyDescent="0.2">
      <c r="B981" s="44">
        <v>2015</v>
      </c>
      <c r="C981" s="72"/>
      <c r="D981" s="180">
        <v>46</v>
      </c>
      <c r="E981" s="180" t="s">
        <v>50</v>
      </c>
      <c r="F981" s="180">
        <v>71</v>
      </c>
      <c r="G981" s="67" t="s">
        <v>50</v>
      </c>
      <c r="H981" s="180">
        <v>1397.7059999999999</v>
      </c>
      <c r="I981" s="67" t="s">
        <v>50</v>
      </c>
      <c r="J981" s="180">
        <v>777.10900000000004</v>
      </c>
      <c r="K981" s="177" t="s">
        <v>50</v>
      </c>
    </row>
    <row r="982" spans="2:11" ht="15" hidden="1" customHeight="1" outlineLevel="1" x14ac:dyDescent="0.2">
      <c r="B982" s="44">
        <v>2014</v>
      </c>
      <c r="C982" s="72"/>
      <c r="D982" s="180">
        <v>44</v>
      </c>
      <c r="E982" s="180" t="s">
        <v>276</v>
      </c>
      <c r="F982" s="180">
        <v>70</v>
      </c>
      <c r="G982" s="67" t="s">
        <v>50</v>
      </c>
      <c r="H982" s="180">
        <v>1361.9269999999999</v>
      </c>
      <c r="I982" s="67" t="s">
        <v>50</v>
      </c>
      <c r="J982" s="180">
        <v>845.12900000000002</v>
      </c>
      <c r="K982" s="177" t="s">
        <v>50</v>
      </c>
    </row>
    <row r="983" spans="2:11" ht="15" hidden="1" customHeight="1" outlineLevel="1" x14ac:dyDescent="0.2">
      <c r="B983" s="225" t="s">
        <v>29</v>
      </c>
      <c r="C983" s="72"/>
      <c r="D983" s="180"/>
      <c r="E983" s="180"/>
      <c r="F983" s="180"/>
      <c r="G983" s="67"/>
      <c r="H983" s="180"/>
      <c r="I983" s="67"/>
      <c r="J983" s="180"/>
      <c r="K983" s="77"/>
    </row>
    <row r="984" spans="2:11" ht="15" hidden="1" customHeight="1" outlineLevel="1" x14ac:dyDescent="0.2">
      <c r="B984" s="76">
        <v>2019</v>
      </c>
      <c r="C984" s="239"/>
      <c r="D984" s="180">
        <v>155</v>
      </c>
      <c r="E984" s="180"/>
      <c r="F984" s="180">
        <v>200</v>
      </c>
      <c r="G984" s="67"/>
      <c r="H984" s="180">
        <v>5268.4390000000003</v>
      </c>
      <c r="I984" s="67"/>
      <c r="J984" s="180">
        <v>2554.098</v>
      </c>
      <c r="K984" s="77"/>
    </row>
    <row r="985" spans="2:11" ht="15" hidden="1" customHeight="1" outlineLevel="1" x14ac:dyDescent="0.2">
      <c r="B985" s="76">
        <v>2018</v>
      </c>
      <c r="C985" s="72"/>
      <c r="D985" s="180">
        <v>152</v>
      </c>
      <c r="E985" s="180"/>
      <c r="F985" s="180">
        <v>194</v>
      </c>
      <c r="G985" s="67"/>
      <c r="H985" s="180">
        <v>5088.2079999999996</v>
      </c>
      <c r="I985" s="67"/>
      <c r="J985" s="180">
        <v>2062.1570000000002</v>
      </c>
      <c r="K985" s="77"/>
    </row>
    <row r="986" spans="2:11" ht="15" hidden="1" customHeight="1" outlineLevel="1" x14ac:dyDescent="0.2">
      <c r="B986" s="76">
        <v>2017</v>
      </c>
      <c r="C986" s="72"/>
      <c r="D986" s="180">
        <v>131</v>
      </c>
      <c r="E986" s="180" t="s">
        <v>50</v>
      </c>
      <c r="F986" s="180">
        <v>171</v>
      </c>
      <c r="G986" s="67" t="s">
        <v>50</v>
      </c>
      <c r="H986" s="180">
        <v>4923.0879999999997</v>
      </c>
      <c r="I986" s="67" t="s">
        <v>50</v>
      </c>
      <c r="J986" s="180">
        <v>1918.934</v>
      </c>
      <c r="K986" s="77" t="s">
        <v>50</v>
      </c>
    </row>
    <row r="987" spans="2:11" ht="15" hidden="1" customHeight="1" outlineLevel="1" x14ac:dyDescent="0.2">
      <c r="B987" s="44">
        <v>2016</v>
      </c>
      <c r="C987" s="72"/>
      <c r="D987" s="180">
        <v>130</v>
      </c>
      <c r="E987" s="180" t="s">
        <v>50</v>
      </c>
      <c r="F987" s="180">
        <v>167</v>
      </c>
      <c r="G987" s="67" t="s">
        <v>50</v>
      </c>
      <c r="H987" s="180">
        <v>3852.15</v>
      </c>
      <c r="I987" s="67" t="s">
        <v>50</v>
      </c>
      <c r="J987" s="180">
        <v>1769.6780000000001</v>
      </c>
      <c r="K987" s="177" t="s">
        <v>50</v>
      </c>
    </row>
    <row r="988" spans="2:11" ht="15" hidden="1" customHeight="1" outlineLevel="1" x14ac:dyDescent="0.2">
      <c r="B988" s="44">
        <v>2015</v>
      </c>
      <c r="C988" s="72"/>
      <c r="D988" s="180">
        <v>109</v>
      </c>
      <c r="E988" s="180" t="s">
        <v>50</v>
      </c>
      <c r="F988" s="180">
        <v>147</v>
      </c>
      <c r="G988" s="67" t="s">
        <v>50</v>
      </c>
      <c r="H988" s="180">
        <v>4060.0619999999999</v>
      </c>
      <c r="I988" s="67" t="s">
        <v>50</v>
      </c>
      <c r="J988" s="180">
        <v>1811.7550000000001</v>
      </c>
      <c r="K988" s="177" t="s">
        <v>50</v>
      </c>
    </row>
    <row r="989" spans="2:11" ht="15" hidden="1" customHeight="1" outlineLevel="1" x14ac:dyDescent="0.2">
      <c r="B989" s="44">
        <v>2014</v>
      </c>
      <c r="C989" s="72"/>
      <c r="D989" s="180">
        <v>99</v>
      </c>
      <c r="E989" s="180" t="s">
        <v>276</v>
      </c>
      <c r="F989" s="180">
        <v>137</v>
      </c>
      <c r="G989" s="67" t="s">
        <v>50</v>
      </c>
      <c r="H989" s="180">
        <v>2906.7179999999998</v>
      </c>
      <c r="I989" s="67" t="s">
        <v>50</v>
      </c>
      <c r="J989" s="180">
        <v>1509.74</v>
      </c>
      <c r="K989" s="177" t="s">
        <v>50</v>
      </c>
    </row>
    <row r="990" spans="2:11" ht="15" hidden="1" customHeight="1" outlineLevel="1" x14ac:dyDescent="0.2">
      <c r="B990" s="225" t="s">
        <v>30</v>
      </c>
      <c r="C990" s="72"/>
      <c r="D990" s="180"/>
      <c r="E990" s="180"/>
      <c r="F990" s="180"/>
      <c r="G990" s="67"/>
      <c r="H990" s="180"/>
      <c r="I990" s="67"/>
      <c r="J990" s="180"/>
      <c r="K990" s="77"/>
    </row>
    <row r="991" spans="2:11" ht="15" hidden="1" customHeight="1" outlineLevel="1" x14ac:dyDescent="0.2">
      <c r="B991" s="76">
        <v>2019</v>
      </c>
      <c r="C991" s="239"/>
      <c r="D991" s="180">
        <v>27</v>
      </c>
      <c r="E991" s="180"/>
      <c r="F991" s="180">
        <v>52</v>
      </c>
      <c r="G991" s="67"/>
      <c r="H991" s="180">
        <v>559.59799999999996</v>
      </c>
      <c r="I991" s="67"/>
      <c r="J991" s="180">
        <v>321.42700000000002</v>
      </c>
      <c r="K991" s="77"/>
    </row>
    <row r="992" spans="2:11" ht="15" hidden="1" customHeight="1" outlineLevel="1" x14ac:dyDescent="0.2">
      <c r="B992" s="76">
        <v>2018</v>
      </c>
      <c r="C992" s="72"/>
      <c r="D992" s="180">
        <v>25</v>
      </c>
      <c r="E992" s="180"/>
      <c r="F992" s="180">
        <v>43</v>
      </c>
      <c r="G992" s="67"/>
      <c r="H992" s="180">
        <v>496.87799999999999</v>
      </c>
      <c r="I992" s="67"/>
      <c r="J992" s="180">
        <v>286.28100000000001</v>
      </c>
      <c r="K992" s="77"/>
    </row>
    <row r="993" spans="2:11" ht="15" hidden="1" customHeight="1" outlineLevel="1" x14ac:dyDescent="0.2">
      <c r="B993" s="76">
        <v>2017</v>
      </c>
      <c r="C993" s="72"/>
      <c r="D993" s="180">
        <v>27</v>
      </c>
      <c r="E993" s="180" t="s">
        <v>50</v>
      </c>
      <c r="F993" s="180">
        <v>44</v>
      </c>
      <c r="G993" s="67" t="s">
        <v>50</v>
      </c>
      <c r="H993" s="180">
        <v>405.18</v>
      </c>
      <c r="I993" s="67" t="s">
        <v>50</v>
      </c>
      <c r="J993" s="180">
        <v>195.98699999999999</v>
      </c>
      <c r="K993" s="77" t="s">
        <v>50</v>
      </c>
    </row>
    <row r="994" spans="2:11" ht="15" hidden="1" customHeight="1" outlineLevel="1" x14ac:dyDescent="0.2">
      <c r="B994" s="44">
        <v>2016</v>
      </c>
      <c r="C994" s="72"/>
      <c r="D994" s="180">
        <v>24</v>
      </c>
      <c r="E994" s="180" t="s">
        <v>50</v>
      </c>
      <c r="F994" s="180">
        <v>37</v>
      </c>
      <c r="G994" s="67" t="s">
        <v>50</v>
      </c>
      <c r="H994" s="180">
        <v>388.012</v>
      </c>
      <c r="I994" s="67" t="s">
        <v>50</v>
      </c>
      <c r="J994" s="180">
        <v>177.72499999999999</v>
      </c>
      <c r="K994" s="177" t="s">
        <v>50</v>
      </c>
    </row>
    <row r="995" spans="2:11" ht="15" hidden="1" customHeight="1" outlineLevel="1" x14ac:dyDescent="0.2">
      <c r="B995" s="44">
        <v>2015</v>
      </c>
      <c r="C995" s="72"/>
      <c r="D995" s="180">
        <v>22</v>
      </c>
      <c r="E995" s="180" t="s">
        <v>50</v>
      </c>
      <c r="F995" s="180" t="s">
        <v>37</v>
      </c>
      <c r="G995" s="67"/>
      <c r="H995" s="180" t="s">
        <v>37</v>
      </c>
      <c r="I995" s="67"/>
      <c r="J995" s="180" t="s">
        <v>37</v>
      </c>
      <c r="K995" s="77"/>
    </row>
    <row r="996" spans="2:11" ht="15" hidden="1" customHeight="1" outlineLevel="1" x14ac:dyDescent="0.2">
      <c r="B996" s="44">
        <v>2014</v>
      </c>
      <c r="C996" s="72"/>
      <c r="D996" s="180">
        <v>26</v>
      </c>
      <c r="E996" s="180" t="s">
        <v>276</v>
      </c>
      <c r="F996" s="180">
        <v>43</v>
      </c>
      <c r="G996" s="67" t="s">
        <v>50</v>
      </c>
      <c r="H996" s="180">
        <v>277.21499999999997</v>
      </c>
      <c r="I996" s="67" t="s">
        <v>50</v>
      </c>
      <c r="J996" s="180">
        <v>164.8</v>
      </c>
      <c r="K996" s="177" t="s">
        <v>50</v>
      </c>
    </row>
    <row r="997" spans="2:11" ht="15" hidden="1" customHeight="1" outlineLevel="1" x14ac:dyDescent="0.2">
      <c r="B997" s="225" t="s">
        <v>31</v>
      </c>
      <c r="C997" s="72"/>
      <c r="D997" s="180"/>
      <c r="E997" s="180"/>
      <c r="F997" s="180"/>
      <c r="G997" s="67"/>
      <c r="H997" s="180"/>
      <c r="I997" s="67"/>
      <c r="J997" s="180"/>
      <c r="K997" s="77"/>
    </row>
    <row r="998" spans="2:11" ht="15" hidden="1" customHeight="1" outlineLevel="1" x14ac:dyDescent="0.2">
      <c r="B998" s="76">
        <v>2019</v>
      </c>
      <c r="C998" s="239"/>
      <c r="D998" s="180">
        <v>58</v>
      </c>
      <c r="E998" s="180"/>
      <c r="F998" s="180">
        <v>71</v>
      </c>
      <c r="G998" s="67"/>
      <c r="H998" s="180">
        <v>1643.66</v>
      </c>
      <c r="I998" s="67"/>
      <c r="J998" s="180">
        <v>740.15800000000002</v>
      </c>
      <c r="K998" s="77"/>
    </row>
    <row r="999" spans="2:11" ht="15" hidden="1" customHeight="1" outlineLevel="1" x14ac:dyDescent="0.2">
      <c r="B999" s="76">
        <v>2018</v>
      </c>
      <c r="C999" s="72"/>
      <c r="D999" s="180">
        <v>47</v>
      </c>
      <c r="E999" s="180"/>
      <c r="F999" s="180">
        <v>57</v>
      </c>
      <c r="G999" s="67"/>
      <c r="H999" s="180">
        <v>1182.635</v>
      </c>
      <c r="I999" s="67"/>
      <c r="J999" s="180">
        <v>674.327</v>
      </c>
      <c r="K999" s="77"/>
    </row>
    <row r="1000" spans="2:11" ht="15" hidden="1" customHeight="1" outlineLevel="1" x14ac:dyDescent="0.2">
      <c r="B1000" s="76">
        <v>2017</v>
      </c>
      <c r="C1000" s="72"/>
      <c r="D1000" s="180">
        <v>31</v>
      </c>
      <c r="E1000" s="180" t="s">
        <v>50</v>
      </c>
      <c r="F1000" s="180">
        <v>48</v>
      </c>
      <c r="G1000" s="67" t="s">
        <v>50</v>
      </c>
      <c r="H1000" s="180">
        <v>1527.596</v>
      </c>
      <c r="I1000" s="67" t="s">
        <v>50</v>
      </c>
      <c r="J1000" s="180">
        <v>537.52300000000002</v>
      </c>
      <c r="K1000" s="77" t="s">
        <v>50</v>
      </c>
    </row>
    <row r="1001" spans="2:11" ht="15" hidden="1" customHeight="1" outlineLevel="1" x14ac:dyDescent="0.2">
      <c r="B1001" s="44">
        <v>2016</v>
      </c>
      <c r="C1001" s="72"/>
      <c r="D1001" s="180">
        <v>41</v>
      </c>
      <c r="E1001" s="180" t="s">
        <v>50</v>
      </c>
      <c r="F1001" s="180">
        <v>62</v>
      </c>
      <c r="G1001" s="67" t="s">
        <v>50</v>
      </c>
      <c r="H1001" s="180">
        <v>1463.3620000000001</v>
      </c>
      <c r="I1001" s="67" t="s">
        <v>50</v>
      </c>
      <c r="J1001" s="180">
        <v>719.274</v>
      </c>
      <c r="K1001" s="177" t="s">
        <v>50</v>
      </c>
    </row>
    <row r="1002" spans="2:11" ht="15" hidden="1" customHeight="1" outlineLevel="1" x14ac:dyDescent="0.2">
      <c r="B1002" s="44">
        <v>2015</v>
      </c>
      <c r="C1002" s="72"/>
      <c r="D1002" s="180">
        <v>39</v>
      </c>
      <c r="E1002" s="180" t="s">
        <v>50</v>
      </c>
      <c r="F1002" s="180">
        <v>55</v>
      </c>
      <c r="G1002" s="67" t="s">
        <v>50</v>
      </c>
      <c r="H1002" s="180">
        <v>1257.547</v>
      </c>
      <c r="I1002" s="67" t="s">
        <v>50</v>
      </c>
      <c r="J1002" s="180">
        <v>613.53700000000003</v>
      </c>
      <c r="K1002" s="177" t="s">
        <v>50</v>
      </c>
    </row>
    <row r="1003" spans="2:11" ht="15" hidden="1" customHeight="1" outlineLevel="1" x14ac:dyDescent="0.2">
      <c r="B1003" s="44">
        <v>2014</v>
      </c>
      <c r="C1003" s="72"/>
      <c r="D1003" s="180">
        <v>33</v>
      </c>
      <c r="E1003" s="180" t="s">
        <v>276</v>
      </c>
      <c r="F1003" s="180">
        <v>46</v>
      </c>
      <c r="G1003" s="67" t="s">
        <v>50</v>
      </c>
      <c r="H1003" s="180">
        <v>1127.5450000000001</v>
      </c>
      <c r="I1003" s="67" t="s">
        <v>50</v>
      </c>
      <c r="J1003" s="180">
        <v>416.61599999999999</v>
      </c>
      <c r="K1003" s="177" t="s">
        <v>50</v>
      </c>
    </row>
    <row r="1004" spans="2:11" ht="15" hidden="1" customHeight="1" outlineLevel="1" x14ac:dyDescent="0.2">
      <c r="B1004" s="225" t="s">
        <v>32</v>
      </c>
      <c r="C1004" s="72"/>
      <c r="D1004" s="180"/>
      <c r="E1004" s="180"/>
      <c r="F1004" s="180"/>
      <c r="G1004" s="67"/>
      <c r="H1004" s="180"/>
      <c r="I1004" s="67"/>
      <c r="J1004" s="180"/>
      <c r="K1004" s="77"/>
    </row>
    <row r="1005" spans="2:11" ht="15" hidden="1" customHeight="1" outlineLevel="1" x14ac:dyDescent="0.2">
      <c r="B1005" s="76">
        <v>2019</v>
      </c>
      <c r="C1005" s="239"/>
      <c r="D1005" s="180">
        <v>23</v>
      </c>
      <c r="E1005" s="180"/>
      <c r="F1005" s="180">
        <v>24</v>
      </c>
      <c r="G1005" s="67"/>
      <c r="H1005" s="180">
        <v>227.1</v>
      </c>
      <c r="I1005" s="67"/>
      <c r="J1005" s="180">
        <v>155.071</v>
      </c>
      <c r="K1005" s="77"/>
    </row>
    <row r="1006" spans="2:11" ht="15" hidden="1" customHeight="1" outlineLevel="1" x14ac:dyDescent="0.2">
      <c r="B1006" s="76">
        <v>2018</v>
      </c>
      <c r="C1006" s="72"/>
      <c r="D1006" s="77">
        <v>21</v>
      </c>
      <c r="E1006" s="77"/>
      <c r="F1006" s="180">
        <v>22</v>
      </c>
      <c r="G1006" s="69"/>
      <c r="H1006" s="180">
        <v>153.208</v>
      </c>
      <c r="I1006" s="69"/>
      <c r="J1006" s="77">
        <v>85.915999999999997</v>
      </c>
      <c r="K1006" s="77"/>
    </row>
    <row r="1007" spans="2:11" ht="15" hidden="1" customHeight="1" outlineLevel="1" x14ac:dyDescent="0.2">
      <c r="B1007" s="76">
        <v>2017</v>
      </c>
      <c r="C1007" s="72"/>
      <c r="D1007" s="77">
        <v>23</v>
      </c>
      <c r="E1007" s="77" t="s">
        <v>50</v>
      </c>
      <c r="F1007" s="77" t="s">
        <v>37</v>
      </c>
      <c r="G1007" s="225"/>
      <c r="H1007" s="77" t="s">
        <v>37</v>
      </c>
      <c r="I1007" s="225"/>
      <c r="J1007" s="77" t="s">
        <v>37</v>
      </c>
      <c r="K1007" s="77"/>
    </row>
    <row r="1008" spans="2:11" ht="15" hidden="1" customHeight="1" outlineLevel="1" x14ac:dyDescent="0.2">
      <c r="B1008" s="44">
        <v>2016</v>
      </c>
      <c r="C1008" s="72"/>
      <c r="D1008" s="177">
        <v>20</v>
      </c>
      <c r="E1008" s="177" t="s">
        <v>50</v>
      </c>
      <c r="F1008" s="177">
        <v>21</v>
      </c>
      <c r="G1008" s="225" t="s">
        <v>50</v>
      </c>
      <c r="H1008" s="177">
        <v>89.554000000000002</v>
      </c>
      <c r="I1008" s="225" t="s">
        <v>50</v>
      </c>
      <c r="J1008" s="177">
        <v>54.377000000000002</v>
      </c>
      <c r="K1008" s="177" t="s">
        <v>50</v>
      </c>
    </row>
    <row r="1009" spans="2:11" ht="15" hidden="1" customHeight="1" outlineLevel="1" x14ac:dyDescent="0.2">
      <c r="B1009" s="44">
        <v>2015</v>
      </c>
      <c r="C1009" s="72"/>
      <c r="D1009" s="177">
        <v>20</v>
      </c>
      <c r="E1009" s="177" t="s">
        <v>50</v>
      </c>
      <c r="F1009" s="177">
        <v>21</v>
      </c>
      <c r="G1009" s="225" t="s">
        <v>50</v>
      </c>
      <c r="H1009" s="177">
        <v>95.968999999999994</v>
      </c>
      <c r="I1009" s="225" t="s">
        <v>50</v>
      </c>
      <c r="J1009" s="177">
        <v>55.036999999999999</v>
      </c>
      <c r="K1009" s="177" t="s">
        <v>50</v>
      </c>
    </row>
    <row r="1010" spans="2:11" ht="15" hidden="1" customHeight="1" outlineLevel="1" x14ac:dyDescent="0.2">
      <c r="B1010" s="44">
        <v>2014</v>
      </c>
      <c r="C1010" s="72"/>
      <c r="D1010" s="177">
        <v>15</v>
      </c>
      <c r="E1010" s="70" t="s">
        <v>276</v>
      </c>
      <c r="F1010" s="177">
        <v>16</v>
      </c>
      <c r="G1010" s="70" t="s">
        <v>50</v>
      </c>
      <c r="H1010" s="177">
        <v>77.238</v>
      </c>
      <c r="I1010" s="70" t="s">
        <v>50</v>
      </c>
      <c r="J1010" s="177">
        <v>43.389000000000003</v>
      </c>
      <c r="K1010" s="177" t="s">
        <v>50</v>
      </c>
    </row>
    <row r="1011" spans="2:11" ht="15" hidden="1" customHeight="1" outlineLevel="1" x14ac:dyDescent="0.2">
      <c r="B1011" s="225" t="s">
        <v>33</v>
      </c>
      <c r="C1011" s="72"/>
      <c r="D1011" s="77"/>
      <c r="E1011" s="77"/>
      <c r="F1011" s="77"/>
      <c r="G1011" s="225"/>
      <c r="H1011" s="77"/>
      <c r="I1011" s="225"/>
      <c r="J1011" s="77"/>
      <c r="K1011" s="77"/>
    </row>
    <row r="1012" spans="2:11" ht="15" hidden="1" customHeight="1" outlineLevel="1" x14ac:dyDescent="0.2">
      <c r="B1012" s="76">
        <v>2019</v>
      </c>
      <c r="C1012" s="239"/>
      <c r="D1012" s="180">
        <v>34</v>
      </c>
      <c r="E1012" s="180"/>
      <c r="F1012" s="180">
        <v>43</v>
      </c>
      <c r="G1012" s="67"/>
      <c r="H1012" s="180">
        <v>494.90100000000001</v>
      </c>
      <c r="I1012" s="67"/>
      <c r="J1012" s="180">
        <v>270.73700000000002</v>
      </c>
      <c r="K1012" s="77"/>
    </row>
    <row r="1013" spans="2:11" ht="15" hidden="1" customHeight="1" outlineLevel="1" x14ac:dyDescent="0.2">
      <c r="B1013" s="76">
        <v>2018</v>
      </c>
      <c r="C1013" s="72"/>
      <c r="D1013" s="77">
        <v>33</v>
      </c>
      <c r="E1013" s="77"/>
      <c r="F1013" s="180">
        <v>41</v>
      </c>
      <c r="G1013" s="69"/>
      <c r="H1013" s="180">
        <v>459.46699999999998</v>
      </c>
      <c r="I1013" s="69"/>
      <c r="J1013" s="77">
        <v>246.166</v>
      </c>
      <c r="K1013" s="77"/>
    </row>
    <row r="1014" spans="2:11" ht="15" hidden="1" customHeight="1" outlineLevel="1" x14ac:dyDescent="0.2">
      <c r="B1014" s="76">
        <v>2017</v>
      </c>
      <c r="C1014" s="72"/>
      <c r="D1014" s="77">
        <v>32</v>
      </c>
      <c r="E1014" s="77" t="s">
        <v>50</v>
      </c>
      <c r="F1014" s="77">
        <v>44</v>
      </c>
      <c r="G1014" s="225" t="s">
        <v>50</v>
      </c>
      <c r="H1014" s="77">
        <v>417.25599999999997</v>
      </c>
      <c r="I1014" s="225" t="s">
        <v>50</v>
      </c>
      <c r="J1014" s="77">
        <v>226.178</v>
      </c>
      <c r="K1014" s="77" t="s">
        <v>50</v>
      </c>
    </row>
    <row r="1015" spans="2:11" ht="15" hidden="1" customHeight="1" outlineLevel="1" x14ac:dyDescent="0.2">
      <c r="B1015" s="44">
        <v>2016</v>
      </c>
      <c r="C1015" s="72"/>
      <c r="D1015" s="177">
        <v>28</v>
      </c>
      <c r="E1015" s="177" t="s">
        <v>50</v>
      </c>
      <c r="F1015" s="177">
        <v>46</v>
      </c>
      <c r="G1015" s="225" t="s">
        <v>50</v>
      </c>
      <c r="H1015" s="177">
        <v>378.74099999999999</v>
      </c>
      <c r="I1015" s="225" t="s">
        <v>50</v>
      </c>
      <c r="J1015" s="177">
        <v>181.40899999999999</v>
      </c>
      <c r="K1015" s="177" t="s">
        <v>50</v>
      </c>
    </row>
    <row r="1016" spans="2:11" ht="15" hidden="1" customHeight="1" outlineLevel="1" x14ac:dyDescent="0.2">
      <c r="B1016" s="44">
        <v>2015</v>
      </c>
      <c r="C1016" s="72"/>
      <c r="D1016" s="177">
        <v>26</v>
      </c>
      <c r="E1016" s="177" t="s">
        <v>50</v>
      </c>
      <c r="F1016" s="177">
        <v>43</v>
      </c>
      <c r="G1016" s="225" t="s">
        <v>50</v>
      </c>
      <c r="H1016" s="177">
        <v>396.05900000000003</v>
      </c>
      <c r="I1016" s="225" t="s">
        <v>50</v>
      </c>
      <c r="J1016" s="177">
        <v>186.05099999999999</v>
      </c>
      <c r="K1016" s="177" t="s">
        <v>50</v>
      </c>
    </row>
    <row r="1017" spans="2:11" ht="15" hidden="1" customHeight="1" outlineLevel="1" x14ac:dyDescent="0.2">
      <c r="B1017" s="44">
        <v>2014</v>
      </c>
      <c r="C1017" s="72"/>
      <c r="D1017" s="177">
        <v>24</v>
      </c>
      <c r="E1017" s="70" t="s">
        <v>276</v>
      </c>
      <c r="F1017" s="177">
        <v>40</v>
      </c>
      <c r="G1017" s="70" t="s">
        <v>50</v>
      </c>
      <c r="H1017" s="177">
        <v>419.41300000000001</v>
      </c>
      <c r="I1017" s="70" t="s">
        <v>50</v>
      </c>
      <c r="J1017" s="177">
        <v>169.35</v>
      </c>
      <c r="K1017" s="177" t="s">
        <v>50</v>
      </c>
    </row>
    <row r="1018" spans="2:11" ht="15" customHeight="1" collapsed="1" x14ac:dyDescent="0.2">
      <c r="B1018" s="257" t="s">
        <v>209</v>
      </c>
      <c r="C1018" s="72"/>
      <c r="D1018" s="77"/>
      <c r="E1018" s="77"/>
      <c r="F1018" s="77"/>
      <c r="G1018" s="224"/>
      <c r="H1018" s="77"/>
      <c r="I1018" s="224"/>
      <c r="J1018" s="77"/>
      <c r="K1018" s="77"/>
    </row>
    <row r="1019" spans="2:11" ht="15" customHeight="1" x14ac:dyDescent="0.2">
      <c r="B1019" s="76">
        <v>2019</v>
      </c>
      <c r="C1019" s="239"/>
      <c r="D1019" s="180">
        <v>3732</v>
      </c>
      <c r="E1019" s="180"/>
      <c r="F1019" s="180">
        <v>7943</v>
      </c>
      <c r="G1019" s="67"/>
      <c r="H1019" s="180">
        <v>481464.74200000003</v>
      </c>
      <c r="I1019" s="67"/>
      <c r="J1019" s="180">
        <v>117552.76700000001</v>
      </c>
      <c r="K1019" s="77"/>
    </row>
    <row r="1020" spans="2:11" ht="15" customHeight="1" x14ac:dyDescent="0.2">
      <c r="B1020" s="76">
        <v>2018</v>
      </c>
      <c r="C1020" s="72"/>
      <c r="D1020" s="77">
        <v>3630</v>
      </c>
      <c r="E1020" s="77"/>
      <c r="F1020" s="180">
        <v>7636</v>
      </c>
      <c r="G1020" s="69"/>
      <c r="H1020" s="180">
        <v>469159.57799999998</v>
      </c>
      <c r="I1020" s="69"/>
      <c r="J1020" s="77">
        <v>126222.375</v>
      </c>
      <c r="K1020" s="77"/>
    </row>
    <row r="1021" spans="2:11" ht="15" customHeight="1" x14ac:dyDescent="0.2">
      <c r="B1021" s="76">
        <v>2017</v>
      </c>
      <c r="C1021" s="72"/>
      <c r="D1021" s="77">
        <v>3431</v>
      </c>
      <c r="E1021" s="77" t="s">
        <v>50</v>
      </c>
      <c r="F1021" s="77">
        <v>7083</v>
      </c>
      <c r="G1021" s="224" t="s">
        <v>50</v>
      </c>
      <c r="H1021" s="77">
        <v>435459.92099999997</v>
      </c>
      <c r="I1021" s="224" t="s">
        <v>50</v>
      </c>
      <c r="J1021" s="77">
        <v>105572.45699999999</v>
      </c>
      <c r="K1021" s="77" t="s">
        <v>50</v>
      </c>
    </row>
    <row r="1022" spans="2:11" ht="15" customHeight="1" x14ac:dyDescent="0.2">
      <c r="B1022" s="44">
        <v>2016</v>
      </c>
      <c r="C1022" s="72"/>
      <c r="D1022" s="177">
        <v>3277</v>
      </c>
      <c r="E1022" s="177" t="s">
        <v>50</v>
      </c>
      <c r="F1022" s="177">
        <v>6872</v>
      </c>
      <c r="G1022" s="224" t="s">
        <v>50</v>
      </c>
      <c r="H1022" s="177">
        <v>406600.054</v>
      </c>
      <c r="I1022" s="224" t="s">
        <v>50</v>
      </c>
      <c r="J1022" s="177">
        <v>105815.34600000001</v>
      </c>
      <c r="K1022" s="177" t="s">
        <v>50</v>
      </c>
    </row>
    <row r="1023" spans="2:11" ht="15" customHeight="1" x14ac:dyDescent="0.2">
      <c r="B1023" s="44">
        <v>2015</v>
      </c>
      <c r="C1023" s="72"/>
      <c r="D1023" s="177">
        <v>3186</v>
      </c>
      <c r="E1023" s="177" t="s">
        <v>50</v>
      </c>
      <c r="F1023" s="177">
        <v>6721</v>
      </c>
      <c r="G1023" s="224" t="s">
        <v>50</v>
      </c>
      <c r="H1023" s="177">
        <v>392615.93</v>
      </c>
      <c r="I1023" s="224" t="s">
        <v>50</v>
      </c>
      <c r="J1023" s="177">
        <v>97246.07</v>
      </c>
      <c r="K1023" s="177" t="s">
        <v>50</v>
      </c>
    </row>
    <row r="1024" spans="2:11" ht="15" customHeight="1" x14ac:dyDescent="0.2">
      <c r="B1024" s="70">
        <v>2014</v>
      </c>
      <c r="C1024" s="72"/>
      <c r="D1024" s="177">
        <v>3072</v>
      </c>
      <c r="E1024" s="70" t="s">
        <v>276</v>
      </c>
      <c r="F1024" s="177">
        <v>6719</v>
      </c>
      <c r="G1024" s="70" t="s">
        <v>50</v>
      </c>
      <c r="H1024" s="177">
        <v>445214.26799999998</v>
      </c>
      <c r="I1024" s="70" t="s">
        <v>50</v>
      </c>
      <c r="J1024" s="177">
        <v>122021.321</v>
      </c>
      <c r="K1024" s="177" t="s">
        <v>50</v>
      </c>
    </row>
    <row r="1025" spans="1:11" s="69" customFormat="1" ht="15" hidden="1" customHeight="1" outlineLevel="1" x14ac:dyDescent="0.2">
      <c r="A1025" s="11"/>
      <c r="B1025" s="225" t="s">
        <v>17</v>
      </c>
      <c r="C1025" s="72"/>
      <c r="D1025" s="77"/>
      <c r="E1025" s="77"/>
      <c r="F1025" s="11"/>
      <c r="H1025" s="11"/>
      <c r="J1025" s="77"/>
      <c r="K1025" s="11"/>
    </row>
    <row r="1026" spans="1:11" s="69" customFormat="1" ht="15" hidden="1" customHeight="1" outlineLevel="1" x14ac:dyDescent="0.2">
      <c r="A1026" s="11"/>
      <c r="B1026" s="76">
        <v>2019</v>
      </c>
      <c r="C1026" s="239"/>
      <c r="D1026" s="180">
        <v>251</v>
      </c>
      <c r="E1026" s="180"/>
      <c r="F1026" s="180">
        <v>515</v>
      </c>
      <c r="G1026" s="67"/>
      <c r="H1026" s="180">
        <v>19840.988000000001</v>
      </c>
      <c r="I1026" s="67"/>
      <c r="J1026" s="180">
        <v>5907.0129999999999</v>
      </c>
      <c r="K1026" s="11"/>
    </row>
    <row r="1027" spans="1:11" s="69" customFormat="1" ht="15" hidden="1" customHeight="1" outlineLevel="1" x14ac:dyDescent="0.2">
      <c r="A1027" s="11"/>
      <c r="B1027" s="76">
        <v>2018</v>
      </c>
      <c r="C1027" s="72"/>
      <c r="D1027" s="77">
        <v>251</v>
      </c>
      <c r="E1027" s="77"/>
      <c r="F1027" s="180">
        <v>530</v>
      </c>
      <c r="H1027" s="180">
        <v>19888.414000000001</v>
      </c>
      <c r="J1027" s="77">
        <v>5840.424</v>
      </c>
      <c r="K1027" s="11"/>
    </row>
    <row r="1028" spans="1:11" ht="15" hidden="1" customHeight="1" outlineLevel="1" x14ac:dyDescent="0.2">
      <c r="B1028" s="76">
        <v>2017</v>
      </c>
      <c r="C1028" s="72"/>
      <c r="D1028" s="77">
        <v>239</v>
      </c>
      <c r="E1028" s="77" t="s">
        <v>50</v>
      </c>
      <c r="F1028" s="77">
        <v>494</v>
      </c>
      <c r="G1028" s="225" t="s">
        <v>50</v>
      </c>
      <c r="H1028" s="77">
        <v>17820.434000000001</v>
      </c>
      <c r="I1028" s="225" t="s">
        <v>50</v>
      </c>
      <c r="J1028" s="77">
        <v>4905.6689999999999</v>
      </c>
      <c r="K1028" s="77" t="s">
        <v>50</v>
      </c>
    </row>
    <row r="1029" spans="1:11" ht="15" hidden="1" customHeight="1" outlineLevel="1" x14ac:dyDescent="0.2">
      <c r="B1029" s="44">
        <v>2016</v>
      </c>
      <c r="C1029" s="72"/>
      <c r="D1029" s="177">
        <v>228</v>
      </c>
      <c r="E1029" s="177" t="s">
        <v>50</v>
      </c>
      <c r="F1029" s="177">
        <v>440</v>
      </c>
      <c r="G1029" s="225" t="s">
        <v>50</v>
      </c>
      <c r="H1029" s="177">
        <v>15756.477000000001</v>
      </c>
      <c r="I1029" s="225" t="s">
        <v>50</v>
      </c>
      <c r="J1029" s="177">
        <v>3474.4009999999998</v>
      </c>
      <c r="K1029" s="177" t="s">
        <v>50</v>
      </c>
    </row>
    <row r="1030" spans="1:11" ht="15" hidden="1" customHeight="1" outlineLevel="1" x14ac:dyDescent="0.2">
      <c r="B1030" s="44">
        <v>2015</v>
      </c>
      <c r="C1030" s="72"/>
      <c r="D1030" s="177">
        <v>227</v>
      </c>
      <c r="E1030" s="177" t="s">
        <v>50</v>
      </c>
      <c r="F1030" s="177">
        <v>373</v>
      </c>
      <c r="G1030" s="225" t="s">
        <v>50</v>
      </c>
      <c r="H1030" s="177">
        <v>16763.077000000001</v>
      </c>
      <c r="I1030" s="225" t="s">
        <v>50</v>
      </c>
      <c r="J1030" s="177">
        <v>3573.0479999999998</v>
      </c>
      <c r="K1030" s="177" t="s">
        <v>50</v>
      </c>
    </row>
    <row r="1031" spans="1:11" ht="15" hidden="1" customHeight="1" outlineLevel="1" x14ac:dyDescent="0.2">
      <c r="B1031" s="44">
        <v>2014</v>
      </c>
      <c r="C1031" s="72"/>
      <c r="D1031" s="177">
        <v>236</v>
      </c>
      <c r="E1031" s="70" t="s">
        <v>276</v>
      </c>
      <c r="F1031" s="177">
        <v>378</v>
      </c>
      <c r="G1031" s="70" t="s">
        <v>50</v>
      </c>
      <c r="H1031" s="177">
        <v>16221.249</v>
      </c>
      <c r="I1031" s="70" t="s">
        <v>50</v>
      </c>
      <c r="J1031" s="177">
        <v>3614.4360000000001</v>
      </c>
      <c r="K1031" s="177" t="s">
        <v>50</v>
      </c>
    </row>
    <row r="1032" spans="1:11" ht="15" hidden="1" customHeight="1" outlineLevel="1" x14ac:dyDescent="0.2">
      <c r="B1032" s="225" t="s">
        <v>18</v>
      </c>
      <c r="C1032" s="72"/>
      <c r="D1032" s="77"/>
      <c r="E1032" s="77"/>
      <c r="F1032" s="77"/>
      <c r="G1032" s="225"/>
      <c r="H1032" s="77"/>
      <c r="I1032" s="225"/>
      <c r="J1032" s="77"/>
      <c r="K1032" s="77"/>
    </row>
    <row r="1033" spans="1:11" ht="15" hidden="1" customHeight="1" outlineLevel="1" x14ac:dyDescent="0.2">
      <c r="B1033" s="76">
        <v>2019</v>
      </c>
      <c r="C1033" s="239"/>
      <c r="D1033" s="77">
        <v>0</v>
      </c>
      <c r="E1033" s="77"/>
      <c r="F1033" s="77">
        <v>0</v>
      </c>
      <c r="G1033" s="77"/>
      <c r="H1033" s="77">
        <v>0</v>
      </c>
      <c r="I1033" s="77"/>
      <c r="J1033" s="77">
        <v>0</v>
      </c>
      <c r="K1033" s="77"/>
    </row>
    <row r="1034" spans="1:11" ht="15" hidden="1" customHeight="1" outlineLevel="1" x14ac:dyDescent="0.2">
      <c r="B1034" s="76">
        <v>2018</v>
      </c>
      <c r="C1034" s="72"/>
      <c r="D1034" s="77">
        <v>0</v>
      </c>
      <c r="E1034" s="77"/>
      <c r="F1034" s="77">
        <v>0</v>
      </c>
      <c r="G1034" s="69"/>
      <c r="H1034" s="77">
        <v>0</v>
      </c>
      <c r="I1034" s="69"/>
      <c r="J1034" s="77">
        <v>0</v>
      </c>
      <c r="K1034" s="77"/>
    </row>
    <row r="1035" spans="1:11" ht="15" hidden="1" customHeight="1" outlineLevel="1" x14ac:dyDescent="0.2">
      <c r="B1035" s="76">
        <v>2017</v>
      </c>
      <c r="C1035" s="72"/>
      <c r="D1035" s="77">
        <v>0</v>
      </c>
      <c r="E1035" s="77" t="s">
        <v>50</v>
      </c>
      <c r="F1035" s="77">
        <v>0</v>
      </c>
      <c r="G1035" s="225" t="s">
        <v>50</v>
      </c>
      <c r="H1035" s="77">
        <v>0</v>
      </c>
      <c r="I1035" s="225" t="s">
        <v>50</v>
      </c>
      <c r="J1035" s="77">
        <v>0</v>
      </c>
      <c r="K1035" s="77" t="s">
        <v>50</v>
      </c>
    </row>
    <row r="1036" spans="1:11" ht="15" hidden="1" customHeight="1" outlineLevel="1" x14ac:dyDescent="0.2">
      <c r="B1036" s="44">
        <v>2016</v>
      </c>
      <c r="C1036" s="72"/>
      <c r="D1036" s="77">
        <v>0</v>
      </c>
      <c r="E1036" s="77" t="s">
        <v>50</v>
      </c>
      <c r="F1036" s="77">
        <v>0</v>
      </c>
      <c r="G1036" s="225" t="s">
        <v>50</v>
      </c>
      <c r="H1036" s="77">
        <v>0</v>
      </c>
      <c r="I1036" s="225" t="s">
        <v>50</v>
      </c>
      <c r="J1036" s="77">
        <v>0</v>
      </c>
      <c r="K1036" s="77" t="s">
        <v>50</v>
      </c>
    </row>
    <row r="1037" spans="1:11" ht="15" hidden="1" customHeight="1" outlineLevel="1" x14ac:dyDescent="0.2">
      <c r="B1037" s="44">
        <v>2015</v>
      </c>
      <c r="C1037" s="72"/>
      <c r="D1037" s="77">
        <v>0</v>
      </c>
      <c r="E1037" s="77" t="s">
        <v>50</v>
      </c>
      <c r="F1037" s="77">
        <v>0</v>
      </c>
      <c r="G1037" s="225" t="s">
        <v>50</v>
      </c>
      <c r="H1037" s="77">
        <v>0</v>
      </c>
      <c r="I1037" s="225" t="s">
        <v>50</v>
      </c>
      <c r="J1037" s="77">
        <v>0</v>
      </c>
      <c r="K1037" s="77" t="s">
        <v>50</v>
      </c>
    </row>
    <row r="1038" spans="1:11" ht="15" hidden="1" customHeight="1" outlineLevel="1" x14ac:dyDescent="0.2">
      <c r="B1038" s="44">
        <v>2014</v>
      </c>
      <c r="C1038" s="72"/>
      <c r="D1038" s="77">
        <v>0</v>
      </c>
      <c r="E1038" s="70" t="s">
        <v>276</v>
      </c>
      <c r="F1038" s="77">
        <v>0</v>
      </c>
      <c r="G1038" s="70" t="s">
        <v>50</v>
      </c>
      <c r="H1038" s="77">
        <v>0</v>
      </c>
      <c r="I1038" s="70" t="s">
        <v>50</v>
      </c>
      <c r="J1038" s="77">
        <v>0</v>
      </c>
      <c r="K1038" s="77" t="s">
        <v>50</v>
      </c>
    </row>
    <row r="1039" spans="1:11" ht="15" hidden="1" customHeight="1" outlineLevel="1" x14ac:dyDescent="0.2">
      <c r="B1039" s="225" t="s">
        <v>19</v>
      </c>
      <c r="C1039" s="72"/>
      <c r="D1039" s="77"/>
      <c r="E1039" s="77"/>
      <c r="F1039" s="77"/>
      <c r="G1039" s="225"/>
      <c r="H1039" s="77"/>
      <c r="I1039" s="225"/>
      <c r="J1039" s="77"/>
      <c r="K1039" s="77"/>
    </row>
    <row r="1040" spans="1:11" ht="15" hidden="1" customHeight="1" outlineLevel="1" x14ac:dyDescent="0.2">
      <c r="B1040" s="76">
        <v>2019</v>
      </c>
      <c r="C1040" s="239"/>
      <c r="D1040" s="180">
        <v>127</v>
      </c>
      <c r="E1040" s="180"/>
      <c r="F1040" s="180">
        <v>745</v>
      </c>
      <c r="G1040" s="67"/>
      <c r="H1040" s="180">
        <v>61919.995000000003</v>
      </c>
      <c r="I1040" s="67"/>
      <c r="J1040" s="180">
        <v>15201.089</v>
      </c>
      <c r="K1040" s="77"/>
    </row>
    <row r="1041" spans="2:11" ht="15" hidden="1" customHeight="1" outlineLevel="1" x14ac:dyDescent="0.2">
      <c r="B1041" s="76">
        <v>2018</v>
      </c>
      <c r="C1041" s="72"/>
      <c r="D1041" s="77">
        <v>132</v>
      </c>
      <c r="E1041" s="77"/>
      <c r="F1041" s="180">
        <v>713</v>
      </c>
      <c r="G1041" s="69"/>
      <c r="H1041" s="180">
        <v>57879.195</v>
      </c>
      <c r="I1041" s="69"/>
      <c r="J1041" s="77">
        <v>14127.608</v>
      </c>
      <c r="K1041" s="77"/>
    </row>
    <row r="1042" spans="2:11" ht="15" hidden="1" customHeight="1" outlineLevel="1" x14ac:dyDescent="0.2">
      <c r="B1042" s="76">
        <v>2017</v>
      </c>
      <c r="C1042" s="72"/>
      <c r="D1042" s="77">
        <v>123</v>
      </c>
      <c r="E1042" s="77" t="s">
        <v>50</v>
      </c>
      <c r="F1042" s="77">
        <v>661</v>
      </c>
      <c r="G1042" s="225" t="s">
        <v>50</v>
      </c>
      <c r="H1042" s="77">
        <v>57336.819000000003</v>
      </c>
      <c r="I1042" s="225" t="s">
        <v>50</v>
      </c>
      <c r="J1042" s="77">
        <v>13673.213</v>
      </c>
      <c r="K1042" s="77" t="s">
        <v>50</v>
      </c>
    </row>
    <row r="1043" spans="2:11" ht="15" hidden="1" customHeight="1" outlineLevel="1" x14ac:dyDescent="0.2">
      <c r="B1043" s="44">
        <v>2016</v>
      </c>
      <c r="C1043" s="72"/>
      <c r="D1043" s="177">
        <v>122</v>
      </c>
      <c r="E1043" s="177" t="s">
        <v>50</v>
      </c>
      <c r="F1043" s="177">
        <v>646</v>
      </c>
      <c r="G1043" s="225" t="s">
        <v>50</v>
      </c>
      <c r="H1043" s="177">
        <v>52514.078000000001</v>
      </c>
      <c r="I1043" s="225" t="s">
        <v>50</v>
      </c>
      <c r="J1043" s="177">
        <v>11864.565000000001</v>
      </c>
      <c r="K1043" s="177" t="s">
        <v>50</v>
      </c>
    </row>
    <row r="1044" spans="2:11" ht="15" hidden="1" customHeight="1" outlineLevel="1" x14ac:dyDescent="0.2">
      <c r="B1044" s="44">
        <v>2015</v>
      </c>
      <c r="C1044" s="72"/>
      <c r="D1044" s="177">
        <v>125</v>
      </c>
      <c r="E1044" s="177" t="s">
        <v>50</v>
      </c>
      <c r="F1044" s="177">
        <v>664</v>
      </c>
      <c r="G1044" s="225" t="s">
        <v>50</v>
      </c>
      <c r="H1044" s="177">
        <v>52760.385999999999</v>
      </c>
      <c r="I1044" s="225" t="s">
        <v>50</v>
      </c>
      <c r="J1044" s="177">
        <v>11057.739</v>
      </c>
      <c r="K1044" s="177" t="s">
        <v>50</v>
      </c>
    </row>
    <row r="1045" spans="2:11" ht="15" hidden="1" customHeight="1" outlineLevel="1" x14ac:dyDescent="0.2">
      <c r="B1045" s="44">
        <v>2014</v>
      </c>
      <c r="C1045" s="72"/>
      <c r="D1045" s="177">
        <v>117</v>
      </c>
      <c r="E1045" s="70" t="s">
        <v>276</v>
      </c>
      <c r="F1045" s="177">
        <v>603</v>
      </c>
      <c r="G1045" s="70" t="s">
        <v>50</v>
      </c>
      <c r="H1045" s="177">
        <v>51578.77</v>
      </c>
      <c r="I1045" s="70" t="s">
        <v>50</v>
      </c>
      <c r="J1045" s="177">
        <v>9717.2170000000006</v>
      </c>
      <c r="K1045" s="177" t="s">
        <v>50</v>
      </c>
    </row>
    <row r="1046" spans="2:11" ht="15" hidden="1" customHeight="1" outlineLevel="1" x14ac:dyDescent="0.2">
      <c r="B1046" s="225" t="s">
        <v>20</v>
      </c>
      <c r="C1046" s="72"/>
      <c r="D1046" s="77"/>
      <c r="E1046" s="77"/>
      <c r="F1046" s="77"/>
      <c r="G1046" s="225"/>
      <c r="H1046" s="77"/>
      <c r="I1046" s="225"/>
      <c r="J1046" s="77"/>
      <c r="K1046" s="77"/>
    </row>
    <row r="1047" spans="2:11" ht="15" hidden="1" customHeight="1" outlineLevel="1" x14ac:dyDescent="0.2">
      <c r="B1047" s="76">
        <v>2019</v>
      </c>
      <c r="C1047" s="239"/>
      <c r="D1047" s="180">
        <v>8</v>
      </c>
      <c r="E1047" s="180"/>
      <c r="F1047" s="180">
        <v>8</v>
      </c>
      <c r="G1047" s="67"/>
      <c r="H1047" s="180">
        <v>59.819000000000003</v>
      </c>
      <c r="I1047" s="67"/>
      <c r="J1047" s="180">
        <v>45.667000000000002</v>
      </c>
      <c r="K1047" s="77"/>
    </row>
    <row r="1048" spans="2:11" ht="15" hidden="1" customHeight="1" outlineLevel="1" x14ac:dyDescent="0.2">
      <c r="B1048" s="76">
        <v>2018</v>
      </c>
      <c r="C1048" s="72"/>
      <c r="D1048" s="77">
        <v>8</v>
      </c>
      <c r="E1048" s="77"/>
      <c r="F1048" s="180">
        <v>8</v>
      </c>
      <c r="G1048" s="69"/>
      <c r="H1048" s="180">
        <v>50.01</v>
      </c>
      <c r="I1048" s="69"/>
      <c r="J1048" s="77">
        <v>38.064999999999998</v>
      </c>
      <c r="K1048" s="77"/>
    </row>
    <row r="1049" spans="2:11" ht="15" hidden="1" customHeight="1" outlineLevel="1" x14ac:dyDescent="0.2">
      <c r="B1049" s="76">
        <v>2017</v>
      </c>
      <c r="C1049" s="72"/>
      <c r="D1049" s="77">
        <v>5</v>
      </c>
      <c r="E1049" s="77" t="s">
        <v>50</v>
      </c>
      <c r="F1049" s="77">
        <v>5</v>
      </c>
      <c r="G1049" s="225" t="s">
        <v>50</v>
      </c>
      <c r="H1049" s="77">
        <v>32.720999999999997</v>
      </c>
      <c r="I1049" s="225" t="s">
        <v>50</v>
      </c>
      <c r="J1049" s="77">
        <v>25.201000000000001</v>
      </c>
      <c r="K1049" s="77" t="s">
        <v>50</v>
      </c>
    </row>
    <row r="1050" spans="2:11" ht="15" hidden="1" customHeight="1" outlineLevel="1" x14ac:dyDescent="0.2">
      <c r="B1050" s="44">
        <v>2016</v>
      </c>
      <c r="C1050" s="72"/>
      <c r="D1050" s="177">
        <v>6</v>
      </c>
      <c r="E1050" s="177" t="s">
        <v>50</v>
      </c>
      <c r="F1050" s="177">
        <v>6</v>
      </c>
      <c r="G1050" s="225" t="s">
        <v>50</v>
      </c>
      <c r="H1050" s="177">
        <v>19.204000000000001</v>
      </c>
      <c r="I1050" s="225" t="s">
        <v>50</v>
      </c>
      <c r="J1050" s="177">
        <v>15.03</v>
      </c>
      <c r="K1050" s="177" t="s">
        <v>50</v>
      </c>
    </row>
    <row r="1051" spans="2:11" ht="15" hidden="1" customHeight="1" outlineLevel="1" x14ac:dyDescent="0.2">
      <c r="B1051" s="44">
        <v>2015</v>
      </c>
      <c r="C1051" s="72"/>
      <c r="D1051" s="177">
        <v>1</v>
      </c>
      <c r="E1051" s="177" t="s">
        <v>50</v>
      </c>
      <c r="F1051" s="77" t="s">
        <v>37</v>
      </c>
      <c r="G1051" s="225"/>
      <c r="H1051" s="77" t="s">
        <v>37</v>
      </c>
      <c r="I1051" s="225"/>
      <c r="J1051" s="77" t="s">
        <v>37</v>
      </c>
      <c r="K1051" s="77"/>
    </row>
    <row r="1052" spans="2:11" ht="15" hidden="1" customHeight="1" outlineLevel="1" x14ac:dyDescent="0.2">
      <c r="B1052" s="44">
        <v>2014</v>
      </c>
      <c r="C1052" s="72"/>
      <c r="D1052" s="77">
        <v>0</v>
      </c>
      <c r="E1052" s="70" t="s">
        <v>276</v>
      </c>
      <c r="F1052" s="77">
        <v>0</v>
      </c>
      <c r="G1052" s="70" t="s">
        <v>50</v>
      </c>
      <c r="H1052" s="77">
        <v>0</v>
      </c>
      <c r="I1052" s="70" t="s">
        <v>50</v>
      </c>
      <c r="J1052" s="77">
        <v>0</v>
      </c>
      <c r="K1052" s="77" t="s">
        <v>50</v>
      </c>
    </row>
    <row r="1053" spans="2:11" ht="15" hidden="1" customHeight="1" outlineLevel="1" x14ac:dyDescent="0.2">
      <c r="B1053" s="225" t="s">
        <v>21</v>
      </c>
      <c r="C1053" s="72"/>
      <c r="D1053" s="77"/>
      <c r="E1053" s="77"/>
      <c r="F1053" s="77"/>
      <c r="G1053" s="225"/>
      <c r="H1053" s="77"/>
      <c r="I1053" s="225"/>
      <c r="J1053" s="77"/>
      <c r="K1053" s="77"/>
    </row>
    <row r="1054" spans="2:11" ht="15" hidden="1" customHeight="1" outlineLevel="1" x14ac:dyDescent="0.2">
      <c r="B1054" s="76">
        <v>2019</v>
      </c>
      <c r="C1054" s="239"/>
      <c r="D1054" s="180">
        <v>3</v>
      </c>
      <c r="E1054" s="180"/>
      <c r="F1054" s="180">
        <v>45</v>
      </c>
      <c r="G1054" s="67"/>
      <c r="H1054" s="180">
        <v>2359.1550000000002</v>
      </c>
      <c r="I1054" s="67"/>
      <c r="J1054" s="180">
        <v>1136.8610000000001</v>
      </c>
      <c r="K1054" s="77"/>
    </row>
    <row r="1055" spans="2:11" ht="15" hidden="1" customHeight="1" outlineLevel="1" x14ac:dyDescent="0.2">
      <c r="B1055" s="76">
        <v>2018</v>
      </c>
      <c r="C1055" s="72"/>
      <c r="D1055" s="77">
        <v>3</v>
      </c>
      <c r="E1055" s="77"/>
      <c r="F1055" s="180">
        <v>36</v>
      </c>
      <c r="G1055" s="69"/>
      <c r="H1055" s="180">
        <v>1922.3720000000001</v>
      </c>
      <c r="I1055" s="69"/>
      <c r="J1055" s="77">
        <v>855.81200000000001</v>
      </c>
      <c r="K1055" s="77"/>
    </row>
    <row r="1056" spans="2:11" ht="15" hidden="1" customHeight="1" outlineLevel="1" x14ac:dyDescent="0.2">
      <c r="B1056" s="76">
        <v>2017</v>
      </c>
      <c r="C1056" s="72"/>
      <c r="D1056" s="77">
        <v>3</v>
      </c>
      <c r="E1056" s="77" t="s">
        <v>50</v>
      </c>
      <c r="F1056" s="77">
        <v>35</v>
      </c>
      <c r="G1056" s="225" t="s">
        <v>50</v>
      </c>
      <c r="H1056" s="77">
        <v>1778.8340000000001</v>
      </c>
      <c r="I1056" s="225" t="s">
        <v>50</v>
      </c>
      <c r="J1056" s="77">
        <v>691.327</v>
      </c>
      <c r="K1056" s="77" t="s">
        <v>50</v>
      </c>
    </row>
    <row r="1057" spans="2:11" ht="15" hidden="1" customHeight="1" outlineLevel="1" x14ac:dyDescent="0.2">
      <c r="B1057" s="44">
        <v>2016</v>
      </c>
      <c r="C1057" s="72"/>
      <c r="D1057" s="177">
        <v>3</v>
      </c>
      <c r="E1057" s="177" t="s">
        <v>50</v>
      </c>
      <c r="F1057" s="177">
        <v>29</v>
      </c>
      <c r="G1057" s="225" t="s">
        <v>50</v>
      </c>
      <c r="H1057" s="177">
        <v>1533.5630000000001</v>
      </c>
      <c r="I1057" s="225" t="s">
        <v>50</v>
      </c>
      <c r="J1057" s="177">
        <v>591.077</v>
      </c>
      <c r="K1057" s="177" t="s">
        <v>50</v>
      </c>
    </row>
    <row r="1058" spans="2:11" ht="15" hidden="1" customHeight="1" outlineLevel="1" x14ac:dyDescent="0.2">
      <c r="B1058" s="44">
        <v>2015</v>
      </c>
      <c r="C1058" s="72"/>
      <c r="D1058" s="177">
        <v>2</v>
      </c>
      <c r="E1058" s="177" t="s">
        <v>50</v>
      </c>
      <c r="F1058" s="77" t="s">
        <v>37</v>
      </c>
      <c r="G1058" s="225"/>
      <c r="H1058" s="77" t="s">
        <v>37</v>
      </c>
      <c r="I1058" s="225"/>
      <c r="J1058" s="77" t="s">
        <v>37</v>
      </c>
      <c r="K1058" s="77"/>
    </row>
    <row r="1059" spans="2:11" ht="15" hidden="1" customHeight="1" outlineLevel="1" x14ac:dyDescent="0.2">
      <c r="B1059" s="44">
        <v>2014</v>
      </c>
      <c r="C1059" s="72"/>
      <c r="D1059" s="177">
        <v>2</v>
      </c>
      <c r="E1059" s="70" t="s">
        <v>276</v>
      </c>
      <c r="F1059" s="77" t="s">
        <v>37</v>
      </c>
      <c r="G1059" s="70"/>
      <c r="H1059" s="77" t="s">
        <v>37</v>
      </c>
      <c r="I1059" s="70"/>
      <c r="J1059" s="77" t="s">
        <v>37</v>
      </c>
      <c r="K1059" s="77"/>
    </row>
    <row r="1060" spans="2:11" ht="15" hidden="1" customHeight="1" outlineLevel="1" x14ac:dyDescent="0.2">
      <c r="B1060" s="225" t="s">
        <v>22</v>
      </c>
      <c r="C1060" s="72"/>
      <c r="D1060" s="77"/>
      <c r="E1060" s="77"/>
      <c r="F1060" s="77"/>
      <c r="G1060" s="225"/>
      <c r="H1060" s="77"/>
      <c r="I1060" s="225"/>
      <c r="J1060" s="77"/>
      <c r="K1060" s="77"/>
    </row>
    <row r="1061" spans="2:11" ht="15" hidden="1" customHeight="1" outlineLevel="1" x14ac:dyDescent="0.2">
      <c r="B1061" s="76">
        <v>2019</v>
      </c>
      <c r="C1061" s="239"/>
      <c r="D1061" s="180">
        <v>136</v>
      </c>
      <c r="E1061" s="180"/>
      <c r="F1061" s="180">
        <v>497</v>
      </c>
      <c r="G1061" s="67"/>
      <c r="H1061" s="180">
        <v>21514.739000000001</v>
      </c>
      <c r="I1061" s="67"/>
      <c r="J1061" s="180">
        <v>8027.107</v>
      </c>
      <c r="K1061" s="77"/>
    </row>
    <row r="1062" spans="2:11" ht="15" hidden="1" customHeight="1" outlineLevel="1" x14ac:dyDescent="0.2">
      <c r="B1062" s="76">
        <v>2018</v>
      </c>
      <c r="C1062" s="72"/>
      <c r="D1062" s="77">
        <v>131</v>
      </c>
      <c r="E1062" s="77"/>
      <c r="F1062" s="180">
        <v>443</v>
      </c>
      <c r="G1062" s="69"/>
      <c r="H1062" s="180">
        <v>17853.347000000002</v>
      </c>
      <c r="I1062" s="69"/>
      <c r="J1062" s="77">
        <v>5821.8069999999998</v>
      </c>
      <c r="K1062" s="77"/>
    </row>
    <row r="1063" spans="2:11" ht="15" hidden="1" customHeight="1" outlineLevel="1" x14ac:dyDescent="0.2">
      <c r="B1063" s="76">
        <v>2017</v>
      </c>
      <c r="C1063" s="72"/>
      <c r="D1063" s="77">
        <v>130</v>
      </c>
      <c r="E1063" s="77" t="s">
        <v>50</v>
      </c>
      <c r="F1063" s="77">
        <v>364</v>
      </c>
      <c r="G1063" s="225" t="s">
        <v>50</v>
      </c>
      <c r="H1063" s="77">
        <v>14960.362999999999</v>
      </c>
      <c r="I1063" s="225" t="s">
        <v>50</v>
      </c>
      <c r="J1063" s="77">
        <v>4688.6239999999998</v>
      </c>
      <c r="K1063" s="77" t="s">
        <v>50</v>
      </c>
    </row>
    <row r="1064" spans="2:11" ht="15" hidden="1" customHeight="1" outlineLevel="1" x14ac:dyDescent="0.2">
      <c r="B1064" s="44">
        <v>2016</v>
      </c>
      <c r="C1064" s="72"/>
      <c r="D1064" s="177">
        <v>135</v>
      </c>
      <c r="E1064" s="177" t="s">
        <v>50</v>
      </c>
      <c r="F1064" s="177">
        <v>435</v>
      </c>
      <c r="G1064" s="225" t="s">
        <v>50</v>
      </c>
      <c r="H1064" s="177">
        <v>16300.909</v>
      </c>
      <c r="I1064" s="225" t="s">
        <v>50</v>
      </c>
      <c r="J1064" s="177">
        <v>5914.6850000000004</v>
      </c>
      <c r="K1064" s="177" t="s">
        <v>50</v>
      </c>
    </row>
    <row r="1065" spans="2:11" ht="15" hidden="1" customHeight="1" outlineLevel="1" x14ac:dyDescent="0.2">
      <c r="B1065" s="44">
        <v>2015</v>
      </c>
      <c r="C1065" s="72"/>
      <c r="D1065" s="177">
        <v>142</v>
      </c>
      <c r="E1065" s="177" t="s">
        <v>50</v>
      </c>
      <c r="F1065" s="177">
        <v>490</v>
      </c>
      <c r="G1065" s="225" t="s">
        <v>50</v>
      </c>
      <c r="H1065" s="177">
        <v>19064.332999999999</v>
      </c>
      <c r="I1065" s="225" t="s">
        <v>50</v>
      </c>
      <c r="J1065" s="177">
        <v>6047.4170000000004</v>
      </c>
      <c r="K1065" s="177" t="s">
        <v>50</v>
      </c>
    </row>
    <row r="1066" spans="2:11" ht="15" hidden="1" customHeight="1" outlineLevel="1" x14ac:dyDescent="0.2">
      <c r="B1066" s="44">
        <v>2014</v>
      </c>
      <c r="C1066" s="72"/>
      <c r="D1066" s="177">
        <v>138</v>
      </c>
      <c r="E1066" s="70" t="s">
        <v>276</v>
      </c>
      <c r="F1066" s="177">
        <v>498</v>
      </c>
      <c r="G1066" s="70" t="s">
        <v>50</v>
      </c>
      <c r="H1066" s="177">
        <v>20968.613000000001</v>
      </c>
      <c r="I1066" s="70" t="s">
        <v>50</v>
      </c>
      <c r="J1066" s="177">
        <v>5866.4480000000003</v>
      </c>
      <c r="K1066" s="177" t="s">
        <v>50</v>
      </c>
    </row>
    <row r="1067" spans="2:11" ht="15" hidden="1" customHeight="1" outlineLevel="1" x14ac:dyDescent="0.2">
      <c r="B1067" s="225" t="s">
        <v>23</v>
      </c>
      <c r="C1067" s="72"/>
      <c r="D1067" s="77"/>
      <c r="E1067" s="77"/>
      <c r="F1067" s="77"/>
      <c r="G1067" s="225"/>
      <c r="H1067" s="77"/>
      <c r="I1067" s="225"/>
      <c r="J1067" s="77"/>
      <c r="K1067" s="77"/>
    </row>
    <row r="1068" spans="2:11" ht="15" hidden="1" customHeight="1" outlineLevel="1" x14ac:dyDescent="0.2">
      <c r="B1068" s="76">
        <v>2019</v>
      </c>
      <c r="C1068" s="239"/>
      <c r="D1068" s="180">
        <v>490</v>
      </c>
      <c r="E1068" s="180"/>
      <c r="F1068" s="180">
        <v>1451</v>
      </c>
      <c r="G1068" s="67"/>
      <c r="H1068" s="180">
        <v>241946.71400000001</v>
      </c>
      <c r="I1068" s="67"/>
      <c r="J1068" s="180">
        <v>23063.878000000001</v>
      </c>
      <c r="K1068" s="77"/>
    </row>
    <row r="1069" spans="2:11" ht="15" hidden="1" customHeight="1" outlineLevel="1" x14ac:dyDescent="0.2">
      <c r="B1069" s="76">
        <v>2018</v>
      </c>
      <c r="C1069" s="72"/>
      <c r="D1069" s="77">
        <v>490</v>
      </c>
      <c r="E1069" s="77"/>
      <c r="F1069" s="180">
        <v>1451</v>
      </c>
      <c r="G1069" s="69"/>
      <c r="H1069" s="180">
        <v>229761.67199999999</v>
      </c>
      <c r="I1069" s="69"/>
      <c r="J1069" s="77">
        <v>34941.267999999996</v>
      </c>
      <c r="K1069" s="77"/>
    </row>
    <row r="1070" spans="2:11" ht="15" hidden="1" customHeight="1" outlineLevel="1" x14ac:dyDescent="0.2">
      <c r="B1070" s="76">
        <v>2017</v>
      </c>
      <c r="C1070" s="72"/>
      <c r="D1070" s="77">
        <v>466</v>
      </c>
      <c r="E1070" s="77" t="s">
        <v>50</v>
      </c>
      <c r="F1070" s="77">
        <v>1402</v>
      </c>
      <c r="G1070" s="225" t="s">
        <v>50</v>
      </c>
      <c r="H1070" s="77">
        <v>227727.64499999999</v>
      </c>
      <c r="I1070" s="225" t="s">
        <v>50</v>
      </c>
      <c r="J1070" s="77">
        <v>23056.16</v>
      </c>
      <c r="K1070" s="77" t="s">
        <v>50</v>
      </c>
    </row>
    <row r="1071" spans="2:11" ht="15" hidden="1" customHeight="1" outlineLevel="1" x14ac:dyDescent="0.2">
      <c r="B1071" s="44">
        <v>2016</v>
      </c>
      <c r="C1071" s="72"/>
      <c r="D1071" s="177">
        <v>465</v>
      </c>
      <c r="E1071" s="177" t="s">
        <v>50</v>
      </c>
      <c r="F1071" s="177">
        <v>1416</v>
      </c>
      <c r="G1071" s="225" t="s">
        <v>50</v>
      </c>
      <c r="H1071" s="177">
        <v>214784.70199999999</v>
      </c>
      <c r="I1071" s="225" t="s">
        <v>50</v>
      </c>
      <c r="J1071" s="177">
        <v>30941.27</v>
      </c>
      <c r="K1071" s="177" t="s">
        <v>50</v>
      </c>
    </row>
    <row r="1072" spans="2:11" ht="15" hidden="1" customHeight="1" outlineLevel="1" x14ac:dyDescent="0.2">
      <c r="B1072" s="44">
        <v>2015</v>
      </c>
      <c r="C1072" s="72"/>
      <c r="D1072" s="177">
        <v>458</v>
      </c>
      <c r="E1072" s="177" t="s">
        <v>50</v>
      </c>
      <c r="F1072" s="177">
        <v>1452</v>
      </c>
      <c r="G1072" s="225" t="s">
        <v>50</v>
      </c>
      <c r="H1072" s="177">
        <v>207666.24</v>
      </c>
      <c r="I1072" s="225" t="s">
        <v>50</v>
      </c>
      <c r="J1072" s="177">
        <v>30634.080000000002</v>
      </c>
      <c r="K1072" s="177" t="s">
        <v>50</v>
      </c>
    </row>
    <row r="1073" spans="2:11" ht="15" hidden="1" customHeight="1" outlineLevel="1" x14ac:dyDescent="0.2">
      <c r="B1073" s="44">
        <v>2014</v>
      </c>
      <c r="C1073" s="72"/>
      <c r="D1073" s="177">
        <v>439</v>
      </c>
      <c r="E1073" s="70" t="s">
        <v>276</v>
      </c>
      <c r="F1073" s="177">
        <v>1368</v>
      </c>
      <c r="G1073" s="70" t="s">
        <v>50</v>
      </c>
      <c r="H1073" s="177">
        <v>228012.951</v>
      </c>
      <c r="I1073" s="70" t="s">
        <v>50</v>
      </c>
      <c r="J1073" s="177">
        <v>39466.777999999998</v>
      </c>
      <c r="K1073" s="177" t="s">
        <v>50</v>
      </c>
    </row>
    <row r="1074" spans="2:11" ht="15" hidden="1" customHeight="1" outlineLevel="1" x14ac:dyDescent="0.2">
      <c r="B1074" s="225" t="s">
        <v>24</v>
      </c>
      <c r="C1074" s="72"/>
      <c r="D1074" s="77"/>
      <c r="E1074" s="77"/>
      <c r="F1074" s="77"/>
      <c r="G1074" s="225"/>
      <c r="H1074" s="77"/>
      <c r="I1074" s="225"/>
      <c r="J1074" s="77"/>
      <c r="K1074" s="77"/>
    </row>
    <row r="1075" spans="2:11" ht="15" hidden="1" customHeight="1" outlineLevel="1" x14ac:dyDescent="0.2">
      <c r="B1075" s="76">
        <v>2019</v>
      </c>
      <c r="C1075" s="239"/>
      <c r="D1075" s="180">
        <v>133</v>
      </c>
      <c r="E1075" s="180"/>
      <c r="F1075" s="180">
        <v>287</v>
      </c>
      <c r="G1075" s="67"/>
      <c r="H1075" s="180">
        <v>21977.468000000001</v>
      </c>
      <c r="I1075" s="67"/>
      <c r="J1075" s="180">
        <v>5041.2870000000003</v>
      </c>
      <c r="K1075" s="77"/>
    </row>
    <row r="1076" spans="2:11" ht="15" hidden="1" customHeight="1" outlineLevel="1" x14ac:dyDescent="0.2">
      <c r="B1076" s="76">
        <v>2018</v>
      </c>
      <c r="C1076" s="72"/>
      <c r="D1076" s="77">
        <v>134</v>
      </c>
      <c r="E1076" s="77"/>
      <c r="F1076" s="180">
        <v>263</v>
      </c>
      <c r="G1076" s="69"/>
      <c r="H1076" s="180">
        <v>31429.734</v>
      </c>
      <c r="I1076" s="69"/>
      <c r="J1076" s="77">
        <v>5415.6239999999998</v>
      </c>
      <c r="K1076" s="77"/>
    </row>
    <row r="1077" spans="2:11" ht="15" hidden="1" customHeight="1" outlineLevel="1" x14ac:dyDescent="0.2">
      <c r="B1077" s="76">
        <v>2017</v>
      </c>
      <c r="C1077" s="72"/>
      <c r="D1077" s="77">
        <v>135</v>
      </c>
      <c r="E1077" s="77" t="s">
        <v>50</v>
      </c>
      <c r="F1077" s="77">
        <v>248</v>
      </c>
      <c r="G1077" s="225" t="s">
        <v>50</v>
      </c>
      <c r="H1077" s="77">
        <v>16247.635</v>
      </c>
      <c r="I1077" s="225" t="s">
        <v>50</v>
      </c>
      <c r="J1077" s="77">
        <v>3997.9110000000001</v>
      </c>
      <c r="K1077" s="77" t="s">
        <v>50</v>
      </c>
    </row>
    <row r="1078" spans="2:11" ht="15" hidden="1" customHeight="1" outlineLevel="1" x14ac:dyDescent="0.2">
      <c r="B1078" s="44">
        <v>2016</v>
      </c>
      <c r="C1078" s="72"/>
      <c r="D1078" s="177">
        <v>134</v>
      </c>
      <c r="E1078" s="177" t="s">
        <v>50</v>
      </c>
      <c r="F1078" s="177">
        <v>260</v>
      </c>
      <c r="G1078" s="225" t="s">
        <v>50</v>
      </c>
      <c r="H1078" s="177">
        <v>15414.075000000001</v>
      </c>
      <c r="I1078" s="225" t="s">
        <v>50</v>
      </c>
      <c r="J1078" s="177">
        <v>4637.241</v>
      </c>
      <c r="K1078" s="177" t="s">
        <v>50</v>
      </c>
    </row>
    <row r="1079" spans="2:11" ht="15" hidden="1" customHeight="1" outlineLevel="1" x14ac:dyDescent="0.2">
      <c r="B1079" s="44">
        <v>2015</v>
      </c>
      <c r="C1079" s="72"/>
      <c r="D1079" s="177">
        <v>131</v>
      </c>
      <c r="E1079" s="177" t="s">
        <v>50</v>
      </c>
      <c r="F1079" s="177">
        <v>244</v>
      </c>
      <c r="G1079" s="225" t="s">
        <v>50</v>
      </c>
      <c r="H1079" s="177">
        <v>15179.906999999999</v>
      </c>
      <c r="I1079" s="225" t="s">
        <v>50</v>
      </c>
      <c r="J1079" s="177">
        <v>3686.9630000000002</v>
      </c>
      <c r="K1079" s="177" t="s">
        <v>50</v>
      </c>
    </row>
    <row r="1080" spans="2:11" ht="15" hidden="1" customHeight="1" outlineLevel="1" x14ac:dyDescent="0.2">
      <c r="B1080" s="44">
        <v>2014</v>
      </c>
      <c r="C1080" s="72"/>
      <c r="D1080" s="177">
        <v>138</v>
      </c>
      <c r="E1080" s="70" t="s">
        <v>276</v>
      </c>
      <c r="F1080" s="177">
        <v>502</v>
      </c>
      <c r="G1080" s="70" t="s">
        <v>50</v>
      </c>
      <c r="H1080" s="177">
        <v>46740.775999999998</v>
      </c>
      <c r="I1080" s="70" t="s">
        <v>50</v>
      </c>
      <c r="J1080" s="177">
        <v>24775.991999999998</v>
      </c>
      <c r="K1080" s="177" t="s">
        <v>50</v>
      </c>
    </row>
    <row r="1081" spans="2:11" ht="15" hidden="1" customHeight="1" outlineLevel="1" x14ac:dyDescent="0.2">
      <c r="B1081" s="225" t="s">
        <v>25</v>
      </c>
      <c r="C1081" s="72"/>
      <c r="D1081" s="77"/>
      <c r="E1081" s="77"/>
      <c r="F1081" s="77"/>
      <c r="G1081" s="225"/>
      <c r="H1081" s="77"/>
      <c r="I1081" s="225"/>
      <c r="J1081" s="77"/>
      <c r="K1081" s="77"/>
    </row>
    <row r="1082" spans="2:11" ht="15" hidden="1" customHeight="1" outlineLevel="1" x14ac:dyDescent="0.2">
      <c r="B1082" s="76">
        <v>2019</v>
      </c>
      <c r="C1082" s="239"/>
      <c r="D1082" s="180">
        <v>468</v>
      </c>
      <c r="E1082" s="180"/>
      <c r="F1082" s="180">
        <v>1695</v>
      </c>
      <c r="G1082" s="67"/>
      <c r="H1082" s="180">
        <v>66940.278999999995</v>
      </c>
      <c r="I1082" s="67"/>
      <c r="J1082" s="180">
        <v>33414.485000000001</v>
      </c>
      <c r="K1082" s="77"/>
    </row>
    <row r="1083" spans="2:11" ht="15" hidden="1" customHeight="1" outlineLevel="1" x14ac:dyDescent="0.2">
      <c r="B1083" s="76">
        <v>2018</v>
      </c>
      <c r="C1083" s="72"/>
      <c r="D1083" s="77">
        <v>444</v>
      </c>
      <c r="E1083" s="77"/>
      <c r="F1083" s="180">
        <v>1596</v>
      </c>
      <c r="G1083" s="69"/>
      <c r="H1083" s="180">
        <v>68254.149999999994</v>
      </c>
      <c r="I1083" s="69"/>
      <c r="J1083" s="77">
        <v>34354.826999999997</v>
      </c>
      <c r="K1083" s="77"/>
    </row>
    <row r="1084" spans="2:11" ht="15" hidden="1" customHeight="1" outlineLevel="1" x14ac:dyDescent="0.2">
      <c r="B1084" s="76">
        <v>2017</v>
      </c>
      <c r="C1084" s="72"/>
      <c r="D1084" s="77">
        <v>399</v>
      </c>
      <c r="E1084" s="77" t="s">
        <v>50</v>
      </c>
      <c r="F1084" s="77">
        <v>1446</v>
      </c>
      <c r="G1084" s="225" t="s">
        <v>50</v>
      </c>
      <c r="H1084" s="77">
        <v>62717.618000000002</v>
      </c>
      <c r="I1084" s="225" t="s">
        <v>50</v>
      </c>
      <c r="J1084" s="77">
        <v>32303.276999999998</v>
      </c>
      <c r="K1084" s="77" t="s">
        <v>50</v>
      </c>
    </row>
    <row r="1085" spans="2:11" ht="15" hidden="1" customHeight="1" outlineLevel="1" x14ac:dyDescent="0.2">
      <c r="B1085" s="44">
        <v>2016</v>
      </c>
      <c r="C1085" s="72"/>
      <c r="D1085" s="177">
        <v>344</v>
      </c>
      <c r="E1085" s="177" t="s">
        <v>50</v>
      </c>
      <c r="F1085" s="177">
        <v>1330</v>
      </c>
      <c r="G1085" s="225" t="s">
        <v>50</v>
      </c>
      <c r="H1085" s="177">
        <v>56400.112999999998</v>
      </c>
      <c r="I1085" s="225" t="s">
        <v>50</v>
      </c>
      <c r="J1085" s="177">
        <v>28554.241999999998</v>
      </c>
      <c r="K1085" s="177" t="s">
        <v>50</v>
      </c>
    </row>
    <row r="1086" spans="2:11" ht="15" hidden="1" customHeight="1" outlineLevel="1" x14ac:dyDescent="0.2">
      <c r="B1086" s="44">
        <v>2015</v>
      </c>
      <c r="C1086" s="72"/>
      <c r="D1086" s="177">
        <v>322</v>
      </c>
      <c r="E1086" s="177" t="s">
        <v>50</v>
      </c>
      <c r="F1086" s="177">
        <v>1292</v>
      </c>
      <c r="G1086" s="225" t="s">
        <v>50</v>
      </c>
      <c r="H1086" s="177">
        <v>49631.96</v>
      </c>
      <c r="I1086" s="225" t="s">
        <v>50</v>
      </c>
      <c r="J1086" s="177">
        <v>24141.58</v>
      </c>
      <c r="K1086" s="177" t="s">
        <v>50</v>
      </c>
    </row>
    <row r="1087" spans="2:11" ht="15" hidden="1" customHeight="1" outlineLevel="1" x14ac:dyDescent="0.2">
      <c r="B1087" s="44">
        <v>2014</v>
      </c>
      <c r="C1087" s="72"/>
      <c r="D1087" s="177">
        <v>300</v>
      </c>
      <c r="E1087" s="70" t="s">
        <v>276</v>
      </c>
      <c r="F1087" s="177">
        <v>1253</v>
      </c>
      <c r="G1087" s="70" t="s">
        <v>50</v>
      </c>
      <c r="H1087" s="177">
        <v>50199.989000000001</v>
      </c>
      <c r="I1087" s="70" t="s">
        <v>50</v>
      </c>
      <c r="J1087" s="177">
        <v>21766.915000000001</v>
      </c>
      <c r="K1087" s="177" t="s">
        <v>50</v>
      </c>
    </row>
    <row r="1088" spans="2:11" ht="15" hidden="1" customHeight="1" outlineLevel="1" x14ac:dyDescent="0.2">
      <c r="B1088" s="225" t="s">
        <v>26</v>
      </c>
      <c r="C1088" s="72"/>
      <c r="D1088" s="77"/>
      <c r="E1088" s="77"/>
      <c r="F1088" s="77"/>
      <c r="G1088" s="225"/>
      <c r="H1088" s="77"/>
      <c r="I1088" s="225"/>
      <c r="J1088" s="77"/>
      <c r="K1088" s="77"/>
    </row>
    <row r="1089" spans="2:11" ht="15" hidden="1" customHeight="1" outlineLevel="1" x14ac:dyDescent="0.2">
      <c r="B1089" s="76">
        <v>2019</v>
      </c>
      <c r="C1089" s="239"/>
      <c r="D1089" s="180">
        <v>43</v>
      </c>
      <c r="E1089" s="180"/>
      <c r="F1089" s="180">
        <v>57</v>
      </c>
      <c r="G1089" s="67"/>
      <c r="H1089" s="180">
        <v>1428.127</v>
      </c>
      <c r="I1089" s="67"/>
      <c r="J1089" s="180">
        <v>774.19200000000001</v>
      </c>
      <c r="K1089" s="77"/>
    </row>
    <row r="1090" spans="2:11" ht="15" hidden="1" customHeight="1" outlineLevel="1" x14ac:dyDescent="0.2">
      <c r="B1090" s="76">
        <v>2018</v>
      </c>
      <c r="C1090" s="72"/>
      <c r="D1090" s="77">
        <v>34</v>
      </c>
      <c r="E1090" s="77"/>
      <c r="F1090" s="180">
        <v>41</v>
      </c>
      <c r="G1090" s="69"/>
      <c r="H1090" s="180">
        <v>1008.3150000000001</v>
      </c>
      <c r="I1090" s="69"/>
      <c r="J1090" s="77">
        <v>544.95299999999997</v>
      </c>
      <c r="K1090" s="77"/>
    </row>
    <row r="1091" spans="2:11" ht="15" hidden="1" customHeight="1" outlineLevel="1" x14ac:dyDescent="0.2">
      <c r="B1091" s="76">
        <v>2017</v>
      </c>
      <c r="C1091" s="72"/>
      <c r="D1091" s="77">
        <v>39</v>
      </c>
      <c r="E1091" s="77" t="s">
        <v>50</v>
      </c>
      <c r="F1091" s="77">
        <v>43</v>
      </c>
      <c r="G1091" s="225" t="s">
        <v>50</v>
      </c>
      <c r="H1091" s="77">
        <v>728.39099999999996</v>
      </c>
      <c r="I1091" s="225" t="s">
        <v>50</v>
      </c>
      <c r="J1091" s="77">
        <v>397.238</v>
      </c>
      <c r="K1091" s="77" t="s">
        <v>50</v>
      </c>
    </row>
    <row r="1092" spans="2:11" ht="15" hidden="1" customHeight="1" outlineLevel="1" x14ac:dyDescent="0.2">
      <c r="B1092" s="44">
        <v>2016</v>
      </c>
      <c r="C1092" s="72"/>
      <c r="D1092" s="177">
        <v>34</v>
      </c>
      <c r="E1092" s="177" t="s">
        <v>50</v>
      </c>
      <c r="F1092" s="177">
        <v>37</v>
      </c>
      <c r="G1092" s="225" t="s">
        <v>50</v>
      </c>
      <c r="H1092" s="177">
        <v>600.75300000000004</v>
      </c>
      <c r="I1092" s="225" t="s">
        <v>50</v>
      </c>
      <c r="J1092" s="177">
        <v>346.12099999999998</v>
      </c>
      <c r="K1092" s="177" t="s">
        <v>50</v>
      </c>
    </row>
    <row r="1093" spans="2:11" ht="15" hidden="1" customHeight="1" outlineLevel="1" x14ac:dyDescent="0.2">
      <c r="B1093" s="44">
        <v>2015</v>
      </c>
      <c r="C1093" s="72"/>
      <c r="D1093" s="177">
        <v>32</v>
      </c>
      <c r="E1093" s="177" t="s">
        <v>50</v>
      </c>
      <c r="F1093" s="177">
        <v>33</v>
      </c>
      <c r="G1093" s="225" t="s">
        <v>50</v>
      </c>
      <c r="H1093" s="177">
        <v>469.48</v>
      </c>
      <c r="I1093" s="225" t="s">
        <v>50</v>
      </c>
      <c r="J1093" s="177">
        <v>256.52300000000002</v>
      </c>
      <c r="K1093" s="177" t="s">
        <v>50</v>
      </c>
    </row>
    <row r="1094" spans="2:11" ht="15" hidden="1" customHeight="1" outlineLevel="1" x14ac:dyDescent="0.2">
      <c r="B1094" s="44">
        <v>2014</v>
      </c>
      <c r="C1094" s="72"/>
      <c r="D1094" s="177">
        <v>31</v>
      </c>
      <c r="E1094" s="70" t="s">
        <v>276</v>
      </c>
      <c r="F1094" s="77" t="s">
        <v>37</v>
      </c>
      <c r="G1094" s="70"/>
      <c r="H1094" s="77" t="s">
        <v>37</v>
      </c>
      <c r="I1094" s="70"/>
      <c r="J1094" s="77" t="s">
        <v>37</v>
      </c>
      <c r="K1094" s="77"/>
    </row>
    <row r="1095" spans="2:11" ht="15" hidden="1" customHeight="1" outlineLevel="1" x14ac:dyDescent="0.2">
      <c r="B1095" s="225" t="s">
        <v>27</v>
      </c>
      <c r="C1095" s="72"/>
      <c r="D1095" s="77"/>
      <c r="E1095" s="77"/>
      <c r="F1095" s="77"/>
      <c r="G1095" s="225"/>
      <c r="H1095" s="77"/>
      <c r="I1095" s="225"/>
      <c r="J1095" s="77"/>
      <c r="K1095" s="77"/>
    </row>
    <row r="1096" spans="2:11" ht="15" hidden="1" customHeight="1" outlineLevel="1" x14ac:dyDescent="0.2">
      <c r="B1096" s="76">
        <v>2019</v>
      </c>
      <c r="C1096" s="239"/>
      <c r="D1096" s="180">
        <v>86</v>
      </c>
      <c r="E1096" s="180"/>
      <c r="F1096" s="180">
        <v>125</v>
      </c>
      <c r="G1096" s="67"/>
      <c r="H1096" s="180">
        <v>4750.0600000000004</v>
      </c>
      <c r="I1096" s="67"/>
      <c r="J1096" s="180">
        <v>1600.527</v>
      </c>
      <c r="K1096" s="77"/>
    </row>
    <row r="1097" spans="2:11" ht="15" hidden="1" customHeight="1" outlineLevel="1" x14ac:dyDescent="0.2">
      <c r="B1097" s="76">
        <v>2018</v>
      </c>
      <c r="C1097" s="72"/>
      <c r="D1097" s="77">
        <v>97</v>
      </c>
      <c r="E1097" s="77"/>
      <c r="F1097" s="180">
        <v>135</v>
      </c>
      <c r="G1097" s="69"/>
      <c r="H1097" s="180">
        <v>3947.1379999999999</v>
      </c>
      <c r="I1097" s="69"/>
      <c r="J1097" s="77">
        <v>1656.008</v>
      </c>
      <c r="K1097" s="77"/>
    </row>
    <row r="1098" spans="2:11" ht="15" hidden="1" customHeight="1" outlineLevel="1" x14ac:dyDescent="0.2">
      <c r="B1098" s="76">
        <v>2017</v>
      </c>
      <c r="C1098" s="72"/>
      <c r="D1098" s="77">
        <v>57</v>
      </c>
      <c r="E1098" s="77" t="s">
        <v>50</v>
      </c>
      <c r="F1098" s="77">
        <v>101</v>
      </c>
      <c r="G1098" s="225" t="s">
        <v>50</v>
      </c>
      <c r="H1098" s="77">
        <v>2664.643</v>
      </c>
      <c r="I1098" s="225" t="s">
        <v>50</v>
      </c>
      <c r="J1098" s="77">
        <v>1431.627</v>
      </c>
      <c r="K1098" s="77" t="s">
        <v>50</v>
      </c>
    </row>
    <row r="1099" spans="2:11" ht="15" hidden="1" customHeight="1" outlineLevel="1" x14ac:dyDescent="0.2">
      <c r="B1099" s="44">
        <v>2016</v>
      </c>
      <c r="C1099" s="72"/>
      <c r="D1099" s="177">
        <v>53</v>
      </c>
      <c r="E1099" s="177" t="s">
        <v>50</v>
      </c>
      <c r="F1099" s="177">
        <v>92</v>
      </c>
      <c r="G1099" s="225" t="s">
        <v>50</v>
      </c>
      <c r="H1099" s="177">
        <v>3171.0990000000002</v>
      </c>
      <c r="I1099" s="225" t="s">
        <v>50</v>
      </c>
      <c r="J1099" s="177">
        <v>1183.6079999999999</v>
      </c>
      <c r="K1099" s="177" t="s">
        <v>50</v>
      </c>
    </row>
    <row r="1100" spans="2:11" ht="15" hidden="1" customHeight="1" outlineLevel="1" x14ac:dyDescent="0.2">
      <c r="B1100" s="44">
        <v>2015</v>
      </c>
      <c r="C1100" s="72"/>
      <c r="D1100" s="177">
        <v>46</v>
      </c>
      <c r="E1100" s="177" t="s">
        <v>50</v>
      </c>
      <c r="F1100" s="177">
        <v>73</v>
      </c>
      <c r="G1100" s="225" t="s">
        <v>50</v>
      </c>
      <c r="H1100" s="177">
        <v>2872.04</v>
      </c>
      <c r="I1100" s="225" t="s">
        <v>50</v>
      </c>
      <c r="J1100" s="177">
        <v>738.57100000000003</v>
      </c>
      <c r="K1100" s="177" t="s">
        <v>50</v>
      </c>
    </row>
    <row r="1101" spans="2:11" ht="15" hidden="1" customHeight="1" outlineLevel="1" x14ac:dyDescent="0.2">
      <c r="B1101" s="44">
        <v>2014</v>
      </c>
      <c r="C1101" s="72"/>
      <c r="D1101" s="177">
        <v>38</v>
      </c>
      <c r="E1101" s="70" t="s">
        <v>276</v>
      </c>
      <c r="F1101" s="177">
        <v>60</v>
      </c>
      <c r="G1101" s="70" t="s">
        <v>50</v>
      </c>
      <c r="H1101" s="177">
        <v>4343.5640000000003</v>
      </c>
      <c r="I1101" s="70" t="s">
        <v>50</v>
      </c>
      <c r="J1101" s="177">
        <v>1059.45</v>
      </c>
      <c r="K1101" s="177" t="s">
        <v>50</v>
      </c>
    </row>
    <row r="1102" spans="2:11" ht="15" hidden="1" customHeight="1" outlineLevel="1" x14ac:dyDescent="0.2">
      <c r="B1102" s="225" t="s">
        <v>28</v>
      </c>
      <c r="C1102" s="72"/>
      <c r="D1102" s="77"/>
      <c r="E1102" s="77"/>
      <c r="F1102" s="77"/>
      <c r="G1102" s="225"/>
      <c r="H1102" s="77"/>
      <c r="I1102" s="225"/>
      <c r="J1102" s="77"/>
      <c r="K1102" s="77"/>
    </row>
    <row r="1103" spans="2:11" ht="15" hidden="1" customHeight="1" outlineLevel="1" x14ac:dyDescent="0.2">
      <c r="B1103" s="76">
        <v>2019</v>
      </c>
      <c r="C1103" s="239"/>
      <c r="D1103" s="180">
        <v>292</v>
      </c>
      <c r="E1103" s="180"/>
      <c r="F1103" s="180">
        <v>379</v>
      </c>
      <c r="G1103" s="67"/>
      <c r="H1103" s="180">
        <v>8687.1090000000004</v>
      </c>
      <c r="I1103" s="67"/>
      <c r="J1103" s="180">
        <v>5412.5429999999997</v>
      </c>
      <c r="K1103" s="77"/>
    </row>
    <row r="1104" spans="2:11" ht="15" hidden="1" customHeight="1" outlineLevel="1" x14ac:dyDescent="0.2">
      <c r="B1104" s="76">
        <v>2018</v>
      </c>
      <c r="C1104" s="72"/>
      <c r="D1104" s="77">
        <v>282</v>
      </c>
      <c r="E1104" s="77"/>
      <c r="F1104" s="180">
        <v>359</v>
      </c>
      <c r="G1104" s="69"/>
      <c r="H1104" s="180">
        <v>8034.2939999999999</v>
      </c>
      <c r="I1104" s="69"/>
      <c r="J1104" s="77">
        <v>5065.5919999999996</v>
      </c>
      <c r="K1104" s="77"/>
    </row>
    <row r="1105" spans="2:11" ht="15" hidden="1" customHeight="1" outlineLevel="1" x14ac:dyDescent="0.2">
      <c r="B1105" s="76">
        <v>2017</v>
      </c>
      <c r="C1105" s="72"/>
      <c r="D1105" s="77">
        <v>279</v>
      </c>
      <c r="E1105" s="77" t="s">
        <v>50</v>
      </c>
      <c r="F1105" s="77">
        <v>340</v>
      </c>
      <c r="G1105" s="225" t="s">
        <v>50</v>
      </c>
      <c r="H1105" s="77">
        <v>6781.6239999999998</v>
      </c>
      <c r="I1105" s="225" t="s">
        <v>50</v>
      </c>
      <c r="J1105" s="77">
        <v>4345.6329999999998</v>
      </c>
      <c r="K1105" s="77" t="s">
        <v>50</v>
      </c>
    </row>
    <row r="1106" spans="2:11" ht="15" hidden="1" customHeight="1" outlineLevel="1" x14ac:dyDescent="0.2">
      <c r="B1106" s="44">
        <v>2016</v>
      </c>
      <c r="C1106" s="72"/>
      <c r="D1106" s="177">
        <v>261</v>
      </c>
      <c r="E1106" s="177" t="s">
        <v>50</v>
      </c>
      <c r="F1106" s="177">
        <v>310</v>
      </c>
      <c r="G1106" s="225" t="s">
        <v>50</v>
      </c>
      <c r="H1106" s="177">
        <v>5949.9129999999996</v>
      </c>
      <c r="I1106" s="225" t="s">
        <v>50</v>
      </c>
      <c r="J1106" s="177">
        <v>3852.44</v>
      </c>
      <c r="K1106" s="177" t="s">
        <v>50</v>
      </c>
    </row>
    <row r="1107" spans="2:11" ht="15" hidden="1" customHeight="1" outlineLevel="1" x14ac:dyDescent="0.2">
      <c r="B1107" s="44">
        <v>2015</v>
      </c>
      <c r="C1107" s="72"/>
      <c r="D1107" s="177">
        <v>241</v>
      </c>
      <c r="E1107" s="177" t="s">
        <v>50</v>
      </c>
      <c r="F1107" s="177">
        <v>278</v>
      </c>
      <c r="G1107" s="225" t="s">
        <v>50</v>
      </c>
      <c r="H1107" s="177">
        <v>5134.9189999999999</v>
      </c>
      <c r="I1107" s="225" t="s">
        <v>50</v>
      </c>
      <c r="J1107" s="177">
        <v>3486.2150000000001</v>
      </c>
      <c r="K1107" s="177" t="s">
        <v>50</v>
      </c>
    </row>
    <row r="1108" spans="2:11" ht="15" hidden="1" customHeight="1" outlineLevel="1" x14ac:dyDescent="0.2">
      <c r="B1108" s="44">
        <v>2014</v>
      </c>
      <c r="C1108" s="72"/>
      <c r="D1108" s="177">
        <v>228</v>
      </c>
      <c r="E1108" s="70" t="s">
        <v>276</v>
      </c>
      <c r="F1108" s="177">
        <v>263</v>
      </c>
      <c r="G1108" s="70" t="s">
        <v>50</v>
      </c>
      <c r="H1108" s="177">
        <v>4432.5389999999998</v>
      </c>
      <c r="I1108" s="70" t="s">
        <v>50</v>
      </c>
      <c r="J1108" s="177">
        <v>3011.1239999999998</v>
      </c>
      <c r="K1108" s="177" t="s">
        <v>50</v>
      </c>
    </row>
    <row r="1109" spans="2:11" ht="15" hidden="1" customHeight="1" outlineLevel="1" x14ac:dyDescent="0.2">
      <c r="B1109" s="225" t="s">
        <v>29</v>
      </c>
      <c r="C1109" s="72"/>
      <c r="D1109" s="77"/>
      <c r="E1109" s="77"/>
      <c r="F1109" s="77"/>
      <c r="G1109" s="225"/>
      <c r="H1109" s="77"/>
      <c r="I1109" s="225"/>
      <c r="J1109" s="77"/>
      <c r="K1109" s="77"/>
    </row>
    <row r="1110" spans="2:11" ht="15" hidden="1" customHeight="1" outlineLevel="1" x14ac:dyDescent="0.2">
      <c r="B1110" s="76">
        <v>2019</v>
      </c>
      <c r="C1110" s="239"/>
      <c r="D1110" s="180">
        <v>843</v>
      </c>
      <c r="E1110" s="180"/>
      <c r="F1110" s="180">
        <v>956</v>
      </c>
      <c r="G1110" s="67"/>
      <c r="H1110" s="180">
        <v>11404.035</v>
      </c>
      <c r="I1110" s="67"/>
      <c r="J1110" s="180">
        <v>7576.4930000000004</v>
      </c>
      <c r="K1110" s="77"/>
    </row>
    <row r="1111" spans="2:11" ht="15" hidden="1" customHeight="1" outlineLevel="1" x14ac:dyDescent="0.2">
      <c r="B1111" s="76">
        <v>2018</v>
      </c>
      <c r="C1111" s="72"/>
      <c r="D1111" s="77">
        <v>816</v>
      </c>
      <c r="E1111" s="77"/>
      <c r="F1111" s="180">
        <v>933</v>
      </c>
      <c r="G1111" s="69"/>
      <c r="H1111" s="180">
        <v>11602.858</v>
      </c>
      <c r="I1111" s="69"/>
      <c r="J1111" s="77">
        <v>7801.0129999999999</v>
      </c>
      <c r="K1111" s="77"/>
    </row>
    <row r="1112" spans="2:11" ht="15" hidden="1" customHeight="1" outlineLevel="1" x14ac:dyDescent="0.2">
      <c r="B1112" s="76">
        <v>2017</v>
      </c>
      <c r="C1112" s="72"/>
      <c r="D1112" s="77">
        <v>822</v>
      </c>
      <c r="E1112" s="77" t="s">
        <v>50</v>
      </c>
      <c r="F1112" s="77">
        <v>929</v>
      </c>
      <c r="G1112" s="225" t="s">
        <v>50</v>
      </c>
      <c r="H1112" s="77">
        <v>11249.402</v>
      </c>
      <c r="I1112" s="225" t="s">
        <v>50</v>
      </c>
      <c r="J1112" s="77">
        <v>7431.1480000000001</v>
      </c>
      <c r="K1112" s="77" t="s">
        <v>50</v>
      </c>
    </row>
    <row r="1113" spans="2:11" ht="15" hidden="1" customHeight="1" outlineLevel="1" x14ac:dyDescent="0.2">
      <c r="B1113" s="44">
        <v>2016</v>
      </c>
      <c r="C1113" s="72"/>
      <c r="D1113" s="177">
        <v>756</v>
      </c>
      <c r="E1113" s="177" t="s">
        <v>50</v>
      </c>
      <c r="F1113" s="177">
        <v>867</v>
      </c>
      <c r="G1113" s="225" t="s">
        <v>50</v>
      </c>
      <c r="H1113" s="177">
        <v>10298.547</v>
      </c>
      <c r="I1113" s="225" t="s">
        <v>50</v>
      </c>
      <c r="J1113" s="177">
        <v>6789.6719999999996</v>
      </c>
      <c r="K1113" s="177" t="s">
        <v>50</v>
      </c>
    </row>
    <row r="1114" spans="2:11" ht="15" hidden="1" customHeight="1" outlineLevel="1" x14ac:dyDescent="0.2">
      <c r="B1114" s="44">
        <v>2015</v>
      </c>
      <c r="C1114" s="72"/>
      <c r="D1114" s="177">
        <v>729</v>
      </c>
      <c r="E1114" s="177" t="s">
        <v>50</v>
      </c>
      <c r="F1114" s="177">
        <v>835</v>
      </c>
      <c r="G1114" s="225" t="s">
        <v>50</v>
      </c>
      <c r="H1114" s="177">
        <v>9646.4979999999996</v>
      </c>
      <c r="I1114" s="225" t="s">
        <v>50</v>
      </c>
      <c r="J1114" s="177">
        <v>6578.6369999999997</v>
      </c>
      <c r="K1114" s="177" t="s">
        <v>50</v>
      </c>
    </row>
    <row r="1115" spans="2:11" ht="15" hidden="1" customHeight="1" outlineLevel="1" x14ac:dyDescent="0.2">
      <c r="B1115" s="44">
        <v>2014</v>
      </c>
      <c r="C1115" s="72"/>
      <c r="D1115" s="177">
        <v>660</v>
      </c>
      <c r="E1115" s="70" t="s">
        <v>276</v>
      </c>
      <c r="F1115" s="177">
        <v>778</v>
      </c>
      <c r="G1115" s="70" t="s">
        <v>50</v>
      </c>
      <c r="H1115" s="177">
        <v>9743.152</v>
      </c>
      <c r="I1115" s="70" t="s">
        <v>50</v>
      </c>
      <c r="J1115" s="177">
        <v>5999.3339999999998</v>
      </c>
      <c r="K1115" s="177" t="s">
        <v>50</v>
      </c>
    </row>
    <row r="1116" spans="2:11" ht="15" hidden="1" customHeight="1" outlineLevel="1" x14ac:dyDescent="0.2">
      <c r="B1116" s="225" t="s">
        <v>30</v>
      </c>
      <c r="C1116" s="72"/>
      <c r="D1116" s="77"/>
      <c r="E1116" s="77"/>
      <c r="F1116" s="180"/>
      <c r="G1116" s="69"/>
      <c r="H1116" s="180"/>
      <c r="I1116" s="69"/>
      <c r="J1116" s="77"/>
      <c r="K1116" s="77"/>
    </row>
    <row r="1117" spans="2:11" ht="15" hidden="1" customHeight="1" outlineLevel="1" x14ac:dyDescent="0.2">
      <c r="B1117" s="76">
        <v>2019</v>
      </c>
      <c r="C1117" s="239"/>
      <c r="D1117" s="180">
        <v>166</v>
      </c>
      <c r="E1117" s="180"/>
      <c r="F1117" s="180">
        <v>297</v>
      </c>
      <c r="G1117" s="67"/>
      <c r="H1117" s="180">
        <v>2172.1509999999998</v>
      </c>
      <c r="I1117" s="67"/>
      <c r="J1117" s="180">
        <v>1430.421</v>
      </c>
      <c r="K1117" s="77"/>
    </row>
    <row r="1118" spans="2:11" ht="15" hidden="1" customHeight="1" outlineLevel="1" x14ac:dyDescent="0.2">
      <c r="B1118" s="76">
        <v>2018</v>
      </c>
      <c r="C1118" s="72"/>
      <c r="D1118" s="77">
        <v>167</v>
      </c>
      <c r="E1118" s="77"/>
      <c r="F1118" s="180">
        <v>298</v>
      </c>
      <c r="G1118" s="69"/>
      <c r="H1118" s="180">
        <v>2202.6840000000002</v>
      </c>
      <c r="I1118" s="69"/>
      <c r="J1118" s="77">
        <v>1427.961</v>
      </c>
      <c r="K1118" s="77"/>
    </row>
    <row r="1119" spans="2:11" ht="15" hidden="1" customHeight="1" outlineLevel="1" x14ac:dyDescent="0.2">
      <c r="B1119" s="76">
        <v>2017</v>
      </c>
      <c r="C1119" s="72"/>
      <c r="D1119" s="77">
        <v>156</v>
      </c>
      <c r="E1119" s="77" t="s">
        <v>50</v>
      </c>
      <c r="F1119" s="77">
        <v>275</v>
      </c>
      <c r="G1119" s="225" t="s">
        <v>50</v>
      </c>
      <c r="H1119" s="77">
        <v>2296.7159999999999</v>
      </c>
      <c r="I1119" s="225" t="s">
        <v>50</v>
      </c>
      <c r="J1119" s="77">
        <v>1429.1759999999999</v>
      </c>
      <c r="K1119" s="77" t="s">
        <v>50</v>
      </c>
    </row>
    <row r="1120" spans="2:11" ht="15" hidden="1" customHeight="1" outlineLevel="1" x14ac:dyDescent="0.2">
      <c r="B1120" s="44">
        <v>2016</v>
      </c>
      <c r="C1120" s="72"/>
      <c r="D1120" s="177">
        <v>159</v>
      </c>
      <c r="E1120" s="177" t="s">
        <v>50</v>
      </c>
      <c r="F1120" s="177">
        <v>273</v>
      </c>
      <c r="G1120" s="225" t="s">
        <v>50</v>
      </c>
      <c r="H1120" s="177">
        <v>2038.6759999999999</v>
      </c>
      <c r="I1120" s="225" t="s">
        <v>50</v>
      </c>
      <c r="J1120" s="177">
        <v>1200.5730000000001</v>
      </c>
      <c r="K1120" s="177" t="s">
        <v>50</v>
      </c>
    </row>
    <row r="1121" spans="2:11" ht="15" hidden="1" customHeight="1" outlineLevel="1" x14ac:dyDescent="0.2">
      <c r="B1121" s="44">
        <v>2015</v>
      </c>
      <c r="C1121" s="72"/>
      <c r="D1121" s="177">
        <v>182</v>
      </c>
      <c r="E1121" s="177" t="s">
        <v>50</v>
      </c>
      <c r="F1121" s="177">
        <v>291</v>
      </c>
      <c r="G1121" s="225" t="s">
        <v>50</v>
      </c>
      <c r="H1121" s="177">
        <v>1759.0719999999999</v>
      </c>
      <c r="I1121" s="225" t="s">
        <v>50</v>
      </c>
      <c r="J1121" s="177">
        <v>846.58299999999997</v>
      </c>
      <c r="K1121" s="177" t="s">
        <v>50</v>
      </c>
    </row>
    <row r="1122" spans="2:11" ht="15" hidden="1" customHeight="1" outlineLevel="1" x14ac:dyDescent="0.2">
      <c r="B1122" s="44">
        <v>2014</v>
      </c>
      <c r="C1122" s="72"/>
      <c r="D1122" s="177">
        <v>197</v>
      </c>
      <c r="E1122" s="70" t="s">
        <v>276</v>
      </c>
      <c r="F1122" s="177">
        <v>300</v>
      </c>
      <c r="G1122" s="70" t="s">
        <v>50</v>
      </c>
      <c r="H1122" s="177">
        <v>1713.8340000000001</v>
      </c>
      <c r="I1122" s="70" t="s">
        <v>50</v>
      </c>
      <c r="J1122" s="177">
        <v>1063.876</v>
      </c>
      <c r="K1122" s="177" t="s">
        <v>50</v>
      </c>
    </row>
    <row r="1123" spans="2:11" ht="15" hidden="1" customHeight="1" outlineLevel="1" x14ac:dyDescent="0.2">
      <c r="B1123" s="225" t="s">
        <v>31</v>
      </c>
      <c r="C1123" s="72"/>
      <c r="D1123" s="77"/>
      <c r="E1123" s="77"/>
      <c r="F1123" s="77"/>
      <c r="G1123" s="225"/>
      <c r="H1123" s="77"/>
      <c r="I1123" s="225"/>
      <c r="J1123" s="77"/>
      <c r="K1123" s="77"/>
    </row>
    <row r="1124" spans="2:11" ht="15" hidden="1" customHeight="1" outlineLevel="1" x14ac:dyDescent="0.2">
      <c r="B1124" s="76">
        <v>2019</v>
      </c>
      <c r="C1124" s="239"/>
      <c r="D1124" s="180">
        <v>297</v>
      </c>
      <c r="E1124" s="180"/>
      <c r="F1124" s="180">
        <v>332</v>
      </c>
      <c r="G1124" s="67"/>
      <c r="H1124" s="180">
        <v>6311.75</v>
      </c>
      <c r="I1124" s="67"/>
      <c r="J1124" s="180">
        <v>3925.9679999999998</v>
      </c>
      <c r="K1124" s="77"/>
    </row>
    <row r="1125" spans="2:11" ht="15" hidden="1" customHeight="1" outlineLevel="1" x14ac:dyDescent="0.2">
      <c r="B1125" s="76">
        <v>2018</v>
      </c>
      <c r="C1125" s="72"/>
      <c r="D1125" s="77">
        <v>268</v>
      </c>
      <c r="E1125" s="77"/>
      <c r="F1125" s="180">
        <v>301</v>
      </c>
      <c r="G1125" s="69"/>
      <c r="H1125" s="180">
        <v>5850.9440000000004</v>
      </c>
      <c r="I1125" s="69"/>
      <c r="J1125" s="77">
        <v>3839.1669999999999</v>
      </c>
      <c r="K1125" s="77"/>
    </row>
    <row r="1126" spans="2:11" ht="15" hidden="1" customHeight="1" outlineLevel="1" x14ac:dyDescent="0.2">
      <c r="B1126" s="76">
        <v>2017</v>
      </c>
      <c r="C1126" s="72"/>
      <c r="D1126" s="77">
        <v>248</v>
      </c>
      <c r="E1126" s="77" t="s">
        <v>50</v>
      </c>
      <c r="F1126" s="77">
        <v>275</v>
      </c>
      <c r="G1126" s="225" t="s">
        <v>50</v>
      </c>
      <c r="H1126" s="77">
        <v>5446.5879999999997</v>
      </c>
      <c r="I1126" s="225" t="s">
        <v>50</v>
      </c>
      <c r="J1126" s="77">
        <v>3702.4479999999999</v>
      </c>
      <c r="K1126" s="77" t="s">
        <v>50</v>
      </c>
    </row>
    <row r="1127" spans="2:11" ht="15" hidden="1" customHeight="1" outlineLevel="1" x14ac:dyDescent="0.2">
      <c r="B1127" s="44">
        <v>2016</v>
      </c>
      <c r="C1127" s="72"/>
      <c r="D1127" s="177">
        <v>246</v>
      </c>
      <c r="E1127" s="177" t="s">
        <v>50</v>
      </c>
      <c r="F1127" s="177">
        <v>268</v>
      </c>
      <c r="G1127" s="225" t="s">
        <v>50</v>
      </c>
      <c r="H1127" s="177">
        <v>4961.5519999999997</v>
      </c>
      <c r="I1127" s="225" t="s">
        <v>50</v>
      </c>
      <c r="J1127" s="177">
        <v>3365.5790000000002</v>
      </c>
      <c r="K1127" s="177" t="s">
        <v>50</v>
      </c>
    </row>
    <row r="1128" spans="2:11" ht="15" hidden="1" customHeight="1" outlineLevel="1" x14ac:dyDescent="0.2">
      <c r="B1128" s="44">
        <v>2015</v>
      </c>
      <c r="C1128" s="72"/>
      <c r="D1128" s="177">
        <v>226</v>
      </c>
      <c r="E1128" s="177" t="s">
        <v>50</v>
      </c>
      <c r="F1128" s="177">
        <v>248</v>
      </c>
      <c r="G1128" s="225" t="s">
        <v>50</v>
      </c>
      <c r="H1128" s="177">
        <v>4510.0940000000001</v>
      </c>
      <c r="I1128" s="225" t="s">
        <v>50</v>
      </c>
      <c r="J1128" s="177">
        <v>3071.6550000000002</v>
      </c>
      <c r="K1128" s="177" t="s">
        <v>50</v>
      </c>
    </row>
    <row r="1129" spans="2:11" ht="15" hidden="1" customHeight="1" outlineLevel="1" x14ac:dyDescent="0.2">
      <c r="B1129" s="44">
        <v>2014</v>
      </c>
      <c r="C1129" s="72"/>
      <c r="D1129" s="177">
        <v>232</v>
      </c>
      <c r="E1129" s="70" t="s">
        <v>276</v>
      </c>
      <c r="F1129" s="177">
        <v>257</v>
      </c>
      <c r="G1129" s="70" t="s">
        <v>50</v>
      </c>
      <c r="H1129" s="177">
        <v>4242.8940000000002</v>
      </c>
      <c r="I1129" s="70" t="s">
        <v>50</v>
      </c>
      <c r="J1129" s="177">
        <v>2850.5419999999999</v>
      </c>
      <c r="K1129" s="177" t="s">
        <v>50</v>
      </c>
    </row>
    <row r="1130" spans="2:11" ht="15" hidden="1" customHeight="1" outlineLevel="1" x14ac:dyDescent="0.2">
      <c r="B1130" s="225" t="s">
        <v>32</v>
      </c>
      <c r="C1130" s="72"/>
      <c r="D1130" s="77"/>
      <c r="E1130" s="77"/>
      <c r="F1130" s="77"/>
      <c r="G1130" s="225"/>
      <c r="H1130" s="77"/>
      <c r="I1130" s="225"/>
      <c r="J1130" s="77"/>
      <c r="K1130" s="77"/>
    </row>
    <row r="1131" spans="2:11" ht="15" hidden="1" customHeight="1" outlineLevel="1" x14ac:dyDescent="0.2">
      <c r="B1131" s="76">
        <v>2019</v>
      </c>
      <c r="C1131" s="239"/>
      <c r="D1131" s="180">
        <v>177</v>
      </c>
      <c r="E1131" s="180"/>
      <c r="F1131" s="180">
        <v>214</v>
      </c>
      <c r="G1131" s="67"/>
      <c r="H1131" s="180">
        <v>4419.4380000000001</v>
      </c>
      <c r="I1131" s="67"/>
      <c r="J1131" s="180">
        <v>1888.126</v>
      </c>
      <c r="K1131" s="77"/>
    </row>
    <row r="1132" spans="2:11" ht="15" hidden="1" customHeight="1" outlineLevel="1" x14ac:dyDescent="0.2">
      <c r="B1132" s="76">
        <v>2018</v>
      </c>
      <c r="C1132" s="72"/>
      <c r="D1132" s="77">
        <v>163</v>
      </c>
      <c r="E1132" s="77"/>
      <c r="F1132" s="180">
        <v>192</v>
      </c>
      <c r="G1132" s="69"/>
      <c r="H1132" s="180">
        <v>4109.1130000000003</v>
      </c>
      <c r="I1132" s="69"/>
      <c r="J1132" s="77">
        <v>1721.066</v>
      </c>
      <c r="K1132" s="77"/>
    </row>
    <row r="1133" spans="2:11" ht="15" hidden="1" customHeight="1" outlineLevel="1" x14ac:dyDescent="0.2">
      <c r="B1133" s="76">
        <v>2017</v>
      </c>
      <c r="C1133" s="72"/>
      <c r="D1133" s="77">
        <v>150</v>
      </c>
      <c r="E1133" s="77" t="s">
        <v>50</v>
      </c>
      <c r="F1133" s="77">
        <v>178</v>
      </c>
      <c r="G1133" s="225" t="s">
        <v>50</v>
      </c>
      <c r="H1133" s="77">
        <v>3608.2840000000001</v>
      </c>
      <c r="I1133" s="225" t="s">
        <v>50</v>
      </c>
      <c r="J1133" s="77">
        <v>1454.26</v>
      </c>
      <c r="K1133" s="77" t="s">
        <v>50</v>
      </c>
    </row>
    <row r="1134" spans="2:11" ht="15" hidden="1" customHeight="1" outlineLevel="1" x14ac:dyDescent="0.2">
      <c r="B1134" s="44">
        <v>2016</v>
      </c>
      <c r="C1134" s="72"/>
      <c r="D1134" s="177">
        <v>159</v>
      </c>
      <c r="E1134" s="177" t="s">
        <v>50</v>
      </c>
      <c r="F1134" s="177">
        <v>185</v>
      </c>
      <c r="G1134" s="225" t="s">
        <v>50</v>
      </c>
      <c r="H1134" s="177">
        <v>2855.549</v>
      </c>
      <c r="I1134" s="225" t="s">
        <v>50</v>
      </c>
      <c r="J1134" s="177">
        <v>1177.712</v>
      </c>
      <c r="K1134" s="177" t="s">
        <v>50</v>
      </c>
    </row>
    <row r="1135" spans="2:11" ht="15" hidden="1" customHeight="1" outlineLevel="1" x14ac:dyDescent="0.2">
      <c r="B1135" s="44">
        <v>2015</v>
      </c>
      <c r="C1135" s="72"/>
      <c r="D1135" s="177">
        <v>153</v>
      </c>
      <c r="E1135" s="177" t="s">
        <v>50</v>
      </c>
      <c r="F1135" s="177">
        <v>175</v>
      </c>
      <c r="G1135" s="225" t="s">
        <v>50</v>
      </c>
      <c r="H1135" s="177">
        <v>2497.3919999999998</v>
      </c>
      <c r="I1135" s="225" t="s">
        <v>50</v>
      </c>
      <c r="J1135" s="177">
        <v>1144.798</v>
      </c>
      <c r="K1135" s="177" t="s">
        <v>50</v>
      </c>
    </row>
    <row r="1136" spans="2:11" ht="15" hidden="1" customHeight="1" outlineLevel="1" x14ac:dyDescent="0.2">
      <c r="B1136" s="44">
        <v>2014</v>
      </c>
      <c r="C1136" s="72"/>
      <c r="D1136" s="177">
        <v>149</v>
      </c>
      <c r="E1136" s="70" t="s">
        <v>276</v>
      </c>
      <c r="F1136" s="177">
        <v>169</v>
      </c>
      <c r="G1136" s="70" t="s">
        <v>50</v>
      </c>
      <c r="H1136" s="177">
        <v>2310.9580000000001</v>
      </c>
      <c r="I1136" s="70" t="s">
        <v>50</v>
      </c>
      <c r="J1136" s="177">
        <v>1086.9849999999999</v>
      </c>
      <c r="K1136" s="177" t="s">
        <v>50</v>
      </c>
    </row>
    <row r="1137" spans="1:11" ht="15" hidden="1" customHeight="1" outlineLevel="1" x14ac:dyDescent="0.2">
      <c r="B1137" s="225" t="s">
        <v>33</v>
      </c>
      <c r="C1137" s="72"/>
      <c r="D1137" s="77"/>
      <c r="E1137" s="77"/>
      <c r="F1137" s="77"/>
      <c r="G1137" s="225"/>
      <c r="H1137" s="77"/>
      <c r="I1137" s="225"/>
      <c r="J1137" s="77"/>
      <c r="K1137" s="77"/>
    </row>
    <row r="1138" spans="1:11" ht="15" hidden="1" customHeight="1" outlineLevel="1" x14ac:dyDescent="0.2">
      <c r="B1138" s="76">
        <v>2019</v>
      </c>
      <c r="C1138" s="239"/>
      <c r="D1138" s="180">
        <v>212</v>
      </c>
      <c r="E1138" s="180"/>
      <c r="F1138" s="180">
        <v>340</v>
      </c>
      <c r="G1138" s="67"/>
      <c r="H1138" s="180">
        <v>5732.915</v>
      </c>
      <c r="I1138" s="67"/>
      <c r="J1138" s="180">
        <v>3107.11</v>
      </c>
      <c r="K1138" s="77"/>
    </row>
    <row r="1139" spans="1:11" ht="15" hidden="1" customHeight="1" outlineLevel="1" x14ac:dyDescent="0.2">
      <c r="B1139" s="76">
        <v>2018</v>
      </c>
      <c r="C1139" s="72"/>
      <c r="D1139" s="77">
        <v>210</v>
      </c>
      <c r="E1139" s="77"/>
      <c r="F1139" s="180">
        <v>337</v>
      </c>
      <c r="G1139" s="69"/>
      <c r="H1139" s="180">
        <v>5365.3379999999997</v>
      </c>
      <c r="I1139" s="69"/>
      <c r="J1139" s="77">
        <v>2771.18</v>
      </c>
      <c r="K1139" s="77"/>
    </row>
    <row r="1140" spans="1:11" ht="15" hidden="1" customHeight="1" outlineLevel="1" x14ac:dyDescent="0.2">
      <c r="B1140" s="76">
        <v>2017</v>
      </c>
      <c r="C1140" s="72"/>
      <c r="D1140" s="77">
        <v>180</v>
      </c>
      <c r="E1140" s="77" t="s">
        <v>50</v>
      </c>
      <c r="F1140" s="77">
        <v>287</v>
      </c>
      <c r="G1140" s="225" t="s">
        <v>50</v>
      </c>
      <c r="H1140" s="77">
        <v>4062.2040000000002</v>
      </c>
      <c r="I1140" s="225" t="s">
        <v>50</v>
      </c>
      <c r="J1140" s="77">
        <v>2039.5450000000001</v>
      </c>
      <c r="K1140" s="77" t="s">
        <v>50</v>
      </c>
    </row>
    <row r="1141" spans="1:11" ht="15" hidden="1" customHeight="1" outlineLevel="1" x14ac:dyDescent="0.2">
      <c r="B1141" s="44">
        <v>2016</v>
      </c>
      <c r="C1141" s="72"/>
      <c r="D1141" s="177">
        <v>172</v>
      </c>
      <c r="E1141" s="177" t="s">
        <v>50</v>
      </c>
      <c r="F1141" s="177">
        <v>278</v>
      </c>
      <c r="G1141" s="225" t="s">
        <v>50</v>
      </c>
      <c r="H1141" s="177">
        <v>4000.8440000000001</v>
      </c>
      <c r="I1141" s="225" t="s">
        <v>50</v>
      </c>
      <c r="J1141" s="177">
        <v>1907.13</v>
      </c>
      <c r="K1141" s="177" t="s">
        <v>50</v>
      </c>
    </row>
    <row r="1142" spans="1:11" ht="15" hidden="1" customHeight="1" outlineLevel="1" x14ac:dyDescent="0.2">
      <c r="B1142" s="44">
        <v>2015</v>
      </c>
      <c r="C1142" s="72"/>
      <c r="D1142" s="177">
        <v>169</v>
      </c>
      <c r="E1142" s="177" t="s">
        <v>50</v>
      </c>
      <c r="F1142" s="177">
        <v>249</v>
      </c>
      <c r="G1142" s="225" t="s">
        <v>50</v>
      </c>
      <c r="H1142" s="177">
        <v>3598.8319999999999</v>
      </c>
      <c r="I1142" s="225" t="s">
        <v>50</v>
      </c>
      <c r="J1142" s="177">
        <v>1625.0440000000001</v>
      </c>
      <c r="K1142" s="177" t="s">
        <v>50</v>
      </c>
    </row>
    <row r="1143" spans="1:11" ht="15" hidden="1" customHeight="1" outlineLevel="1" x14ac:dyDescent="0.2">
      <c r="B1143" s="44">
        <v>2014</v>
      </c>
      <c r="C1143" s="72"/>
      <c r="D1143" s="177">
        <v>167</v>
      </c>
      <c r="E1143" s="70" t="s">
        <v>276</v>
      </c>
      <c r="F1143" s="177">
        <v>237</v>
      </c>
      <c r="G1143" s="70" t="s">
        <v>50</v>
      </c>
      <c r="H1143" s="177">
        <v>3302.201</v>
      </c>
      <c r="I1143" s="70" t="s">
        <v>50</v>
      </c>
      <c r="J1143" s="177">
        <v>1365.1780000000001</v>
      </c>
      <c r="K1143" s="177" t="s">
        <v>50</v>
      </c>
    </row>
    <row r="1144" spans="1:11" ht="15" customHeight="1" collapsed="1" x14ac:dyDescent="0.2">
      <c r="B1144" s="257" t="s">
        <v>210</v>
      </c>
      <c r="C1144" s="72"/>
      <c r="D1144" s="77"/>
      <c r="E1144" s="77"/>
      <c r="F1144" s="77"/>
      <c r="G1144" s="224"/>
      <c r="H1144" s="77"/>
      <c r="I1144" s="224"/>
      <c r="J1144" s="77"/>
      <c r="K1144" s="77"/>
    </row>
    <row r="1145" spans="1:11" ht="15" customHeight="1" x14ac:dyDescent="0.2">
      <c r="B1145" s="76">
        <v>2019</v>
      </c>
      <c r="C1145" s="239"/>
      <c r="D1145" s="180">
        <v>651</v>
      </c>
      <c r="E1145" s="180"/>
      <c r="F1145" s="180">
        <v>1045</v>
      </c>
      <c r="G1145" s="67"/>
      <c r="H1145" s="180">
        <v>33388.307000000001</v>
      </c>
      <c r="I1145" s="67"/>
      <c r="J1145" s="180">
        <v>10160.144</v>
      </c>
      <c r="K1145" s="77"/>
    </row>
    <row r="1146" spans="1:11" ht="15" customHeight="1" x14ac:dyDescent="0.2">
      <c r="B1146" s="76">
        <v>2018</v>
      </c>
      <c r="C1146" s="72"/>
      <c r="D1146" s="77">
        <v>632</v>
      </c>
      <c r="E1146" s="77"/>
      <c r="F1146" s="180">
        <v>979</v>
      </c>
      <c r="G1146" s="69"/>
      <c r="H1146" s="180">
        <v>31007.603999999999</v>
      </c>
      <c r="I1146" s="69"/>
      <c r="J1146" s="77">
        <v>9373.8639999999996</v>
      </c>
      <c r="K1146" s="77"/>
    </row>
    <row r="1147" spans="1:11" ht="15" customHeight="1" x14ac:dyDescent="0.2">
      <c r="B1147" s="76">
        <v>2017</v>
      </c>
      <c r="C1147" s="72"/>
      <c r="D1147" s="77">
        <v>595</v>
      </c>
      <c r="E1147" s="77" t="s">
        <v>50</v>
      </c>
      <c r="F1147" s="77">
        <v>929</v>
      </c>
      <c r="G1147" s="224" t="s">
        <v>50</v>
      </c>
      <c r="H1147" s="77">
        <v>29032.436000000002</v>
      </c>
      <c r="I1147" s="224" t="s">
        <v>50</v>
      </c>
      <c r="J1147" s="77">
        <v>8482.2510000000002</v>
      </c>
      <c r="K1147" s="77" t="s">
        <v>50</v>
      </c>
    </row>
    <row r="1148" spans="1:11" ht="15" customHeight="1" x14ac:dyDescent="0.2">
      <c r="B1148" s="44">
        <v>2016</v>
      </c>
      <c r="C1148" s="72"/>
      <c r="D1148" s="177">
        <v>586</v>
      </c>
      <c r="E1148" s="177" t="s">
        <v>50</v>
      </c>
      <c r="F1148" s="177">
        <v>897</v>
      </c>
      <c r="G1148" s="224" t="s">
        <v>50</v>
      </c>
      <c r="H1148" s="177">
        <v>26798.03</v>
      </c>
      <c r="I1148" s="224" t="s">
        <v>50</v>
      </c>
      <c r="J1148" s="177">
        <v>7589.4650000000001</v>
      </c>
      <c r="K1148" s="177" t="s">
        <v>50</v>
      </c>
    </row>
    <row r="1149" spans="1:11" ht="15" customHeight="1" x14ac:dyDescent="0.2">
      <c r="B1149" s="44">
        <v>2015</v>
      </c>
      <c r="C1149" s="72"/>
      <c r="D1149" s="177">
        <v>598</v>
      </c>
      <c r="E1149" s="177" t="s">
        <v>50</v>
      </c>
      <c r="F1149" s="177">
        <v>880</v>
      </c>
      <c r="G1149" s="224" t="s">
        <v>50</v>
      </c>
      <c r="H1149" s="177">
        <v>25201.787</v>
      </c>
      <c r="I1149" s="224" t="s">
        <v>50</v>
      </c>
      <c r="J1149" s="177">
        <v>6593.9660000000003</v>
      </c>
      <c r="K1149" s="177" t="s">
        <v>50</v>
      </c>
    </row>
    <row r="1150" spans="1:11" ht="15" customHeight="1" x14ac:dyDescent="0.2">
      <c r="B1150" s="44">
        <v>2014</v>
      </c>
      <c r="C1150" s="72"/>
      <c r="D1150" s="177">
        <v>574</v>
      </c>
      <c r="E1150" s="70" t="s">
        <v>276</v>
      </c>
      <c r="F1150" s="177">
        <v>883</v>
      </c>
      <c r="G1150" s="70" t="s">
        <v>50</v>
      </c>
      <c r="H1150" s="177">
        <v>25805.746999999999</v>
      </c>
      <c r="I1150" s="70" t="s">
        <v>50</v>
      </c>
      <c r="J1150" s="177">
        <v>7996.9570000000003</v>
      </c>
      <c r="K1150" s="177" t="s">
        <v>50</v>
      </c>
    </row>
    <row r="1151" spans="1:11" s="69" customFormat="1" ht="15" hidden="1" customHeight="1" outlineLevel="1" x14ac:dyDescent="0.2">
      <c r="A1151" s="11"/>
      <c r="B1151" s="225" t="s">
        <v>17</v>
      </c>
      <c r="C1151" s="72"/>
      <c r="D1151" s="77"/>
      <c r="E1151" s="77"/>
      <c r="F1151" s="11"/>
      <c r="H1151" s="11"/>
      <c r="J1151" s="77"/>
      <c r="K1151" s="11"/>
    </row>
    <row r="1152" spans="1:11" s="69" customFormat="1" ht="15" hidden="1" customHeight="1" outlineLevel="1" x14ac:dyDescent="0.2">
      <c r="A1152" s="11"/>
      <c r="B1152" s="76">
        <v>2019</v>
      </c>
      <c r="C1152" s="239"/>
      <c r="D1152" s="180">
        <v>213</v>
      </c>
      <c r="E1152" s="180"/>
      <c r="F1152" s="180" t="s">
        <v>37</v>
      </c>
      <c r="G1152" s="67"/>
      <c r="H1152" s="180" t="s">
        <v>37</v>
      </c>
      <c r="I1152" s="67"/>
      <c r="J1152" s="180" t="s">
        <v>37</v>
      </c>
      <c r="K1152" s="11"/>
    </row>
    <row r="1153" spans="1:11" s="69" customFormat="1" ht="15" hidden="1" customHeight="1" outlineLevel="1" x14ac:dyDescent="0.2">
      <c r="A1153" s="11"/>
      <c r="B1153" s="76">
        <v>2018</v>
      </c>
      <c r="C1153" s="72"/>
      <c r="D1153" s="77">
        <v>222</v>
      </c>
      <c r="E1153" s="77"/>
      <c r="F1153" s="180">
        <v>225</v>
      </c>
      <c r="H1153" s="180">
        <v>2128.2429999999999</v>
      </c>
      <c r="J1153" s="77">
        <v>805.85500000000002</v>
      </c>
      <c r="K1153" s="11"/>
    </row>
    <row r="1154" spans="1:11" ht="15" hidden="1" customHeight="1" outlineLevel="1" x14ac:dyDescent="0.2">
      <c r="B1154" s="76">
        <v>2017</v>
      </c>
      <c r="C1154" s="72"/>
      <c r="D1154" s="77">
        <v>222</v>
      </c>
      <c r="E1154" s="77" t="s">
        <v>50</v>
      </c>
      <c r="F1154" s="77">
        <v>225</v>
      </c>
      <c r="G1154" s="225" t="s">
        <v>50</v>
      </c>
      <c r="H1154" s="77">
        <v>2023.327</v>
      </c>
      <c r="I1154" s="225" t="s">
        <v>50</v>
      </c>
      <c r="J1154" s="77">
        <v>778.43499999999995</v>
      </c>
      <c r="K1154" s="77" t="s">
        <v>50</v>
      </c>
    </row>
    <row r="1155" spans="1:11" ht="15" hidden="1" customHeight="1" outlineLevel="1" x14ac:dyDescent="0.2">
      <c r="B1155" s="44">
        <v>2016</v>
      </c>
      <c r="C1155" s="72"/>
      <c r="D1155" s="177">
        <v>227</v>
      </c>
      <c r="E1155" s="177" t="s">
        <v>50</v>
      </c>
      <c r="F1155" s="177">
        <v>230</v>
      </c>
      <c r="G1155" s="225" t="s">
        <v>50</v>
      </c>
      <c r="H1155" s="177">
        <v>1827.481</v>
      </c>
      <c r="I1155" s="225" t="s">
        <v>50</v>
      </c>
      <c r="J1155" s="177">
        <v>695.01099999999997</v>
      </c>
      <c r="K1155" s="177" t="s">
        <v>50</v>
      </c>
    </row>
    <row r="1156" spans="1:11" ht="15" hidden="1" customHeight="1" outlineLevel="1" x14ac:dyDescent="0.2">
      <c r="B1156" s="44">
        <v>2015</v>
      </c>
      <c r="C1156" s="72"/>
      <c r="D1156" s="177">
        <v>242</v>
      </c>
      <c r="E1156" s="177" t="s">
        <v>50</v>
      </c>
      <c r="F1156" s="177">
        <v>245</v>
      </c>
      <c r="G1156" s="225" t="s">
        <v>50</v>
      </c>
      <c r="H1156" s="177">
        <v>1613.807</v>
      </c>
      <c r="I1156" s="225" t="s">
        <v>50</v>
      </c>
      <c r="J1156" s="177">
        <v>565.44899999999996</v>
      </c>
      <c r="K1156" s="177" t="s">
        <v>50</v>
      </c>
    </row>
    <row r="1157" spans="1:11" ht="15" hidden="1" customHeight="1" outlineLevel="1" x14ac:dyDescent="0.2">
      <c r="B1157" s="44">
        <v>2014</v>
      </c>
      <c r="C1157" s="72"/>
      <c r="D1157" s="177">
        <v>230</v>
      </c>
      <c r="E1157" s="70" t="s">
        <v>276</v>
      </c>
      <c r="F1157" s="77" t="s">
        <v>37</v>
      </c>
      <c r="G1157" s="70"/>
      <c r="H1157" s="77" t="s">
        <v>37</v>
      </c>
      <c r="I1157" s="70"/>
      <c r="J1157" s="77" t="s">
        <v>37</v>
      </c>
      <c r="K1157" s="77"/>
    </row>
    <row r="1158" spans="1:11" ht="15" hidden="1" customHeight="1" outlineLevel="1" x14ac:dyDescent="0.2">
      <c r="B1158" s="225" t="s">
        <v>18</v>
      </c>
      <c r="C1158" s="72"/>
      <c r="D1158" s="77"/>
      <c r="E1158" s="77"/>
      <c r="F1158" s="77"/>
      <c r="G1158" s="225"/>
      <c r="H1158" s="77"/>
      <c r="I1158" s="225"/>
      <c r="J1158" s="77"/>
      <c r="K1158" s="77"/>
    </row>
    <row r="1159" spans="1:11" ht="15" hidden="1" customHeight="1" outlineLevel="1" x14ac:dyDescent="0.2">
      <c r="B1159" s="76">
        <v>2019</v>
      </c>
      <c r="C1159" s="239"/>
      <c r="D1159" s="180">
        <v>1</v>
      </c>
      <c r="E1159" s="180"/>
      <c r="F1159" s="180" t="s">
        <v>37</v>
      </c>
      <c r="G1159" s="67"/>
      <c r="H1159" s="180" t="s">
        <v>37</v>
      </c>
      <c r="I1159" s="67"/>
      <c r="J1159" s="180" t="s">
        <v>37</v>
      </c>
      <c r="K1159" s="77"/>
    </row>
    <row r="1160" spans="1:11" ht="15" hidden="1" customHeight="1" outlineLevel="1" x14ac:dyDescent="0.2">
      <c r="B1160" s="76">
        <v>2018</v>
      </c>
      <c r="C1160" s="72"/>
      <c r="D1160" s="77">
        <v>1</v>
      </c>
      <c r="E1160" s="77"/>
      <c r="F1160" s="77" t="s">
        <v>37</v>
      </c>
      <c r="G1160" s="69"/>
      <c r="H1160" s="77" t="s">
        <v>37</v>
      </c>
      <c r="I1160" s="69"/>
      <c r="J1160" s="77" t="s">
        <v>37</v>
      </c>
      <c r="K1160" s="77"/>
    </row>
    <row r="1161" spans="1:11" ht="15" hidden="1" customHeight="1" outlineLevel="1" x14ac:dyDescent="0.2">
      <c r="B1161" s="76">
        <v>2017</v>
      </c>
      <c r="C1161" s="72"/>
      <c r="D1161" s="77">
        <v>1</v>
      </c>
      <c r="E1161" s="77" t="s">
        <v>50</v>
      </c>
      <c r="F1161" s="77" t="s">
        <v>37</v>
      </c>
      <c r="G1161" s="225"/>
      <c r="H1161" s="77" t="s">
        <v>37</v>
      </c>
      <c r="I1161" s="225"/>
      <c r="J1161" s="77" t="s">
        <v>37</v>
      </c>
      <c r="K1161" s="77"/>
    </row>
    <row r="1162" spans="1:11" ht="15" hidden="1" customHeight="1" outlineLevel="1" x14ac:dyDescent="0.2">
      <c r="B1162" s="44">
        <v>2016</v>
      </c>
      <c r="C1162" s="72"/>
      <c r="D1162" s="177">
        <v>2</v>
      </c>
      <c r="E1162" s="177" t="s">
        <v>50</v>
      </c>
      <c r="F1162" s="77" t="s">
        <v>37</v>
      </c>
      <c r="G1162" s="225"/>
      <c r="H1162" s="77" t="s">
        <v>37</v>
      </c>
      <c r="I1162" s="225"/>
      <c r="J1162" s="77" t="s">
        <v>37</v>
      </c>
      <c r="K1162" s="77"/>
    </row>
    <row r="1163" spans="1:11" ht="15" hidden="1" customHeight="1" outlineLevel="1" x14ac:dyDescent="0.2">
      <c r="B1163" s="44">
        <v>2015</v>
      </c>
      <c r="C1163" s="72"/>
      <c r="D1163" s="177">
        <v>2</v>
      </c>
      <c r="E1163" s="177" t="s">
        <v>50</v>
      </c>
      <c r="F1163" s="77" t="s">
        <v>37</v>
      </c>
      <c r="G1163" s="225"/>
      <c r="H1163" s="77" t="s">
        <v>37</v>
      </c>
      <c r="I1163" s="225"/>
      <c r="J1163" s="77" t="s">
        <v>37</v>
      </c>
      <c r="K1163" s="77"/>
    </row>
    <row r="1164" spans="1:11" ht="15" hidden="1" customHeight="1" outlineLevel="1" x14ac:dyDescent="0.2">
      <c r="B1164" s="44">
        <v>2014</v>
      </c>
      <c r="C1164" s="72"/>
      <c r="D1164" s="177">
        <v>1</v>
      </c>
      <c r="E1164" s="70" t="s">
        <v>276</v>
      </c>
      <c r="F1164" s="77" t="s">
        <v>37</v>
      </c>
      <c r="G1164" s="70"/>
      <c r="H1164" s="77" t="s">
        <v>37</v>
      </c>
      <c r="I1164" s="70"/>
      <c r="J1164" s="77" t="s">
        <v>37</v>
      </c>
      <c r="K1164" s="77"/>
    </row>
    <row r="1165" spans="1:11" ht="15" hidden="1" customHeight="1" outlineLevel="1" x14ac:dyDescent="0.2">
      <c r="B1165" s="225" t="s">
        <v>19</v>
      </c>
      <c r="C1165" s="72"/>
      <c r="D1165" s="77"/>
      <c r="E1165" s="77"/>
      <c r="F1165" s="77"/>
      <c r="G1165" s="225"/>
      <c r="H1165" s="77"/>
      <c r="I1165" s="225"/>
      <c r="J1165" s="77"/>
      <c r="K1165" s="77"/>
    </row>
    <row r="1166" spans="1:11" ht="15" hidden="1" customHeight="1" outlineLevel="1" x14ac:dyDescent="0.2">
      <c r="B1166" s="76">
        <v>2019</v>
      </c>
      <c r="C1166" s="239"/>
      <c r="D1166" s="180">
        <v>25</v>
      </c>
      <c r="E1166" s="180"/>
      <c r="F1166" s="180">
        <v>55</v>
      </c>
      <c r="G1166" s="67"/>
      <c r="H1166" s="180">
        <v>1291.1890000000001</v>
      </c>
      <c r="I1166" s="67"/>
      <c r="J1166" s="180">
        <v>510.00400000000002</v>
      </c>
      <c r="K1166" s="77"/>
    </row>
    <row r="1167" spans="1:11" ht="15" hidden="1" customHeight="1" outlineLevel="1" x14ac:dyDescent="0.2">
      <c r="B1167" s="76">
        <v>2018</v>
      </c>
      <c r="C1167" s="72"/>
      <c r="D1167" s="77">
        <v>23</v>
      </c>
      <c r="E1167" s="77"/>
      <c r="F1167" s="180">
        <v>49</v>
      </c>
      <c r="G1167" s="69"/>
      <c r="H1167" s="180">
        <v>1097.999</v>
      </c>
      <c r="I1167" s="69"/>
      <c r="J1167" s="77">
        <v>350.55700000000002</v>
      </c>
      <c r="K1167" s="77"/>
    </row>
    <row r="1168" spans="1:11" ht="15" hidden="1" customHeight="1" outlineLevel="1" x14ac:dyDescent="0.2">
      <c r="B1168" s="76">
        <v>2017</v>
      </c>
      <c r="C1168" s="72"/>
      <c r="D1168" s="77">
        <v>16</v>
      </c>
      <c r="E1168" s="77" t="s">
        <v>50</v>
      </c>
      <c r="F1168" s="77">
        <v>34</v>
      </c>
      <c r="G1168" s="225" t="s">
        <v>50</v>
      </c>
      <c r="H1168" s="77">
        <v>982.63400000000001</v>
      </c>
      <c r="I1168" s="225" t="s">
        <v>50</v>
      </c>
      <c r="J1168" s="77">
        <v>314.91399999999999</v>
      </c>
      <c r="K1168" s="77" t="s">
        <v>50</v>
      </c>
    </row>
    <row r="1169" spans="2:11" ht="15" hidden="1" customHeight="1" outlineLevel="1" x14ac:dyDescent="0.2">
      <c r="B1169" s="44">
        <v>2016</v>
      </c>
      <c r="C1169" s="72"/>
      <c r="D1169" s="177">
        <v>15</v>
      </c>
      <c r="E1169" s="177" t="s">
        <v>50</v>
      </c>
      <c r="F1169" s="177">
        <v>32</v>
      </c>
      <c r="G1169" s="225" t="s">
        <v>50</v>
      </c>
      <c r="H1169" s="177">
        <v>861.53499999999997</v>
      </c>
      <c r="I1169" s="225" t="s">
        <v>50</v>
      </c>
      <c r="J1169" s="177">
        <v>290.72899999999998</v>
      </c>
      <c r="K1169" s="177" t="s">
        <v>50</v>
      </c>
    </row>
    <row r="1170" spans="2:11" ht="15" hidden="1" customHeight="1" outlineLevel="1" x14ac:dyDescent="0.2">
      <c r="B1170" s="44">
        <v>2015</v>
      </c>
      <c r="C1170" s="72"/>
      <c r="D1170" s="177">
        <v>14</v>
      </c>
      <c r="E1170" s="177" t="s">
        <v>50</v>
      </c>
      <c r="F1170" s="177">
        <v>32</v>
      </c>
      <c r="G1170" s="225" t="s">
        <v>50</v>
      </c>
      <c r="H1170" s="177">
        <v>775.24300000000005</v>
      </c>
      <c r="I1170" s="225" t="s">
        <v>50</v>
      </c>
      <c r="J1170" s="177">
        <v>248.23599999999999</v>
      </c>
      <c r="K1170" s="177" t="s">
        <v>50</v>
      </c>
    </row>
    <row r="1171" spans="2:11" ht="15" hidden="1" customHeight="1" outlineLevel="1" x14ac:dyDescent="0.2">
      <c r="B1171" s="44">
        <v>2014</v>
      </c>
      <c r="C1171" s="72"/>
      <c r="D1171" s="177">
        <v>17</v>
      </c>
      <c r="E1171" s="70" t="s">
        <v>276</v>
      </c>
      <c r="F1171" s="177">
        <v>39</v>
      </c>
      <c r="G1171" s="70" t="s">
        <v>50</v>
      </c>
      <c r="H1171" s="177">
        <v>1054.6590000000001</v>
      </c>
      <c r="I1171" s="70" t="s">
        <v>50</v>
      </c>
      <c r="J1171" s="177">
        <v>394.77600000000001</v>
      </c>
      <c r="K1171" s="177" t="s">
        <v>50</v>
      </c>
    </row>
    <row r="1172" spans="2:11" ht="15" hidden="1" customHeight="1" outlineLevel="1" x14ac:dyDescent="0.2">
      <c r="B1172" s="225" t="s">
        <v>20</v>
      </c>
      <c r="C1172" s="72"/>
      <c r="D1172" s="77"/>
      <c r="E1172" s="77"/>
      <c r="F1172" s="77"/>
      <c r="G1172" s="225"/>
      <c r="H1172" s="77"/>
      <c r="I1172" s="225"/>
      <c r="J1172" s="77"/>
      <c r="K1172" s="77"/>
    </row>
    <row r="1173" spans="2:11" ht="15" hidden="1" customHeight="1" outlineLevel="1" x14ac:dyDescent="0.2">
      <c r="B1173" s="76">
        <v>2019</v>
      </c>
      <c r="C1173" s="239"/>
      <c r="D1173" s="77">
        <v>0</v>
      </c>
      <c r="E1173" s="77"/>
      <c r="F1173" s="77">
        <v>0</v>
      </c>
      <c r="G1173" s="77"/>
      <c r="H1173" s="77">
        <v>0</v>
      </c>
      <c r="I1173" s="77"/>
      <c r="J1173" s="77">
        <v>0</v>
      </c>
      <c r="K1173" s="77"/>
    </row>
    <row r="1174" spans="2:11" ht="15" hidden="1" customHeight="1" outlineLevel="1" x14ac:dyDescent="0.2">
      <c r="B1174" s="76">
        <v>2018</v>
      </c>
      <c r="C1174" s="72"/>
      <c r="D1174" s="77">
        <v>0</v>
      </c>
      <c r="E1174" s="77"/>
      <c r="F1174" s="77">
        <v>0</v>
      </c>
      <c r="G1174" s="69"/>
      <c r="H1174" s="77">
        <v>0</v>
      </c>
      <c r="I1174" s="69"/>
      <c r="J1174" s="77">
        <v>0</v>
      </c>
      <c r="K1174" s="77"/>
    </row>
    <row r="1175" spans="2:11" ht="15" hidden="1" customHeight="1" outlineLevel="1" x14ac:dyDescent="0.2">
      <c r="B1175" s="76">
        <v>2017</v>
      </c>
      <c r="C1175" s="72"/>
      <c r="D1175" s="77">
        <v>0</v>
      </c>
      <c r="E1175" s="77" t="s">
        <v>50</v>
      </c>
      <c r="F1175" s="77">
        <v>0</v>
      </c>
      <c r="G1175" s="225" t="s">
        <v>50</v>
      </c>
      <c r="H1175" s="77">
        <v>0</v>
      </c>
      <c r="I1175" s="225" t="s">
        <v>50</v>
      </c>
      <c r="J1175" s="77">
        <v>0</v>
      </c>
      <c r="K1175" s="77" t="s">
        <v>50</v>
      </c>
    </row>
    <row r="1176" spans="2:11" ht="15" hidden="1" customHeight="1" outlineLevel="1" x14ac:dyDescent="0.2">
      <c r="B1176" s="44">
        <v>2016</v>
      </c>
      <c r="C1176" s="72"/>
      <c r="D1176" s="77">
        <v>0</v>
      </c>
      <c r="E1176" s="77" t="s">
        <v>50</v>
      </c>
      <c r="F1176" s="77">
        <v>0</v>
      </c>
      <c r="G1176" s="225" t="s">
        <v>50</v>
      </c>
      <c r="H1176" s="77">
        <v>0</v>
      </c>
      <c r="I1176" s="225" t="s">
        <v>50</v>
      </c>
      <c r="J1176" s="77">
        <v>0</v>
      </c>
      <c r="K1176" s="77" t="s">
        <v>50</v>
      </c>
    </row>
    <row r="1177" spans="2:11" ht="15" hidden="1" customHeight="1" outlineLevel="1" x14ac:dyDescent="0.2">
      <c r="B1177" s="44">
        <v>2015</v>
      </c>
      <c r="C1177" s="72"/>
      <c r="D1177" s="77">
        <v>0</v>
      </c>
      <c r="E1177" s="77" t="s">
        <v>50</v>
      </c>
      <c r="F1177" s="77">
        <v>0</v>
      </c>
      <c r="G1177" s="225" t="s">
        <v>50</v>
      </c>
      <c r="H1177" s="77">
        <v>0</v>
      </c>
      <c r="I1177" s="225" t="s">
        <v>50</v>
      </c>
      <c r="J1177" s="77">
        <v>0</v>
      </c>
      <c r="K1177" s="77" t="s">
        <v>50</v>
      </c>
    </row>
    <row r="1178" spans="2:11" ht="15" hidden="1" customHeight="1" outlineLevel="1" x14ac:dyDescent="0.2">
      <c r="B1178" s="44">
        <v>2014</v>
      </c>
      <c r="C1178" s="72"/>
      <c r="D1178" s="77">
        <v>0</v>
      </c>
      <c r="E1178" s="70" t="s">
        <v>276</v>
      </c>
      <c r="F1178" s="77">
        <v>0</v>
      </c>
      <c r="G1178" s="70" t="s">
        <v>50</v>
      </c>
      <c r="H1178" s="77">
        <v>0</v>
      </c>
      <c r="I1178" s="70" t="s">
        <v>50</v>
      </c>
      <c r="J1178" s="77">
        <v>0</v>
      </c>
      <c r="K1178" s="77" t="s">
        <v>50</v>
      </c>
    </row>
    <row r="1179" spans="2:11" ht="15" hidden="1" customHeight="1" outlineLevel="1" x14ac:dyDescent="0.2">
      <c r="B1179" s="225" t="s">
        <v>21</v>
      </c>
      <c r="C1179" s="72"/>
      <c r="D1179" s="77"/>
      <c r="E1179" s="77"/>
      <c r="F1179" s="77"/>
      <c r="G1179" s="225"/>
      <c r="H1179" s="77"/>
      <c r="I1179" s="225"/>
      <c r="J1179" s="77"/>
      <c r="K1179" s="77"/>
    </row>
    <row r="1180" spans="2:11" ht="15" hidden="1" customHeight="1" outlineLevel="1" x14ac:dyDescent="0.2">
      <c r="B1180" s="76">
        <v>2019</v>
      </c>
      <c r="C1180" s="239"/>
      <c r="D1180" s="77">
        <v>0</v>
      </c>
      <c r="E1180" s="77"/>
      <c r="F1180" s="77">
        <v>0</v>
      </c>
      <c r="G1180" s="77"/>
      <c r="H1180" s="77">
        <v>0</v>
      </c>
      <c r="I1180" s="77"/>
      <c r="J1180" s="77">
        <v>0</v>
      </c>
      <c r="K1180" s="77"/>
    </row>
    <row r="1181" spans="2:11" ht="15" hidden="1" customHeight="1" outlineLevel="1" x14ac:dyDescent="0.2">
      <c r="B1181" s="76">
        <v>2018</v>
      </c>
      <c r="C1181" s="72"/>
      <c r="D1181" s="77">
        <v>0</v>
      </c>
      <c r="E1181" s="77"/>
      <c r="F1181" s="77">
        <v>0</v>
      </c>
      <c r="G1181" s="69"/>
      <c r="H1181" s="77">
        <v>0</v>
      </c>
      <c r="I1181" s="69"/>
      <c r="J1181" s="77">
        <v>0</v>
      </c>
      <c r="K1181" s="77"/>
    </row>
    <row r="1182" spans="2:11" ht="15" hidden="1" customHeight="1" outlineLevel="1" x14ac:dyDescent="0.2">
      <c r="B1182" s="76">
        <v>2017</v>
      </c>
      <c r="C1182" s="72"/>
      <c r="D1182" s="77">
        <v>0</v>
      </c>
      <c r="E1182" s="77" t="s">
        <v>50</v>
      </c>
      <c r="F1182" s="77">
        <v>0</v>
      </c>
      <c r="G1182" s="225" t="s">
        <v>50</v>
      </c>
      <c r="H1182" s="77">
        <v>0</v>
      </c>
      <c r="I1182" s="225" t="s">
        <v>50</v>
      </c>
      <c r="J1182" s="77">
        <v>0</v>
      </c>
      <c r="K1182" s="77" t="s">
        <v>50</v>
      </c>
    </row>
    <row r="1183" spans="2:11" ht="15" hidden="1" customHeight="1" outlineLevel="1" x14ac:dyDescent="0.2">
      <c r="B1183" s="44">
        <v>2016</v>
      </c>
      <c r="C1183" s="72"/>
      <c r="D1183" s="77">
        <v>0</v>
      </c>
      <c r="E1183" s="77" t="s">
        <v>50</v>
      </c>
      <c r="F1183" s="77">
        <v>0</v>
      </c>
      <c r="G1183" s="225" t="s">
        <v>50</v>
      </c>
      <c r="H1183" s="77">
        <v>0</v>
      </c>
      <c r="I1183" s="225" t="s">
        <v>50</v>
      </c>
      <c r="J1183" s="77">
        <v>0</v>
      </c>
      <c r="K1183" s="77" t="s">
        <v>50</v>
      </c>
    </row>
    <row r="1184" spans="2:11" ht="15" hidden="1" customHeight="1" outlineLevel="1" x14ac:dyDescent="0.2">
      <c r="B1184" s="44">
        <v>2015</v>
      </c>
      <c r="C1184" s="72"/>
      <c r="D1184" s="77">
        <v>0</v>
      </c>
      <c r="E1184" s="77" t="s">
        <v>50</v>
      </c>
      <c r="F1184" s="77">
        <v>0</v>
      </c>
      <c r="G1184" s="225" t="s">
        <v>50</v>
      </c>
      <c r="H1184" s="77">
        <v>0</v>
      </c>
      <c r="I1184" s="225" t="s">
        <v>50</v>
      </c>
      <c r="J1184" s="77">
        <v>0</v>
      </c>
      <c r="K1184" s="77" t="s">
        <v>50</v>
      </c>
    </row>
    <row r="1185" spans="2:19" ht="15" hidden="1" customHeight="1" outlineLevel="1" x14ac:dyDescent="0.2">
      <c r="B1185" s="44">
        <v>2014</v>
      </c>
      <c r="C1185" s="72"/>
      <c r="D1185" s="77">
        <v>0</v>
      </c>
      <c r="E1185" s="70" t="s">
        <v>276</v>
      </c>
      <c r="F1185" s="77">
        <v>0</v>
      </c>
      <c r="G1185" s="70" t="s">
        <v>50</v>
      </c>
      <c r="H1185" s="77">
        <v>0</v>
      </c>
      <c r="I1185" s="70" t="s">
        <v>50</v>
      </c>
      <c r="J1185" s="77">
        <v>0</v>
      </c>
      <c r="K1185" s="77" t="s">
        <v>50</v>
      </c>
    </row>
    <row r="1186" spans="2:19" ht="15" hidden="1" customHeight="1" outlineLevel="1" x14ac:dyDescent="0.2">
      <c r="B1186" s="225" t="s">
        <v>22</v>
      </c>
      <c r="C1186" s="72"/>
      <c r="D1186" s="77"/>
      <c r="E1186" s="77"/>
      <c r="F1186" s="180"/>
      <c r="G1186" s="69"/>
      <c r="H1186" s="180"/>
      <c r="I1186" s="69"/>
      <c r="J1186" s="77"/>
      <c r="K1186" s="77"/>
    </row>
    <row r="1187" spans="2:19" ht="15" hidden="1" customHeight="1" outlineLevel="1" x14ac:dyDescent="0.2">
      <c r="B1187" s="76">
        <v>2019</v>
      </c>
      <c r="C1187" s="239"/>
      <c r="D1187" s="180">
        <v>32</v>
      </c>
      <c r="E1187" s="180"/>
      <c r="F1187" s="180">
        <v>114</v>
      </c>
      <c r="G1187" s="67"/>
      <c r="H1187" s="180">
        <v>4420.9309999999996</v>
      </c>
      <c r="I1187" s="67"/>
      <c r="J1187" s="180">
        <v>1576.6179999999999</v>
      </c>
      <c r="K1187" s="180"/>
      <c r="L1187" s="180"/>
      <c r="M1187" s="180"/>
      <c r="N1187" s="180"/>
      <c r="O1187" s="180"/>
      <c r="P1187" s="67"/>
      <c r="Q1187" s="180"/>
      <c r="R1187" s="67"/>
      <c r="S1187" s="180"/>
    </row>
    <row r="1188" spans="2:19" ht="15" hidden="1" customHeight="1" outlineLevel="1" x14ac:dyDescent="0.2">
      <c r="B1188" s="76">
        <v>2018</v>
      </c>
      <c r="C1188" s="72"/>
      <c r="D1188" s="77">
        <v>31</v>
      </c>
      <c r="E1188" s="77"/>
      <c r="F1188" s="77" t="s">
        <v>37</v>
      </c>
      <c r="G1188" s="69"/>
      <c r="H1188" s="77" t="s">
        <v>37</v>
      </c>
      <c r="I1188" s="69"/>
      <c r="J1188" s="77" t="s">
        <v>37</v>
      </c>
      <c r="K1188" s="77"/>
    </row>
    <row r="1189" spans="2:19" ht="15" hidden="1" customHeight="1" outlineLevel="1" x14ac:dyDescent="0.2">
      <c r="B1189" s="76">
        <v>2017</v>
      </c>
      <c r="C1189" s="72"/>
      <c r="D1189" s="77">
        <v>28</v>
      </c>
      <c r="E1189" s="77" t="s">
        <v>50</v>
      </c>
      <c r="F1189" s="77">
        <v>82</v>
      </c>
      <c r="G1189" s="225" t="s">
        <v>50</v>
      </c>
      <c r="H1189" s="77">
        <v>2754.05</v>
      </c>
      <c r="I1189" s="225" t="s">
        <v>50</v>
      </c>
      <c r="J1189" s="77">
        <v>912.31</v>
      </c>
      <c r="K1189" s="77" t="s">
        <v>50</v>
      </c>
    </row>
    <row r="1190" spans="2:19" ht="15" hidden="1" customHeight="1" outlineLevel="1" x14ac:dyDescent="0.2">
      <c r="B1190" s="44">
        <v>2016</v>
      </c>
      <c r="C1190" s="72"/>
      <c r="D1190" s="177">
        <v>28</v>
      </c>
      <c r="E1190" s="177" t="s">
        <v>50</v>
      </c>
      <c r="F1190" s="177">
        <v>77</v>
      </c>
      <c r="G1190" s="225" t="s">
        <v>50</v>
      </c>
      <c r="H1190" s="177">
        <v>2443.308</v>
      </c>
      <c r="I1190" s="225" t="s">
        <v>50</v>
      </c>
      <c r="J1190" s="177">
        <v>999.61400000000003</v>
      </c>
      <c r="K1190" s="177" t="s">
        <v>50</v>
      </c>
    </row>
    <row r="1191" spans="2:19" ht="15" hidden="1" customHeight="1" outlineLevel="1" x14ac:dyDescent="0.2">
      <c r="B1191" s="44">
        <v>2015</v>
      </c>
      <c r="C1191" s="72"/>
      <c r="D1191" s="177">
        <v>25</v>
      </c>
      <c r="E1191" s="177" t="s">
        <v>50</v>
      </c>
      <c r="F1191" s="177">
        <v>61</v>
      </c>
      <c r="G1191" s="225" t="s">
        <v>50</v>
      </c>
      <c r="H1191" s="177">
        <v>1633.8689999999999</v>
      </c>
      <c r="I1191" s="225" t="s">
        <v>50</v>
      </c>
      <c r="J1191" s="177">
        <v>622.83399999999995</v>
      </c>
      <c r="K1191" s="177" t="s">
        <v>50</v>
      </c>
    </row>
    <row r="1192" spans="2:19" ht="15" hidden="1" customHeight="1" outlineLevel="1" x14ac:dyDescent="0.2">
      <c r="B1192" s="44">
        <v>2014</v>
      </c>
      <c r="C1192" s="72"/>
      <c r="D1192" s="177">
        <v>27</v>
      </c>
      <c r="E1192" s="70" t="s">
        <v>276</v>
      </c>
      <c r="F1192" s="177">
        <v>72</v>
      </c>
      <c r="G1192" s="70" t="s">
        <v>50</v>
      </c>
      <c r="H1192" s="177">
        <v>2115.7939999999999</v>
      </c>
      <c r="I1192" s="70" t="s">
        <v>50</v>
      </c>
      <c r="J1192" s="177">
        <v>770.93700000000001</v>
      </c>
      <c r="K1192" s="177" t="s">
        <v>50</v>
      </c>
    </row>
    <row r="1193" spans="2:19" ht="15" hidden="1" customHeight="1" outlineLevel="1" x14ac:dyDescent="0.2">
      <c r="B1193" s="225" t="s">
        <v>23</v>
      </c>
      <c r="C1193" s="72"/>
      <c r="D1193" s="77"/>
      <c r="E1193" s="77"/>
      <c r="F1193" s="77"/>
      <c r="G1193" s="225"/>
      <c r="H1193" s="77"/>
      <c r="I1193" s="225"/>
      <c r="J1193" s="77"/>
      <c r="K1193" s="77"/>
    </row>
    <row r="1194" spans="2:19" ht="15" hidden="1" customHeight="1" outlineLevel="1" x14ac:dyDescent="0.2">
      <c r="B1194" s="76">
        <v>2019</v>
      </c>
      <c r="C1194" s="239"/>
      <c r="D1194" s="180">
        <v>84</v>
      </c>
      <c r="E1194" s="180"/>
      <c r="F1194" s="180">
        <v>141</v>
      </c>
      <c r="G1194" s="67"/>
      <c r="H1194" s="180">
        <v>14049.571</v>
      </c>
      <c r="I1194" s="67"/>
      <c r="J1194" s="180">
        <v>1623.537</v>
      </c>
      <c r="K1194" s="77"/>
    </row>
    <row r="1195" spans="2:19" ht="15" hidden="1" customHeight="1" outlineLevel="1" x14ac:dyDescent="0.2">
      <c r="B1195" s="76">
        <v>2018</v>
      </c>
      <c r="C1195" s="72"/>
      <c r="D1195" s="77">
        <v>82</v>
      </c>
      <c r="E1195" s="77"/>
      <c r="F1195" s="180">
        <v>142</v>
      </c>
      <c r="G1195" s="69"/>
      <c r="H1195" s="180">
        <v>13844.169</v>
      </c>
      <c r="I1195" s="69"/>
      <c r="J1195" s="77">
        <v>1677.463</v>
      </c>
      <c r="K1195" s="77"/>
    </row>
    <row r="1196" spans="2:19" ht="15" hidden="1" customHeight="1" outlineLevel="1" x14ac:dyDescent="0.2">
      <c r="B1196" s="76">
        <v>2017</v>
      </c>
      <c r="C1196" s="72"/>
      <c r="D1196" s="77">
        <v>71</v>
      </c>
      <c r="E1196" s="77" t="s">
        <v>50</v>
      </c>
      <c r="F1196" s="77">
        <v>136</v>
      </c>
      <c r="G1196" s="225" t="s">
        <v>50</v>
      </c>
      <c r="H1196" s="77">
        <v>13480.120999999999</v>
      </c>
      <c r="I1196" s="225" t="s">
        <v>50</v>
      </c>
      <c r="J1196" s="77">
        <v>1698.607</v>
      </c>
      <c r="K1196" s="77" t="s">
        <v>50</v>
      </c>
    </row>
    <row r="1197" spans="2:19" ht="15" hidden="1" customHeight="1" outlineLevel="1" x14ac:dyDescent="0.2">
      <c r="B1197" s="44">
        <v>2016</v>
      </c>
      <c r="C1197" s="72"/>
      <c r="D1197" s="177">
        <v>76</v>
      </c>
      <c r="E1197" s="177" t="s">
        <v>50</v>
      </c>
      <c r="F1197" s="177">
        <v>141</v>
      </c>
      <c r="G1197" s="225" t="s">
        <v>50</v>
      </c>
      <c r="H1197" s="177">
        <v>13103.561</v>
      </c>
      <c r="I1197" s="225" t="s">
        <v>50</v>
      </c>
      <c r="J1197" s="177">
        <v>1583.4349999999999</v>
      </c>
      <c r="K1197" s="177" t="s">
        <v>50</v>
      </c>
    </row>
    <row r="1198" spans="2:19" ht="15" hidden="1" customHeight="1" outlineLevel="1" x14ac:dyDescent="0.2">
      <c r="B1198" s="44">
        <v>2015</v>
      </c>
      <c r="C1198" s="72"/>
      <c r="D1198" s="177">
        <v>83</v>
      </c>
      <c r="E1198" s="177" t="s">
        <v>50</v>
      </c>
      <c r="F1198" s="177">
        <v>145</v>
      </c>
      <c r="G1198" s="225" t="s">
        <v>50</v>
      </c>
      <c r="H1198" s="177">
        <v>13484.482</v>
      </c>
      <c r="I1198" s="225" t="s">
        <v>50</v>
      </c>
      <c r="J1198" s="177">
        <v>1603.278</v>
      </c>
      <c r="K1198" s="177" t="s">
        <v>50</v>
      </c>
    </row>
    <row r="1199" spans="2:19" ht="15" hidden="1" customHeight="1" outlineLevel="1" x14ac:dyDescent="0.2">
      <c r="B1199" s="44">
        <v>2014</v>
      </c>
      <c r="C1199" s="72"/>
      <c r="D1199" s="177">
        <v>78</v>
      </c>
      <c r="E1199" s="70" t="s">
        <v>276</v>
      </c>
      <c r="F1199" s="177">
        <v>139</v>
      </c>
      <c r="G1199" s="70" t="s">
        <v>50</v>
      </c>
      <c r="H1199" s="177">
        <v>13771.374</v>
      </c>
      <c r="I1199" s="70" t="s">
        <v>50</v>
      </c>
      <c r="J1199" s="177">
        <v>3073.6750000000002</v>
      </c>
      <c r="K1199" s="177" t="s">
        <v>50</v>
      </c>
    </row>
    <row r="1200" spans="2:19" ht="15" hidden="1" customHeight="1" outlineLevel="1" x14ac:dyDescent="0.2">
      <c r="B1200" s="225" t="s">
        <v>24</v>
      </c>
      <c r="C1200" s="72"/>
      <c r="D1200" s="77"/>
      <c r="E1200" s="77"/>
      <c r="F1200" s="77"/>
      <c r="G1200" s="225"/>
      <c r="H1200" s="77"/>
      <c r="I1200" s="225"/>
      <c r="J1200" s="77"/>
      <c r="K1200" s="77"/>
    </row>
    <row r="1201" spans="2:11" ht="15" hidden="1" customHeight="1" outlineLevel="1" x14ac:dyDescent="0.2">
      <c r="B1201" s="76">
        <v>2019</v>
      </c>
      <c r="C1201" s="239"/>
      <c r="D1201" s="180">
        <v>14</v>
      </c>
      <c r="E1201" s="180"/>
      <c r="F1201" s="180">
        <v>18</v>
      </c>
      <c r="G1201" s="67"/>
      <c r="H1201" s="180">
        <v>383.68799999999999</v>
      </c>
      <c r="I1201" s="67"/>
      <c r="J1201" s="180">
        <v>157.21899999999999</v>
      </c>
      <c r="K1201" s="77"/>
    </row>
    <row r="1202" spans="2:11" ht="15" hidden="1" customHeight="1" outlineLevel="1" x14ac:dyDescent="0.2">
      <c r="B1202" s="76">
        <v>2018</v>
      </c>
      <c r="C1202" s="72"/>
      <c r="D1202" s="77">
        <v>16</v>
      </c>
      <c r="E1202" s="77"/>
      <c r="F1202" s="180">
        <v>20</v>
      </c>
      <c r="G1202" s="69"/>
      <c r="H1202" s="180">
        <v>557.25</v>
      </c>
      <c r="I1202" s="69"/>
      <c r="J1202" s="77">
        <v>192.142</v>
      </c>
      <c r="K1202" s="77"/>
    </row>
    <row r="1203" spans="2:11" ht="15" hidden="1" customHeight="1" outlineLevel="1" x14ac:dyDescent="0.2">
      <c r="B1203" s="76">
        <v>2017</v>
      </c>
      <c r="C1203" s="72"/>
      <c r="D1203" s="77">
        <v>15</v>
      </c>
      <c r="E1203" s="77" t="s">
        <v>50</v>
      </c>
      <c r="F1203" s="77">
        <v>22</v>
      </c>
      <c r="G1203" s="225" t="s">
        <v>50</v>
      </c>
      <c r="H1203" s="77">
        <v>406.69</v>
      </c>
      <c r="I1203" s="225" t="s">
        <v>50</v>
      </c>
      <c r="J1203" s="77">
        <v>123.822</v>
      </c>
      <c r="K1203" s="77" t="s">
        <v>50</v>
      </c>
    </row>
    <row r="1204" spans="2:11" ht="15" hidden="1" customHeight="1" outlineLevel="1" x14ac:dyDescent="0.2">
      <c r="B1204" s="44">
        <v>2016</v>
      </c>
      <c r="C1204" s="72"/>
      <c r="D1204" s="177">
        <v>14</v>
      </c>
      <c r="E1204" s="177" t="s">
        <v>50</v>
      </c>
      <c r="F1204" s="177">
        <v>20</v>
      </c>
      <c r="G1204" s="225" t="s">
        <v>50</v>
      </c>
      <c r="H1204" s="177">
        <v>409.42200000000003</v>
      </c>
      <c r="I1204" s="225" t="s">
        <v>50</v>
      </c>
      <c r="J1204" s="177">
        <v>146.29300000000001</v>
      </c>
      <c r="K1204" s="177" t="s">
        <v>50</v>
      </c>
    </row>
    <row r="1205" spans="2:11" ht="15" hidden="1" customHeight="1" outlineLevel="1" x14ac:dyDescent="0.2">
      <c r="B1205" s="44">
        <v>2015</v>
      </c>
      <c r="C1205" s="72"/>
      <c r="D1205" s="177">
        <v>14</v>
      </c>
      <c r="E1205" s="177" t="s">
        <v>50</v>
      </c>
      <c r="F1205" s="177">
        <v>18</v>
      </c>
      <c r="G1205" s="225" t="s">
        <v>50</v>
      </c>
      <c r="H1205" s="177">
        <v>345.09500000000003</v>
      </c>
      <c r="I1205" s="225" t="s">
        <v>50</v>
      </c>
      <c r="J1205" s="177">
        <v>123.251</v>
      </c>
      <c r="K1205" s="177" t="s">
        <v>50</v>
      </c>
    </row>
    <row r="1206" spans="2:11" ht="15" hidden="1" customHeight="1" outlineLevel="1" x14ac:dyDescent="0.2">
      <c r="B1206" s="44">
        <v>2014</v>
      </c>
      <c r="C1206" s="72"/>
      <c r="D1206" s="177">
        <v>18</v>
      </c>
      <c r="E1206" s="70" t="s">
        <v>276</v>
      </c>
      <c r="F1206" s="177">
        <v>25</v>
      </c>
      <c r="G1206" s="70" t="s">
        <v>50</v>
      </c>
      <c r="H1206" s="177">
        <v>427.83499999999998</v>
      </c>
      <c r="I1206" s="70" t="s">
        <v>50</v>
      </c>
      <c r="J1206" s="177">
        <v>153.56800000000001</v>
      </c>
      <c r="K1206" s="177" t="s">
        <v>50</v>
      </c>
    </row>
    <row r="1207" spans="2:11" ht="15" hidden="1" customHeight="1" outlineLevel="1" x14ac:dyDescent="0.2">
      <c r="B1207" s="225" t="s">
        <v>25</v>
      </c>
      <c r="C1207" s="72"/>
      <c r="D1207" s="77"/>
      <c r="E1207" s="77"/>
      <c r="F1207" s="77"/>
      <c r="G1207" s="225"/>
      <c r="H1207" s="77"/>
      <c r="I1207" s="225"/>
      <c r="J1207" s="77"/>
      <c r="K1207" s="77"/>
    </row>
    <row r="1208" spans="2:11" ht="15" hidden="1" customHeight="1" outlineLevel="1" x14ac:dyDescent="0.2">
      <c r="B1208" s="76">
        <v>2019</v>
      </c>
      <c r="C1208" s="239"/>
      <c r="D1208" s="180">
        <v>104</v>
      </c>
      <c r="E1208" s="180"/>
      <c r="F1208" s="180">
        <v>296</v>
      </c>
      <c r="G1208" s="67"/>
      <c r="H1208" s="180">
        <v>8601.3349999999991</v>
      </c>
      <c r="I1208" s="67"/>
      <c r="J1208" s="180">
        <v>4196.7790000000005</v>
      </c>
      <c r="K1208" s="77"/>
    </row>
    <row r="1209" spans="2:11" ht="15" hidden="1" customHeight="1" outlineLevel="1" x14ac:dyDescent="0.2">
      <c r="B1209" s="76">
        <v>2018</v>
      </c>
      <c r="C1209" s="72"/>
      <c r="D1209" s="77">
        <v>102</v>
      </c>
      <c r="E1209" s="77"/>
      <c r="F1209" s="180">
        <v>281</v>
      </c>
      <c r="G1209" s="69"/>
      <c r="H1209" s="180">
        <v>8013.9440000000004</v>
      </c>
      <c r="I1209" s="69"/>
      <c r="J1209" s="77">
        <v>3981.2020000000002</v>
      </c>
      <c r="K1209" s="77"/>
    </row>
    <row r="1210" spans="2:11" ht="15" hidden="1" customHeight="1" outlineLevel="1" x14ac:dyDescent="0.2">
      <c r="B1210" s="76">
        <v>2017</v>
      </c>
      <c r="C1210" s="72"/>
      <c r="D1210" s="77">
        <v>101</v>
      </c>
      <c r="E1210" s="77" t="s">
        <v>50</v>
      </c>
      <c r="F1210" s="77">
        <v>272</v>
      </c>
      <c r="G1210" s="225" t="s">
        <v>50</v>
      </c>
      <c r="H1210" s="77">
        <v>7575.9979999999996</v>
      </c>
      <c r="I1210" s="225" t="s">
        <v>50</v>
      </c>
      <c r="J1210" s="77">
        <v>3512.4960000000001</v>
      </c>
      <c r="K1210" s="77" t="s">
        <v>50</v>
      </c>
    </row>
    <row r="1211" spans="2:11" ht="15" hidden="1" customHeight="1" outlineLevel="1" x14ac:dyDescent="0.2">
      <c r="B1211" s="44">
        <v>2016</v>
      </c>
      <c r="C1211" s="72"/>
      <c r="D1211" s="177">
        <v>87</v>
      </c>
      <c r="E1211" s="177" t="s">
        <v>50</v>
      </c>
      <c r="F1211" s="177">
        <v>240</v>
      </c>
      <c r="G1211" s="225" t="s">
        <v>50</v>
      </c>
      <c r="H1211" s="177">
        <v>6590.27</v>
      </c>
      <c r="I1211" s="225" t="s">
        <v>50</v>
      </c>
      <c r="J1211" s="177">
        <v>2953.3409999999999</v>
      </c>
      <c r="K1211" s="177" t="s">
        <v>50</v>
      </c>
    </row>
    <row r="1212" spans="2:11" ht="15" hidden="1" customHeight="1" outlineLevel="1" x14ac:dyDescent="0.2">
      <c r="B1212" s="44">
        <v>2015</v>
      </c>
      <c r="C1212" s="72"/>
      <c r="D1212" s="177">
        <v>81</v>
      </c>
      <c r="E1212" s="177" t="s">
        <v>50</v>
      </c>
      <c r="F1212" s="177">
        <v>224</v>
      </c>
      <c r="G1212" s="225" t="s">
        <v>50</v>
      </c>
      <c r="H1212" s="177">
        <v>5837.9960000000001</v>
      </c>
      <c r="I1212" s="225" t="s">
        <v>50</v>
      </c>
      <c r="J1212" s="177">
        <v>2592.3090000000002</v>
      </c>
      <c r="K1212" s="177" t="s">
        <v>50</v>
      </c>
    </row>
    <row r="1213" spans="2:11" ht="15" hidden="1" customHeight="1" outlineLevel="1" x14ac:dyDescent="0.2">
      <c r="B1213" s="44">
        <v>2014</v>
      </c>
      <c r="C1213" s="72"/>
      <c r="D1213" s="177">
        <v>81</v>
      </c>
      <c r="E1213" s="70" t="s">
        <v>276</v>
      </c>
      <c r="F1213" s="177">
        <v>236</v>
      </c>
      <c r="G1213" s="70" t="s">
        <v>50</v>
      </c>
      <c r="H1213" s="177">
        <v>5477.259</v>
      </c>
      <c r="I1213" s="70" t="s">
        <v>50</v>
      </c>
      <c r="J1213" s="177">
        <v>2231.4879999999998</v>
      </c>
      <c r="K1213" s="177" t="s">
        <v>50</v>
      </c>
    </row>
    <row r="1214" spans="2:11" ht="15" hidden="1" customHeight="1" outlineLevel="1" x14ac:dyDescent="0.2">
      <c r="B1214" s="225" t="s">
        <v>26</v>
      </c>
      <c r="C1214" s="72"/>
      <c r="D1214" s="77"/>
      <c r="E1214" s="77"/>
      <c r="F1214" s="77"/>
      <c r="G1214" s="225"/>
      <c r="H1214" s="77"/>
      <c r="I1214" s="225"/>
      <c r="J1214" s="77"/>
      <c r="K1214" s="77"/>
    </row>
    <row r="1215" spans="2:11" ht="15" hidden="1" customHeight="1" outlineLevel="1" x14ac:dyDescent="0.2">
      <c r="B1215" s="76">
        <v>2019</v>
      </c>
      <c r="C1215" s="239"/>
      <c r="D1215" s="180">
        <v>1</v>
      </c>
      <c r="E1215" s="180"/>
      <c r="F1215" s="180" t="s">
        <v>37</v>
      </c>
      <c r="G1215" s="67"/>
      <c r="H1215" s="180" t="s">
        <v>37</v>
      </c>
      <c r="I1215" s="67"/>
      <c r="J1215" s="180" t="s">
        <v>37</v>
      </c>
      <c r="K1215" s="77"/>
    </row>
    <row r="1216" spans="2:11" ht="15" hidden="1" customHeight="1" outlineLevel="1" x14ac:dyDescent="0.2">
      <c r="B1216" s="76">
        <v>2018</v>
      </c>
      <c r="C1216" s="72"/>
      <c r="D1216" s="77">
        <v>1</v>
      </c>
      <c r="E1216" s="77"/>
      <c r="F1216" s="77" t="s">
        <v>37</v>
      </c>
      <c r="G1216" s="69"/>
      <c r="H1216" s="77" t="s">
        <v>37</v>
      </c>
      <c r="I1216" s="69"/>
      <c r="J1216" s="77" t="s">
        <v>37</v>
      </c>
      <c r="K1216" s="77"/>
    </row>
    <row r="1217" spans="2:11" ht="15" hidden="1" customHeight="1" outlineLevel="1" x14ac:dyDescent="0.2">
      <c r="B1217" s="76">
        <v>2017</v>
      </c>
      <c r="C1217" s="72"/>
      <c r="D1217" s="77">
        <v>2</v>
      </c>
      <c r="E1217" s="77" t="s">
        <v>50</v>
      </c>
      <c r="F1217" s="77" t="s">
        <v>37</v>
      </c>
      <c r="G1217" s="225"/>
      <c r="H1217" s="77" t="s">
        <v>37</v>
      </c>
      <c r="I1217" s="225"/>
      <c r="J1217" s="77" t="s">
        <v>37</v>
      </c>
      <c r="K1217" s="77"/>
    </row>
    <row r="1218" spans="2:11" ht="15" hidden="1" customHeight="1" outlineLevel="1" x14ac:dyDescent="0.2">
      <c r="B1218" s="44">
        <v>2016</v>
      </c>
      <c r="C1218" s="72"/>
      <c r="D1218" s="177">
        <v>2</v>
      </c>
      <c r="E1218" s="177" t="s">
        <v>50</v>
      </c>
      <c r="F1218" s="77" t="s">
        <v>37</v>
      </c>
      <c r="G1218" s="225"/>
      <c r="H1218" s="77" t="s">
        <v>37</v>
      </c>
      <c r="I1218" s="225"/>
      <c r="J1218" s="77" t="s">
        <v>37</v>
      </c>
      <c r="K1218" s="77"/>
    </row>
    <row r="1219" spans="2:11" ht="15" hidden="1" customHeight="1" outlineLevel="1" x14ac:dyDescent="0.2">
      <c r="B1219" s="44">
        <v>2015</v>
      </c>
      <c r="C1219" s="72"/>
      <c r="D1219" s="177">
        <v>2</v>
      </c>
      <c r="E1219" s="177" t="s">
        <v>50</v>
      </c>
      <c r="F1219" s="77" t="s">
        <v>37</v>
      </c>
      <c r="G1219" s="225"/>
      <c r="H1219" s="77" t="s">
        <v>37</v>
      </c>
      <c r="I1219" s="225"/>
      <c r="J1219" s="77" t="s">
        <v>37</v>
      </c>
      <c r="K1219" s="77"/>
    </row>
    <row r="1220" spans="2:11" ht="15" hidden="1" customHeight="1" outlineLevel="1" x14ac:dyDescent="0.2">
      <c r="B1220" s="44">
        <v>2014</v>
      </c>
      <c r="C1220" s="72"/>
      <c r="D1220" s="177">
        <v>1</v>
      </c>
      <c r="E1220" s="70" t="s">
        <v>276</v>
      </c>
      <c r="F1220" s="77" t="s">
        <v>37</v>
      </c>
      <c r="G1220" s="70"/>
      <c r="H1220" s="77" t="s">
        <v>37</v>
      </c>
      <c r="I1220" s="70"/>
      <c r="J1220" s="77" t="s">
        <v>37</v>
      </c>
      <c r="K1220" s="77"/>
    </row>
    <row r="1221" spans="2:11" ht="15" hidden="1" customHeight="1" outlineLevel="1" x14ac:dyDescent="0.2">
      <c r="B1221" s="225" t="s">
        <v>27</v>
      </c>
      <c r="C1221" s="72"/>
      <c r="D1221" s="77"/>
      <c r="E1221" s="77"/>
      <c r="F1221" s="77"/>
      <c r="G1221" s="225"/>
      <c r="H1221" s="77"/>
      <c r="I1221" s="225"/>
      <c r="J1221" s="77"/>
      <c r="K1221" s="77"/>
    </row>
    <row r="1222" spans="2:11" ht="15" hidden="1" customHeight="1" outlineLevel="1" x14ac:dyDescent="0.2">
      <c r="B1222" s="76">
        <v>2019</v>
      </c>
      <c r="C1222" s="239"/>
      <c r="D1222" s="180">
        <v>5</v>
      </c>
      <c r="E1222" s="180"/>
      <c r="F1222" s="180">
        <v>5</v>
      </c>
      <c r="G1222" s="67"/>
      <c r="H1222" s="180">
        <v>119.14700000000001</v>
      </c>
      <c r="I1222" s="67"/>
      <c r="J1222" s="180">
        <v>-91.391999999999996</v>
      </c>
      <c r="K1222" s="77"/>
    </row>
    <row r="1223" spans="2:11" ht="15" hidden="1" customHeight="1" outlineLevel="1" x14ac:dyDescent="0.2">
      <c r="B1223" s="76">
        <v>2018</v>
      </c>
      <c r="C1223" s="72"/>
      <c r="D1223" s="77">
        <v>3</v>
      </c>
      <c r="E1223" s="77"/>
      <c r="F1223" s="180">
        <v>3</v>
      </c>
      <c r="G1223" s="69"/>
      <c r="H1223" s="77">
        <v>79.188999999999993</v>
      </c>
      <c r="I1223" s="69"/>
      <c r="J1223" s="211">
        <v>-14.04</v>
      </c>
      <c r="K1223" s="77"/>
    </row>
    <row r="1224" spans="2:11" ht="15" hidden="1" customHeight="1" outlineLevel="1" x14ac:dyDescent="0.2">
      <c r="B1224" s="76">
        <v>2017</v>
      </c>
      <c r="C1224" s="72"/>
      <c r="D1224" s="77">
        <v>1</v>
      </c>
      <c r="E1224" s="77" t="s">
        <v>50</v>
      </c>
      <c r="F1224" s="77" t="s">
        <v>37</v>
      </c>
      <c r="G1224" s="225"/>
      <c r="H1224" s="77" t="s">
        <v>37</v>
      </c>
      <c r="I1224" s="225"/>
      <c r="J1224" s="77" t="s">
        <v>37</v>
      </c>
      <c r="K1224" s="77"/>
    </row>
    <row r="1225" spans="2:11" ht="15" hidden="1" customHeight="1" outlineLevel="1" x14ac:dyDescent="0.2">
      <c r="B1225" s="44">
        <v>2016</v>
      </c>
      <c r="C1225" s="72"/>
      <c r="D1225" s="177">
        <v>1</v>
      </c>
      <c r="E1225" s="177" t="s">
        <v>50</v>
      </c>
      <c r="F1225" s="77" t="s">
        <v>37</v>
      </c>
      <c r="G1225" s="225"/>
      <c r="H1225" s="77" t="s">
        <v>37</v>
      </c>
      <c r="I1225" s="225"/>
      <c r="J1225" s="77" t="s">
        <v>37</v>
      </c>
      <c r="K1225" s="77"/>
    </row>
    <row r="1226" spans="2:11" ht="15" hidden="1" customHeight="1" outlineLevel="1" x14ac:dyDescent="0.2">
      <c r="B1226" s="44">
        <v>2015</v>
      </c>
      <c r="C1226" s="72"/>
      <c r="D1226" s="177">
        <v>3</v>
      </c>
      <c r="E1226" s="177" t="s">
        <v>50</v>
      </c>
      <c r="F1226" s="177">
        <v>3</v>
      </c>
      <c r="G1226" s="225" t="s">
        <v>50</v>
      </c>
      <c r="H1226" s="177">
        <v>23.837</v>
      </c>
      <c r="I1226" s="225" t="s">
        <v>50</v>
      </c>
      <c r="J1226" s="177">
        <v>18.576000000000001</v>
      </c>
      <c r="K1226" s="177" t="s">
        <v>50</v>
      </c>
    </row>
    <row r="1227" spans="2:11" ht="15" hidden="1" customHeight="1" outlineLevel="1" x14ac:dyDescent="0.2">
      <c r="B1227" s="44">
        <v>2014</v>
      </c>
      <c r="C1227" s="72"/>
      <c r="D1227" s="177">
        <v>3</v>
      </c>
      <c r="E1227" s="70" t="s">
        <v>276</v>
      </c>
      <c r="F1227" s="177">
        <v>3</v>
      </c>
      <c r="G1227" s="70" t="s">
        <v>50</v>
      </c>
      <c r="H1227" s="177">
        <v>29.463000000000001</v>
      </c>
      <c r="I1227" s="70" t="s">
        <v>50</v>
      </c>
      <c r="J1227" s="177">
        <v>23.904</v>
      </c>
      <c r="K1227" s="177" t="s">
        <v>50</v>
      </c>
    </row>
    <row r="1228" spans="2:11" ht="15" hidden="1" customHeight="1" outlineLevel="1" x14ac:dyDescent="0.2">
      <c r="B1228" s="225" t="s">
        <v>28</v>
      </c>
      <c r="C1228" s="72"/>
      <c r="D1228" s="77"/>
      <c r="E1228" s="77"/>
      <c r="F1228" s="77"/>
      <c r="G1228" s="225"/>
      <c r="H1228" s="77"/>
      <c r="I1228" s="225"/>
      <c r="J1228" s="77"/>
      <c r="K1228" s="77"/>
    </row>
    <row r="1229" spans="2:11" ht="15" hidden="1" customHeight="1" outlineLevel="1" x14ac:dyDescent="0.2">
      <c r="B1229" s="76">
        <v>2019</v>
      </c>
      <c r="C1229" s="239"/>
      <c r="D1229" s="180">
        <v>26</v>
      </c>
      <c r="E1229" s="180"/>
      <c r="F1229" s="180">
        <v>32</v>
      </c>
      <c r="G1229" s="67"/>
      <c r="H1229" s="180">
        <v>457.666</v>
      </c>
      <c r="I1229" s="67"/>
      <c r="J1229" s="180">
        <v>319.14699999999999</v>
      </c>
      <c r="K1229" s="77"/>
    </row>
    <row r="1230" spans="2:11" ht="15" hidden="1" customHeight="1" outlineLevel="1" x14ac:dyDescent="0.2">
      <c r="B1230" s="76">
        <v>2018</v>
      </c>
      <c r="C1230" s="72"/>
      <c r="D1230" s="77">
        <v>23</v>
      </c>
      <c r="E1230" s="77"/>
      <c r="F1230" s="180">
        <v>28</v>
      </c>
      <c r="G1230" s="69"/>
      <c r="H1230" s="180">
        <v>338.27499999999998</v>
      </c>
      <c r="I1230" s="69"/>
      <c r="J1230" s="77">
        <v>227.34200000000001</v>
      </c>
      <c r="K1230" s="77"/>
    </row>
    <row r="1231" spans="2:11" ht="15" hidden="1" customHeight="1" outlineLevel="1" x14ac:dyDescent="0.2">
      <c r="B1231" s="76">
        <v>2017</v>
      </c>
      <c r="C1231" s="72"/>
      <c r="D1231" s="77">
        <v>19</v>
      </c>
      <c r="E1231" s="77" t="s">
        <v>50</v>
      </c>
      <c r="F1231" s="77">
        <v>23</v>
      </c>
      <c r="G1231" s="225" t="s">
        <v>50</v>
      </c>
      <c r="H1231" s="77">
        <v>268.44200000000001</v>
      </c>
      <c r="I1231" s="225" t="s">
        <v>50</v>
      </c>
      <c r="J1231" s="77">
        <v>224.709</v>
      </c>
      <c r="K1231" s="77" t="s">
        <v>50</v>
      </c>
    </row>
    <row r="1232" spans="2:11" ht="15" hidden="1" customHeight="1" outlineLevel="1" x14ac:dyDescent="0.2">
      <c r="B1232" s="44">
        <v>2016</v>
      </c>
      <c r="C1232" s="72"/>
      <c r="D1232" s="177">
        <v>18</v>
      </c>
      <c r="E1232" s="177" t="s">
        <v>50</v>
      </c>
      <c r="F1232" s="177">
        <v>23</v>
      </c>
      <c r="G1232" s="225" t="s">
        <v>50</v>
      </c>
      <c r="H1232" s="177">
        <v>243.53299999999999</v>
      </c>
      <c r="I1232" s="225" t="s">
        <v>50</v>
      </c>
      <c r="J1232" s="177">
        <v>199.286</v>
      </c>
      <c r="K1232" s="177" t="s">
        <v>50</v>
      </c>
    </row>
    <row r="1233" spans="2:11" ht="15" hidden="1" customHeight="1" outlineLevel="1" x14ac:dyDescent="0.2">
      <c r="B1233" s="44">
        <v>2015</v>
      </c>
      <c r="C1233" s="72"/>
      <c r="D1233" s="177">
        <v>18</v>
      </c>
      <c r="E1233" s="177" t="s">
        <v>50</v>
      </c>
      <c r="F1233" s="177">
        <v>20</v>
      </c>
      <c r="G1233" s="225" t="s">
        <v>50</v>
      </c>
      <c r="H1233" s="177">
        <v>230.351</v>
      </c>
      <c r="I1233" s="225" t="s">
        <v>50</v>
      </c>
      <c r="J1233" s="177">
        <v>188.55500000000001</v>
      </c>
      <c r="K1233" s="177" t="s">
        <v>50</v>
      </c>
    </row>
    <row r="1234" spans="2:11" ht="15" hidden="1" customHeight="1" outlineLevel="1" x14ac:dyDescent="0.2">
      <c r="B1234" s="44">
        <v>2014</v>
      </c>
      <c r="C1234" s="72"/>
      <c r="D1234" s="177">
        <v>14</v>
      </c>
      <c r="E1234" s="70" t="s">
        <v>276</v>
      </c>
      <c r="F1234" s="177">
        <v>16</v>
      </c>
      <c r="G1234" s="70" t="s">
        <v>50</v>
      </c>
      <c r="H1234" s="177">
        <v>212.78200000000001</v>
      </c>
      <c r="I1234" s="70" t="s">
        <v>50</v>
      </c>
      <c r="J1234" s="177">
        <v>185.85300000000001</v>
      </c>
      <c r="K1234" s="177" t="s">
        <v>50</v>
      </c>
    </row>
    <row r="1235" spans="2:11" ht="15" hidden="1" customHeight="1" outlineLevel="1" x14ac:dyDescent="0.2">
      <c r="B1235" s="225" t="s">
        <v>29</v>
      </c>
      <c r="C1235" s="72"/>
      <c r="D1235" s="77"/>
      <c r="E1235" s="77"/>
      <c r="F1235" s="77"/>
      <c r="G1235" s="225"/>
      <c r="H1235" s="77"/>
      <c r="I1235" s="225"/>
      <c r="J1235" s="77"/>
      <c r="K1235" s="77"/>
    </row>
    <row r="1236" spans="2:11" ht="15" hidden="1" customHeight="1" outlineLevel="1" x14ac:dyDescent="0.2">
      <c r="B1236" s="76">
        <v>2019</v>
      </c>
      <c r="C1236" s="239"/>
      <c r="D1236" s="180">
        <v>81</v>
      </c>
      <c r="E1236" s="180"/>
      <c r="F1236" s="180">
        <v>82</v>
      </c>
      <c r="G1236" s="67"/>
      <c r="H1236" s="180">
        <v>501.40300000000002</v>
      </c>
      <c r="I1236" s="67"/>
      <c r="J1236" s="180">
        <v>375.173</v>
      </c>
      <c r="K1236" s="77"/>
    </row>
    <row r="1237" spans="2:11" ht="15" hidden="1" customHeight="1" outlineLevel="1" x14ac:dyDescent="0.2">
      <c r="B1237" s="76">
        <v>2018</v>
      </c>
      <c r="C1237" s="72"/>
      <c r="D1237" s="77">
        <v>70</v>
      </c>
      <c r="E1237" s="77"/>
      <c r="F1237" s="180">
        <v>70</v>
      </c>
      <c r="G1237" s="69"/>
      <c r="H1237" s="180">
        <v>413.80500000000001</v>
      </c>
      <c r="I1237" s="69"/>
      <c r="J1237" s="77">
        <v>352.06099999999998</v>
      </c>
      <c r="K1237" s="77"/>
    </row>
    <row r="1238" spans="2:11" ht="15" hidden="1" customHeight="1" outlineLevel="1" x14ac:dyDescent="0.2">
      <c r="B1238" s="76">
        <v>2017</v>
      </c>
      <c r="C1238" s="72"/>
      <c r="D1238" s="77">
        <v>62</v>
      </c>
      <c r="E1238" s="77" t="s">
        <v>50</v>
      </c>
      <c r="F1238" s="77">
        <v>62</v>
      </c>
      <c r="G1238" s="225" t="s">
        <v>50</v>
      </c>
      <c r="H1238" s="77">
        <v>333.44600000000003</v>
      </c>
      <c r="I1238" s="225" t="s">
        <v>50</v>
      </c>
      <c r="J1238" s="77">
        <v>283.69200000000001</v>
      </c>
      <c r="K1238" s="77" t="s">
        <v>50</v>
      </c>
    </row>
    <row r="1239" spans="2:11" ht="15" hidden="1" customHeight="1" outlineLevel="1" x14ac:dyDescent="0.2">
      <c r="B1239" s="44">
        <v>2016</v>
      </c>
      <c r="C1239" s="72"/>
      <c r="D1239" s="177">
        <v>61</v>
      </c>
      <c r="E1239" s="177" t="s">
        <v>50</v>
      </c>
      <c r="F1239" s="177">
        <v>61</v>
      </c>
      <c r="G1239" s="225" t="s">
        <v>50</v>
      </c>
      <c r="H1239" s="177">
        <v>292.97000000000003</v>
      </c>
      <c r="I1239" s="225" t="s">
        <v>50</v>
      </c>
      <c r="J1239" s="177">
        <v>253.64599999999999</v>
      </c>
      <c r="K1239" s="177" t="s">
        <v>50</v>
      </c>
    </row>
    <row r="1240" spans="2:11" ht="15" hidden="1" customHeight="1" outlineLevel="1" x14ac:dyDescent="0.2">
      <c r="B1240" s="44">
        <v>2015</v>
      </c>
      <c r="C1240" s="72"/>
      <c r="D1240" s="177">
        <v>61</v>
      </c>
      <c r="E1240" s="177" t="s">
        <v>50</v>
      </c>
      <c r="F1240" s="177">
        <v>62</v>
      </c>
      <c r="G1240" s="225" t="s">
        <v>50</v>
      </c>
      <c r="H1240" s="177">
        <v>281.12200000000001</v>
      </c>
      <c r="I1240" s="225" t="s">
        <v>50</v>
      </c>
      <c r="J1240" s="177">
        <v>236.41900000000001</v>
      </c>
      <c r="K1240" s="177" t="s">
        <v>50</v>
      </c>
    </row>
    <row r="1241" spans="2:11" ht="15" hidden="1" customHeight="1" outlineLevel="1" x14ac:dyDescent="0.2">
      <c r="B1241" s="44">
        <v>2014</v>
      </c>
      <c r="C1241" s="72"/>
      <c r="D1241" s="177">
        <v>57</v>
      </c>
      <c r="E1241" s="70" t="s">
        <v>276</v>
      </c>
      <c r="F1241" s="177">
        <v>58</v>
      </c>
      <c r="G1241" s="70" t="s">
        <v>50</v>
      </c>
      <c r="H1241" s="177">
        <v>253.001</v>
      </c>
      <c r="I1241" s="70" t="s">
        <v>50</v>
      </c>
      <c r="J1241" s="177">
        <v>217.96600000000001</v>
      </c>
      <c r="K1241" s="177" t="s">
        <v>50</v>
      </c>
    </row>
    <row r="1242" spans="2:11" ht="15" hidden="1" customHeight="1" outlineLevel="1" x14ac:dyDescent="0.2">
      <c r="B1242" s="225" t="s">
        <v>30</v>
      </c>
      <c r="C1242" s="72"/>
      <c r="D1242" s="77"/>
      <c r="E1242" s="77"/>
      <c r="F1242" s="77"/>
      <c r="G1242" s="225"/>
      <c r="H1242" s="77"/>
      <c r="I1242" s="225"/>
      <c r="J1242" s="77"/>
      <c r="K1242" s="77"/>
    </row>
    <row r="1243" spans="2:11" ht="15" hidden="1" customHeight="1" outlineLevel="1" x14ac:dyDescent="0.2">
      <c r="B1243" s="76">
        <v>2019</v>
      </c>
      <c r="C1243" s="239"/>
      <c r="D1243" s="180">
        <v>11</v>
      </c>
      <c r="E1243" s="180"/>
      <c r="F1243" s="180">
        <v>11</v>
      </c>
      <c r="G1243" s="67"/>
      <c r="H1243" s="180">
        <v>82.239000000000004</v>
      </c>
      <c r="I1243" s="67"/>
      <c r="J1243" s="180">
        <v>67.694999999999993</v>
      </c>
      <c r="K1243" s="77"/>
    </row>
    <row r="1244" spans="2:11" ht="15" hidden="1" customHeight="1" outlineLevel="1" x14ac:dyDescent="0.2">
      <c r="B1244" s="76">
        <v>2018</v>
      </c>
      <c r="C1244" s="72"/>
      <c r="D1244" s="77">
        <v>11</v>
      </c>
      <c r="E1244" s="77"/>
      <c r="F1244" s="180">
        <v>11</v>
      </c>
      <c r="G1244" s="69"/>
      <c r="H1244" s="180">
        <v>59.427</v>
      </c>
      <c r="I1244" s="69"/>
      <c r="J1244" s="77">
        <v>48.829000000000001</v>
      </c>
      <c r="K1244" s="77"/>
    </row>
    <row r="1245" spans="2:11" ht="15" hidden="1" customHeight="1" outlineLevel="1" x14ac:dyDescent="0.2">
      <c r="B1245" s="76">
        <v>2017</v>
      </c>
      <c r="C1245" s="72"/>
      <c r="D1245" s="77">
        <v>11</v>
      </c>
      <c r="E1245" s="77" t="s">
        <v>50</v>
      </c>
      <c r="F1245" s="77">
        <v>11</v>
      </c>
      <c r="G1245" s="225" t="s">
        <v>50</v>
      </c>
      <c r="H1245" s="77">
        <v>62.244999999999997</v>
      </c>
      <c r="I1245" s="225" t="s">
        <v>50</v>
      </c>
      <c r="J1245" s="77">
        <v>50.991</v>
      </c>
      <c r="K1245" s="77" t="s">
        <v>50</v>
      </c>
    </row>
    <row r="1246" spans="2:11" ht="15" hidden="1" customHeight="1" outlineLevel="1" x14ac:dyDescent="0.2">
      <c r="B1246" s="44">
        <v>2016</v>
      </c>
      <c r="C1246" s="72"/>
      <c r="D1246" s="177">
        <v>9</v>
      </c>
      <c r="E1246" s="177" t="s">
        <v>50</v>
      </c>
      <c r="F1246" s="177">
        <v>9</v>
      </c>
      <c r="G1246" s="225" t="s">
        <v>50</v>
      </c>
      <c r="H1246" s="177">
        <v>38.837000000000003</v>
      </c>
      <c r="I1246" s="225" t="s">
        <v>50</v>
      </c>
      <c r="J1246" s="177">
        <v>31.942</v>
      </c>
      <c r="K1246" s="177" t="s">
        <v>50</v>
      </c>
    </row>
    <row r="1247" spans="2:11" ht="15" hidden="1" customHeight="1" outlineLevel="1" x14ac:dyDescent="0.2">
      <c r="B1247" s="44">
        <v>2015</v>
      </c>
      <c r="C1247" s="72"/>
      <c r="D1247" s="177">
        <v>9</v>
      </c>
      <c r="E1247" s="177" t="s">
        <v>50</v>
      </c>
      <c r="F1247" s="177">
        <v>9</v>
      </c>
      <c r="G1247" s="225" t="s">
        <v>50</v>
      </c>
      <c r="H1247" s="177">
        <v>50.744999999999997</v>
      </c>
      <c r="I1247" s="225" t="s">
        <v>50</v>
      </c>
      <c r="J1247" s="177">
        <v>41.67</v>
      </c>
      <c r="K1247" s="177" t="s">
        <v>50</v>
      </c>
    </row>
    <row r="1248" spans="2:11" ht="15" hidden="1" customHeight="1" outlineLevel="1" x14ac:dyDescent="0.2">
      <c r="B1248" s="44">
        <v>2014</v>
      </c>
      <c r="C1248" s="72"/>
      <c r="D1248" s="177">
        <v>11</v>
      </c>
      <c r="E1248" s="70" t="s">
        <v>276</v>
      </c>
      <c r="F1248" s="177">
        <v>11</v>
      </c>
      <c r="G1248" s="70" t="s">
        <v>50</v>
      </c>
      <c r="H1248" s="177">
        <v>50.585999999999999</v>
      </c>
      <c r="I1248" s="70" t="s">
        <v>50</v>
      </c>
      <c r="J1248" s="177">
        <v>41.036000000000001</v>
      </c>
      <c r="K1248" s="177" t="s">
        <v>50</v>
      </c>
    </row>
    <row r="1249" spans="2:11" ht="15" hidden="1" customHeight="1" outlineLevel="1" x14ac:dyDescent="0.2">
      <c r="B1249" s="225" t="s">
        <v>31</v>
      </c>
      <c r="C1249" s="72"/>
      <c r="D1249" s="77"/>
      <c r="E1249" s="77"/>
      <c r="F1249" s="77"/>
      <c r="G1249" s="225"/>
      <c r="H1249" s="77"/>
      <c r="I1249" s="225"/>
      <c r="J1249" s="77"/>
      <c r="K1249" s="77"/>
    </row>
    <row r="1250" spans="2:11" ht="15" hidden="1" customHeight="1" outlineLevel="1" x14ac:dyDescent="0.2">
      <c r="B1250" s="76">
        <v>2019</v>
      </c>
      <c r="C1250" s="239"/>
      <c r="D1250" s="180">
        <v>32</v>
      </c>
      <c r="E1250" s="180"/>
      <c r="F1250" s="180">
        <v>32</v>
      </c>
      <c r="G1250" s="67"/>
      <c r="H1250" s="180">
        <v>323.83100000000002</v>
      </c>
      <c r="I1250" s="67"/>
      <c r="J1250" s="180">
        <v>203.36500000000001</v>
      </c>
      <c r="K1250" s="77"/>
    </row>
    <row r="1251" spans="2:11" ht="15" hidden="1" customHeight="1" outlineLevel="1" x14ac:dyDescent="0.2">
      <c r="B1251" s="76">
        <v>2018</v>
      </c>
      <c r="C1251" s="72"/>
      <c r="D1251" s="77">
        <v>26</v>
      </c>
      <c r="E1251" s="77"/>
      <c r="F1251" s="180">
        <v>26</v>
      </c>
      <c r="G1251" s="69"/>
      <c r="H1251" s="180">
        <v>258.37799999999999</v>
      </c>
      <c r="I1251" s="69"/>
      <c r="J1251" s="77">
        <v>150.77500000000001</v>
      </c>
      <c r="K1251" s="77"/>
    </row>
    <row r="1252" spans="2:11" ht="15" hidden="1" customHeight="1" outlineLevel="1" x14ac:dyDescent="0.2">
      <c r="B1252" s="76">
        <v>2017</v>
      </c>
      <c r="C1252" s="72"/>
      <c r="D1252" s="77">
        <v>29</v>
      </c>
      <c r="E1252" s="77" t="s">
        <v>50</v>
      </c>
      <c r="F1252" s="77">
        <v>29</v>
      </c>
      <c r="G1252" s="225" t="s">
        <v>50</v>
      </c>
      <c r="H1252" s="77">
        <v>274.28100000000001</v>
      </c>
      <c r="I1252" s="225" t="s">
        <v>50</v>
      </c>
      <c r="J1252" s="77">
        <v>149.80799999999999</v>
      </c>
      <c r="K1252" s="77" t="s">
        <v>50</v>
      </c>
    </row>
    <row r="1253" spans="2:11" ht="15" hidden="1" customHeight="1" outlineLevel="1" x14ac:dyDescent="0.2">
      <c r="B1253" s="44">
        <v>2016</v>
      </c>
      <c r="C1253" s="72"/>
      <c r="D1253" s="177">
        <v>31</v>
      </c>
      <c r="E1253" s="177" t="s">
        <v>50</v>
      </c>
      <c r="F1253" s="177">
        <v>31</v>
      </c>
      <c r="G1253" s="225" t="s">
        <v>50</v>
      </c>
      <c r="H1253" s="177">
        <v>349.12900000000002</v>
      </c>
      <c r="I1253" s="225" t="s">
        <v>50</v>
      </c>
      <c r="J1253" s="177">
        <v>199.691</v>
      </c>
      <c r="K1253" s="177" t="s">
        <v>50</v>
      </c>
    </row>
    <row r="1254" spans="2:11" ht="15" hidden="1" customHeight="1" outlineLevel="1" x14ac:dyDescent="0.2">
      <c r="B1254" s="44">
        <v>2015</v>
      </c>
      <c r="C1254" s="72"/>
      <c r="D1254" s="177">
        <v>29</v>
      </c>
      <c r="E1254" s="177" t="s">
        <v>50</v>
      </c>
      <c r="F1254" s="177">
        <v>29</v>
      </c>
      <c r="G1254" s="225" t="s">
        <v>50</v>
      </c>
      <c r="H1254" s="177">
        <v>268.072</v>
      </c>
      <c r="I1254" s="225" t="s">
        <v>50</v>
      </c>
      <c r="J1254" s="177">
        <v>122.651</v>
      </c>
      <c r="K1254" s="177" t="s">
        <v>50</v>
      </c>
    </row>
    <row r="1255" spans="2:11" ht="15" hidden="1" customHeight="1" outlineLevel="1" x14ac:dyDescent="0.2">
      <c r="B1255" s="44">
        <v>2014</v>
      </c>
      <c r="C1255" s="72"/>
      <c r="D1255" s="177">
        <v>24</v>
      </c>
      <c r="E1255" s="70" t="s">
        <v>276</v>
      </c>
      <c r="F1255" s="177">
        <v>24</v>
      </c>
      <c r="G1255" s="70" t="s">
        <v>50</v>
      </c>
      <c r="H1255" s="177">
        <v>287.30200000000002</v>
      </c>
      <c r="I1255" s="70" t="s">
        <v>50</v>
      </c>
      <c r="J1255" s="177">
        <v>147.22499999999999</v>
      </c>
      <c r="K1255" s="177" t="s">
        <v>50</v>
      </c>
    </row>
    <row r="1256" spans="2:11" ht="15" hidden="1" customHeight="1" outlineLevel="1" x14ac:dyDescent="0.2">
      <c r="B1256" s="225" t="s">
        <v>32</v>
      </c>
      <c r="C1256" s="72"/>
      <c r="D1256" s="77"/>
      <c r="E1256" s="77"/>
      <c r="F1256" s="77"/>
      <c r="G1256" s="225"/>
      <c r="H1256" s="77"/>
      <c r="I1256" s="225"/>
      <c r="J1256" s="77"/>
      <c r="K1256" s="77"/>
    </row>
    <row r="1257" spans="2:11" ht="15" hidden="1" customHeight="1" outlineLevel="1" x14ac:dyDescent="0.2">
      <c r="B1257" s="76">
        <v>2019</v>
      </c>
      <c r="C1257" s="239"/>
      <c r="D1257" s="180">
        <v>10</v>
      </c>
      <c r="E1257" s="180"/>
      <c r="F1257" s="180">
        <v>15</v>
      </c>
      <c r="G1257" s="67"/>
      <c r="H1257" s="180">
        <v>367.04199999999997</v>
      </c>
      <c r="I1257" s="67"/>
      <c r="J1257" s="180">
        <v>142.21700000000001</v>
      </c>
      <c r="K1257" s="77"/>
    </row>
    <row r="1258" spans="2:11" ht="15" hidden="1" customHeight="1" outlineLevel="1" x14ac:dyDescent="0.2">
      <c r="B1258" s="76">
        <v>2018</v>
      </c>
      <c r="C1258" s="72"/>
      <c r="D1258" s="77">
        <v>7</v>
      </c>
      <c r="E1258" s="77"/>
      <c r="F1258" s="180">
        <v>12</v>
      </c>
      <c r="G1258" s="69"/>
      <c r="H1258" s="180">
        <v>349.22199999999998</v>
      </c>
      <c r="I1258" s="69"/>
      <c r="J1258" s="77">
        <v>122.63</v>
      </c>
      <c r="K1258" s="77"/>
    </row>
    <row r="1259" spans="2:11" ht="15" hidden="1" customHeight="1" outlineLevel="1" x14ac:dyDescent="0.2">
      <c r="B1259" s="76">
        <v>2017</v>
      </c>
      <c r="C1259" s="72"/>
      <c r="D1259" s="77">
        <v>7</v>
      </c>
      <c r="E1259" s="77" t="s">
        <v>50</v>
      </c>
      <c r="F1259" s="77">
        <v>12</v>
      </c>
      <c r="G1259" s="225" t="s">
        <v>50</v>
      </c>
      <c r="H1259" s="77">
        <v>333.166</v>
      </c>
      <c r="I1259" s="225" t="s">
        <v>50</v>
      </c>
      <c r="J1259" s="77">
        <v>110.169</v>
      </c>
      <c r="K1259" s="77" t="s">
        <v>50</v>
      </c>
    </row>
    <row r="1260" spans="2:11" ht="15" hidden="1" customHeight="1" outlineLevel="1" x14ac:dyDescent="0.2">
      <c r="B1260" s="44">
        <v>2016</v>
      </c>
      <c r="C1260" s="72"/>
      <c r="D1260" s="177">
        <v>5</v>
      </c>
      <c r="E1260" s="177" t="s">
        <v>50</v>
      </c>
      <c r="F1260" s="177">
        <v>10</v>
      </c>
      <c r="G1260" s="225" t="s">
        <v>50</v>
      </c>
      <c r="H1260" s="177">
        <v>308.15899999999999</v>
      </c>
      <c r="I1260" s="225" t="s">
        <v>50</v>
      </c>
      <c r="J1260" s="177">
        <v>96.018000000000001</v>
      </c>
      <c r="K1260" s="177" t="s">
        <v>50</v>
      </c>
    </row>
    <row r="1261" spans="2:11" ht="15" hidden="1" customHeight="1" outlineLevel="1" x14ac:dyDescent="0.2">
      <c r="B1261" s="44">
        <v>2015</v>
      </c>
      <c r="C1261" s="72"/>
      <c r="D1261" s="177">
        <v>5</v>
      </c>
      <c r="E1261" s="177" t="s">
        <v>50</v>
      </c>
      <c r="F1261" s="177">
        <v>10</v>
      </c>
      <c r="G1261" s="225" t="s">
        <v>50</v>
      </c>
      <c r="H1261" s="177">
        <v>286.31299999999999</v>
      </c>
      <c r="I1261" s="225" t="s">
        <v>50</v>
      </c>
      <c r="J1261" s="177">
        <v>78.119</v>
      </c>
      <c r="K1261" s="177" t="s">
        <v>50</v>
      </c>
    </row>
    <row r="1262" spans="2:11" ht="15" hidden="1" customHeight="1" outlineLevel="1" x14ac:dyDescent="0.2">
      <c r="B1262" s="44">
        <v>2014</v>
      </c>
      <c r="C1262" s="72"/>
      <c r="D1262" s="177">
        <v>3</v>
      </c>
      <c r="E1262" s="70" t="s">
        <v>276</v>
      </c>
      <c r="F1262" s="177">
        <v>8</v>
      </c>
      <c r="G1262" s="70" t="s">
        <v>50</v>
      </c>
      <c r="H1262" s="177">
        <v>264.42099999999999</v>
      </c>
      <c r="I1262" s="70" t="s">
        <v>50</v>
      </c>
      <c r="J1262" s="177">
        <v>57.177999999999997</v>
      </c>
      <c r="K1262" s="177" t="s">
        <v>50</v>
      </c>
    </row>
    <row r="1263" spans="2:11" ht="15" hidden="1" customHeight="1" outlineLevel="1" x14ac:dyDescent="0.2">
      <c r="B1263" s="225" t="s">
        <v>33</v>
      </c>
      <c r="C1263" s="72"/>
      <c r="D1263" s="77"/>
      <c r="E1263" s="77"/>
      <c r="F1263" s="77"/>
      <c r="G1263" s="225"/>
      <c r="H1263" s="77"/>
      <c r="I1263" s="225"/>
      <c r="J1263" s="77"/>
      <c r="K1263" s="77"/>
    </row>
    <row r="1264" spans="2:11" ht="15" hidden="1" customHeight="1" outlineLevel="1" x14ac:dyDescent="0.2">
      <c r="B1264" s="76">
        <v>2019</v>
      </c>
      <c r="C1264" s="239"/>
      <c r="D1264" s="180">
        <v>12</v>
      </c>
      <c r="E1264" s="180"/>
      <c r="F1264" s="180">
        <v>17</v>
      </c>
      <c r="G1264" s="67"/>
      <c r="H1264" s="180">
        <v>226.08199999999999</v>
      </c>
      <c r="I1264" s="67"/>
      <c r="J1264" s="180">
        <v>109.239</v>
      </c>
      <c r="K1264" s="77"/>
    </row>
    <row r="1265" spans="1:11" ht="15" hidden="1" customHeight="1" outlineLevel="1" x14ac:dyDescent="0.2">
      <c r="B1265" s="76">
        <v>2018</v>
      </c>
      <c r="C1265" s="72"/>
      <c r="D1265" s="77">
        <v>14</v>
      </c>
      <c r="E1265" s="77"/>
      <c r="F1265" s="180">
        <v>16</v>
      </c>
      <c r="G1265" s="69"/>
      <c r="H1265" s="180">
        <v>221.88499999999999</v>
      </c>
      <c r="I1265" s="69"/>
      <c r="J1265" s="77">
        <v>131.429</v>
      </c>
      <c r="K1265" s="77"/>
    </row>
    <row r="1266" spans="1:11" ht="15" hidden="1" customHeight="1" outlineLevel="1" x14ac:dyDescent="0.2">
      <c r="B1266" s="76">
        <v>2017</v>
      </c>
      <c r="C1266" s="72"/>
      <c r="D1266" s="77">
        <v>10</v>
      </c>
      <c r="E1266" s="77" t="s">
        <v>50</v>
      </c>
      <c r="F1266" s="77">
        <v>12</v>
      </c>
      <c r="G1266" s="225" t="s">
        <v>50</v>
      </c>
      <c r="H1266" s="77">
        <v>228.238</v>
      </c>
      <c r="I1266" s="225" t="s">
        <v>50</v>
      </c>
      <c r="J1266" s="77">
        <v>131.149</v>
      </c>
      <c r="K1266" s="77" t="s">
        <v>50</v>
      </c>
    </row>
    <row r="1267" spans="1:11" ht="15" hidden="1" customHeight="1" outlineLevel="1" x14ac:dyDescent="0.2">
      <c r="B1267" s="44">
        <v>2016</v>
      </c>
      <c r="C1267" s="72"/>
      <c r="D1267" s="177">
        <v>10</v>
      </c>
      <c r="E1267" s="177" t="s">
        <v>50</v>
      </c>
      <c r="F1267" s="177">
        <v>12</v>
      </c>
      <c r="G1267" s="225" t="s">
        <v>50</v>
      </c>
      <c r="H1267" s="177">
        <v>175.833</v>
      </c>
      <c r="I1267" s="225" t="s">
        <v>50</v>
      </c>
      <c r="J1267" s="177">
        <v>81.39</v>
      </c>
      <c r="K1267" s="177" t="s">
        <v>50</v>
      </c>
    </row>
    <row r="1268" spans="1:11" ht="15" hidden="1" customHeight="1" outlineLevel="1" x14ac:dyDescent="0.2">
      <c r="B1268" s="44">
        <v>2015</v>
      </c>
      <c r="C1268" s="72"/>
      <c r="D1268" s="177">
        <v>10</v>
      </c>
      <c r="E1268" s="177" t="s">
        <v>50</v>
      </c>
      <c r="F1268" s="177">
        <v>12</v>
      </c>
      <c r="G1268" s="225" t="s">
        <v>50</v>
      </c>
      <c r="H1268" s="177">
        <v>183.25399999999999</v>
      </c>
      <c r="I1268" s="225" t="s">
        <v>50</v>
      </c>
      <c r="J1268" s="177">
        <v>86.36</v>
      </c>
      <c r="K1268" s="177" t="s">
        <v>50</v>
      </c>
    </row>
    <row r="1269" spans="1:11" ht="15" hidden="1" customHeight="1" outlineLevel="1" x14ac:dyDescent="0.2">
      <c r="B1269" s="44">
        <v>2014</v>
      </c>
      <c r="C1269" s="72"/>
      <c r="D1269" s="177">
        <v>9</v>
      </c>
      <c r="E1269" s="70" t="s">
        <v>276</v>
      </c>
      <c r="F1269" s="177">
        <v>11</v>
      </c>
      <c r="G1269" s="70" t="s">
        <v>50</v>
      </c>
      <c r="H1269" s="177">
        <v>187.16200000000001</v>
      </c>
      <c r="I1269" s="70" t="s">
        <v>50</v>
      </c>
      <c r="J1269" s="177">
        <v>107.496</v>
      </c>
      <c r="K1269" s="177" t="s">
        <v>50</v>
      </c>
    </row>
    <row r="1270" spans="1:11" ht="15" customHeight="1" collapsed="1" x14ac:dyDescent="0.2">
      <c r="B1270" s="257" t="s">
        <v>211</v>
      </c>
      <c r="C1270" s="72"/>
      <c r="D1270" s="77"/>
      <c r="E1270" s="77"/>
      <c r="F1270" s="180"/>
      <c r="G1270" s="69"/>
      <c r="H1270" s="180"/>
      <c r="I1270" s="69"/>
      <c r="J1270" s="77"/>
      <c r="K1270" s="77"/>
    </row>
    <row r="1271" spans="1:11" ht="15" customHeight="1" x14ac:dyDescent="0.2">
      <c r="B1271" s="76">
        <v>2019</v>
      </c>
      <c r="C1271" s="239"/>
      <c r="D1271" s="180">
        <v>696</v>
      </c>
      <c r="E1271" s="180"/>
      <c r="F1271" s="180">
        <v>1233</v>
      </c>
      <c r="G1271" s="67"/>
      <c r="H1271" s="180">
        <v>49103.7</v>
      </c>
      <c r="I1271" s="67"/>
      <c r="J1271" s="180">
        <v>13571.09</v>
      </c>
      <c r="K1271" s="77"/>
    </row>
    <row r="1272" spans="1:11" ht="15" customHeight="1" x14ac:dyDescent="0.2">
      <c r="B1272" s="76">
        <v>2018</v>
      </c>
      <c r="C1272" s="72"/>
      <c r="D1272" s="77">
        <v>675</v>
      </c>
      <c r="E1272" s="77"/>
      <c r="F1272" s="180">
        <v>1150</v>
      </c>
      <c r="G1272" s="69"/>
      <c r="H1272" s="180">
        <v>45159.199999999997</v>
      </c>
      <c r="I1272" s="69"/>
      <c r="J1272" s="77">
        <v>12216.347</v>
      </c>
      <c r="K1272" s="77"/>
    </row>
    <row r="1273" spans="1:11" ht="15" customHeight="1" x14ac:dyDescent="0.2">
      <c r="B1273" s="76">
        <v>2017</v>
      </c>
      <c r="C1273" s="72"/>
      <c r="D1273" s="77">
        <v>630</v>
      </c>
      <c r="E1273" s="77" t="s">
        <v>50</v>
      </c>
      <c r="F1273" s="77">
        <v>1068</v>
      </c>
      <c r="G1273" s="224" t="s">
        <v>50</v>
      </c>
      <c r="H1273" s="77">
        <v>39725.415999999997</v>
      </c>
      <c r="I1273" s="224" t="s">
        <v>50</v>
      </c>
      <c r="J1273" s="77">
        <v>10739.632</v>
      </c>
      <c r="K1273" s="77" t="s">
        <v>50</v>
      </c>
    </row>
    <row r="1274" spans="1:11" ht="15" customHeight="1" x14ac:dyDescent="0.2">
      <c r="B1274" s="44">
        <v>2016</v>
      </c>
      <c r="C1274" s="72"/>
      <c r="D1274" s="177">
        <v>621</v>
      </c>
      <c r="E1274" s="177" t="s">
        <v>50</v>
      </c>
      <c r="F1274" s="177">
        <v>1008</v>
      </c>
      <c r="G1274" s="224" t="s">
        <v>50</v>
      </c>
      <c r="H1274" s="177">
        <v>34989.548000000003</v>
      </c>
      <c r="I1274" s="224" t="s">
        <v>50</v>
      </c>
      <c r="J1274" s="177">
        <v>9288.75</v>
      </c>
      <c r="K1274" s="177" t="s">
        <v>50</v>
      </c>
    </row>
    <row r="1275" spans="1:11" ht="15" customHeight="1" x14ac:dyDescent="0.2">
      <c r="B1275" s="44">
        <v>2015</v>
      </c>
      <c r="C1275" s="72"/>
      <c r="D1275" s="177">
        <v>597</v>
      </c>
      <c r="E1275" s="177" t="s">
        <v>50</v>
      </c>
      <c r="F1275" s="177">
        <v>979</v>
      </c>
      <c r="G1275" s="224" t="s">
        <v>50</v>
      </c>
      <c r="H1275" s="177">
        <v>30697.474999999999</v>
      </c>
      <c r="I1275" s="224" t="s">
        <v>50</v>
      </c>
      <c r="J1275" s="177">
        <v>8108.6980000000003</v>
      </c>
      <c r="K1275" s="177" t="s">
        <v>50</v>
      </c>
    </row>
    <row r="1276" spans="1:11" ht="15" customHeight="1" x14ac:dyDescent="0.2">
      <c r="B1276" s="44">
        <v>2014</v>
      </c>
      <c r="C1276" s="72"/>
      <c r="D1276" s="177">
        <v>603</v>
      </c>
      <c r="E1276" s="70" t="s">
        <v>276</v>
      </c>
      <c r="F1276" s="177">
        <v>986</v>
      </c>
      <c r="G1276" s="70" t="s">
        <v>50</v>
      </c>
      <c r="H1276" s="177">
        <v>31552.504000000001</v>
      </c>
      <c r="I1276" s="70" t="s">
        <v>50</v>
      </c>
      <c r="J1276" s="177">
        <v>7927.8249999999998</v>
      </c>
      <c r="K1276" s="177" t="s">
        <v>50</v>
      </c>
    </row>
    <row r="1277" spans="1:11" s="69" customFormat="1" ht="15" hidden="1" customHeight="1" outlineLevel="1" x14ac:dyDescent="0.2">
      <c r="A1277" s="11"/>
      <c r="B1277" s="225" t="s">
        <v>17</v>
      </c>
      <c r="C1277" s="72"/>
      <c r="D1277" s="77"/>
      <c r="E1277" s="77"/>
      <c r="F1277" s="11"/>
      <c r="H1277" s="11"/>
      <c r="J1277" s="77"/>
      <c r="K1277" s="11"/>
    </row>
    <row r="1278" spans="1:11" s="69" customFormat="1" ht="15" hidden="1" customHeight="1" outlineLevel="1" x14ac:dyDescent="0.2">
      <c r="A1278" s="11"/>
      <c r="B1278" s="76">
        <v>2019</v>
      </c>
      <c r="C1278" s="239"/>
      <c r="D1278" s="180">
        <v>264</v>
      </c>
      <c r="E1278" s="180"/>
      <c r="F1278" s="180">
        <v>271</v>
      </c>
      <c r="G1278" s="67"/>
      <c r="H1278" s="180">
        <v>1747.0440000000001</v>
      </c>
      <c r="I1278" s="67"/>
      <c r="J1278" s="180">
        <v>640.24099999999999</v>
      </c>
      <c r="K1278" s="11"/>
    </row>
    <row r="1279" spans="1:11" s="69" customFormat="1" ht="15" hidden="1" customHeight="1" outlineLevel="1" x14ac:dyDescent="0.2">
      <c r="A1279" s="11"/>
      <c r="B1279" s="76">
        <v>2018</v>
      </c>
      <c r="C1279" s="72"/>
      <c r="D1279" s="77">
        <v>277</v>
      </c>
      <c r="E1279" s="77"/>
      <c r="F1279" s="180">
        <v>282</v>
      </c>
      <c r="H1279" s="180">
        <v>1496.174</v>
      </c>
      <c r="J1279" s="77">
        <v>543.89700000000005</v>
      </c>
      <c r="K1279" s="11"/>
    </row>
    <row r="1280" spans="1:11" ht="15" hidden="1" customHeight="1" outlineLevel="1" x14ac:dyDescent="0.2">
      <c r="B1280" s="76">
        <v>2017</v>
      </c>
      <c r="C1280" s="72"/>
      <c r="D1280" s="77">
        <v>274</v>
      </c>
      <c r="E1280" s="77" t="s">
        <v>50</v>
      </c>
      <c r="F1280" s="77">
        <v>277</v>
      </c>
      <c r="G1280" s="225" t="s">
        <v>50</v>
      </c>
      <c r="H1280" s="77">
        <v>1641.6279999999999</v>
      </c>
      <c r="I1280" s="225" t="s">
        <v>50</v>
      </c>
      <c r="J1280" s="77">
        <v>594.15300000000002</v>
      </c>
      <c r="K1280" s="77" t="s">
        <v>50</v>
      </c>
    </row>
    <row r="1281" spans="2:11" ht="15" hidden="1" customHeight="1" outlineLevel="1" x14ac:dyDescent="0.2">
      <c r="B1281" s="44">
        <v>2016</v>
      </c>
      <c r="C1281" s="72"/>
      <c r="D1281" s="177">
        <v>280</v>
      </c>
      <c r="E1281" s="177" t="s">
        <v>50</v>
      </c>
      <c r="F1281" s="177">
        <v>282</v>
      </c>
      <c r="G1281" s="225" t="s">
        <v>50</v>
      </c>
      <c r="H1281" s="177">
        <v>1294.99</v>
      </c>
      <c r="I1281" s="225" t="s">
        <v>50</v>
      </c>
      <c r="J1281" s="177">
        <v>439.779</v>
      </c>
      <c r="K1281" s="177" t="s">
        <v>50</v>
      </c>
    </row>
    <row r="1282" spans="2:11" ht="15" hidden="1" customHeight="1" outlineLevel="1" x14ac:dyDescent="0.2">
      <c r="B1282" s="44">
        <v>2015</v>
      </c>
      <c r="C1282" s="72"/>
      <c r="D1282" s="177">
        <v>272</v>
      </c>
      <c r="E1282" s="177" t="s">
        <v>50</v>
      </c>
      <c r="F1282" s="177">
        <v>274</v>
      </c>
      <c r="G1282" s="225" t="s">
        <v>50</v>
      </c>
      <c r="H1282" s="177">
        <v>1768.8150000000001</v>
      </c>
      <c r="I1282" s="225" t="s">
        <v>50</v>
      </c>
      <c r="J1282" s="177">
        <v>747.548</v>
      </c>
      <c r="K1282" s="177" t="s">
        <v>50</v>
      </c>
    </row>
    <row r="1283" spans="2:11" ht="15" hidden="1" customHeight="1" outlineLevel="1" x14ac:dyDescent="0.2">
      <c r="B1283" s="44">
        <v>2014</v>
      </c>
      <c r="C1283" s="72"/>
      <c r="D1283" s="177">
        <v>276</v>
      </c>
      <c r="E1283" s="70" t="s">
        <v>276</v>
      </c>
      <c r="F1283" s="177">
        <v>278</v>
      </c>
      <c r="G1283" s="70" t="s">
        <v>50</v>
      </c>
      <c r="H1283" s="177">
        <v>1493.009</v>
      </c>
      <c r="I1283" s="70" t="s">
        <v>50</v>
      </c>
      <c r="J1283" s="177">
        <v>633.803</v>
      </c>
      <c r="K1283" s="177" t="s">
        <v>50</v>
      </c>
    </row>
    <row r="1284" spans="2:11" ht="15" hidden="1" customHeight="1" outlineLevel="1" x14ac:dyDescent="0.2">
      <c r="B1284" s="225" t="s">
        <v>18</v>
      </c>
      <c r="C1284" s="72"/>
      <c r="D1284" s="77"/>
      <c r="E1284" s="77"/>
      <c r="F1284" s="77"/>
      <c r="G1284" s="225"/>
      <c r="H1284" s="77"/>
      <c r="I1284" s="225"/>
      <c r="J1284" s="77"/>
      <c r="K1284" s="77"/>
    </row>
    <row r="1285" spans="2:11" ht="15" hidden="1" customHeight="1" outlineLevel="1" x14ac:dyDescent="0.2">
      <c r="B1285" s="76">
        <v>2019</v>
      </c>
      <c r="C1285" s="239"/>
      <c r="D1285" s="77">
        <v>0</v>
      </c>
      <c r="E1285" s="77"/>
      <c r="F1285" s="77">
        <v>0</v>
      </c>
      <c r="G1285" s="77"/>
      <c r="H1285" s="77">
        <v>0</v>
      </c>
      <c r="I1285" s="77"/>
      <c r="J1285" s="77">
        <v>0</v>
      </c>
      <c r="K1285" s="77"/>
    </row>
    <row r="1286" spans="2:11" ht="15" hidden="1" customHeight="1" outlineLevel="1" x14ac:dyDescent="0.2">
      <c r="B1286" s="76">
        <v>2018</v>
      </c>
      <c r="C1286" s="72"/>
      <c r="D1286" s="77">
        <v>0</v>
      </c>
      <c r="E1286" s="77"/>
      <c r="F1286" s="77">
        <v>0</v>
      </c>
      <c r="G1286" s="69"/>
      <c r="H1286" s="77">
        <v>0</v>
      </c>
      <c r="I1286" s="69"/>
      <c r="J1286" s="77">
        <v>0</v>
      </c>
      <c r="K1286" s="77"/>
    </row>
    <row r="1287" spans="2:11" ht="15" hidden="1" customHeight="1" outlineLevel="1" x14ac:dyDescent="0.2">
      <c r="B1287" s="76">
        <v>2017</v>
      </c>
      <c r="C1287" s="72"/>
      <c r="D1287" s="77">
        <v>0</v>
      </c>
      <c r="E1287" s="77" t="s">
        <v>50</v>
      </c>
      <c r="F1287" s="77">
        <v>0</v>
      </c>
      <c r="G1287" s="225" t="s">
        <v>50</v>
      </c>
      <c r="H1287" s="77">
        <v>0</v>
      </c>
      <c r="I1287" s="225" t="s">
        <v>50</v>
      </c>
      <c r="J1287" s="77">
        <v>0</v>
      </c>
      <c r="K1287" s="77" t="s">
        <v>50</v>
      </c>
    </row>
    <row r="1288" spans="2:11" ht="15" hidden="1" customHeight="1" outlineLevel="1" x14ac:dyDescent="0.2">
      <c r="B1288" s="44">
        <v>2016</v>
      </c>
      <c r="C1288" s="72"/>
      <c r="D1288" s="77">
        <v>0</v>
      </c>
      <c r="E1288" s="77" t="s">
        <v>50</v>
      </c>
      <c r="F1288" s="77">
        <v>0</v>
      </c>
      <c r="G1288" s="225" t="s">
        <v>50</v>
      </c>
      <c r="H1288" s="77">
        <v>0</v>
      </c>
      <c r="I1288" s="225" t="s">
        <v>50</v>
      </c>
      <c r="J1288" s="77">
        <v>0</v>
      </c>
      <c r="K1288" s="77" t="s">
        <v>50</v>
      </c>
    </row>
    <row r="1289" spans="2:11" ht="15" hidden="1" customHeight="1" outlineLevel="1" x14ac:dyDescent="0.2">
      <c r="B1289" s="44">
        <v>2015</v>
      </c>
      <c r="C1289" s="72"/>
      <c r="D1289" s="77">
        <v>0</v>
      </c>
      <c r="E1289" s="77" t="s">
        <v>50</v>
      </c>
      <c r="F1289" s="77">
        <v>0</v>
      </c>
      <c r="G1289" s="225" t="s">
        <v>50</v>
      </c>
      <c r="H1289" s="77">
        <v>0</v>
      </c>
      <c r="I1289" s="225" t="s">
        <v>50</v>
      </c>
      <c r="J1289" s="77">
        <v>0</v>
      </c>
      <c r="K1289" s="77" t="s">
        <v>50</v>
      </c>
    </row>
    <row r="1290" spans="2:11" ht="15" hidden="1" customHeight="1" outlineLevel="1" x14ac:dyDescent="0.2">
      <c r="B1290" s="44">
        <v>2014</v>
      </c>
      <c r="C1290" s="72"/>
      <c r="D1290" s="77">
        <v>0</v>
      </c>
      <c r="E1290" s="70" t="s">
        <v>276</v>
      </c>
      <c r="F1290" s="77">
        <v>0</v>
      </c>
      <c r="G1290" s="70" t="s">
        <v>50</v>
      </c>
      <c r="H1290" s="77">
        <v>0</v>
      </c>
      <c r="I1290" s="70" t="s">
        <v>50</v>
      </c>
      <c r="J1290" s="77">
        <v>0</v>
      </c>
      <c r="K1290" s="77" t="s">
        <v>50</v>
      </c>
    </row>
    <row r="1291" spans="2:11" ht="15" hidden="1" customHeight="1" outlineLevel="1" x14ac:dyDescent="0.2">
      <c r="B1291" s="225" t="s">
        <v>19</v>
      </c>
      <c r="C1291" s="72"/>
      <c r="D1291" s="77"/>
      <c r="E1291" s="77"/>
      <c r="F1291" s="77"/>
      <c r="G1291" s="225"/>
      <c r="H1291" s="77"/>
      <c r="I1291" s="225"/>
      <c r="J1291" s="77"/>
      <c r="K1291" s="77"/>
    </row>
    <row r="1292" spans="2:11" ht="15" hidden="1" customHeight="1" outlineLevel="1" x14ac:dyDescent="0.2">
      <c r="B1292" s="76">
        <v>2019</v>
      </c>
      <c r="C1292" s="239"/>
      <c r="D1292" s="180">
        <v>14</v>
      </c>
      <c r="E1292" s="180"/>
      <c r="F1292" s="180">
        <v>63</v>
      </c>
      <c r="G1292" s="67"/>
      <c r="H1292" s="180">
        <v>2630.8130000000001</v>
      </c>
      <c r="I1292" s="67"/>
      <c r="J1292" s="180">
        <v>739.322</v>
      </c>
      <c r="K1292" s="77"/>
    </row>
    <row r="1293" spans="2:11" ht="15" hidden="1" customHeight="1" outlineLevel="1" x14ac:dyDescent="0.2">
      <c r="B1293" s="76">
        <v>2018</v>
      </c>
      <c r="C1293" s="72"/>
      <c r="D1293" s="77">
        <v>14</v>
      </c>
      <c r="E1293" s="77"/>
      <c r="F1293" s="180">
        <v>62</v>
      </c>
      <c r="G1293" s="69"/>
      <c r="H1293" s="180">
        <v>2461.8980000000001</v>
      </c>
      <c r="I1293" s="69"/>
      <c r="J1293" s="77">
        <v>810.78300000000002</v>
      </c>
      <c r="K1293" s="77"/>
    </row>
    <row r="1294" spans="2:11" ht="15" hidden="1" customHeight="1" outlineLevel="1" x14ac:dyDescent="0.2">
      <c r="B1294" s="76">
        <v>2017</v>
      </c>
      <c r="C1294" s="72"/>
      <c r="D1294" s="77">
        <v>13</v>
      </c>
      <c r="E1294" s="77" t="s">
        <v>50</v>
      </c>
      <c r="F1294" s="77">
        <v>56</v>
      </c>
      <c r="G1294" s="225" t="s">
        <v>50</v>
      </c>
      <c r="H1294" s="77">
        <v>2528.6260000000002</v>
      </c>
      <c r="I1294" s="225" t="s">
        <v>50</v>
      </c>
      <c r="J1294" s="77">
        <v>929.08399999999995</v>
      </c>
      <c r="K1294" s="77" t="s">
        <v>50</v>
      </c>
    </row>
    <row r="1295" spans="2:11" ht="15" hidden="1" customHeight="1" outlineLevel="1" x14ac:dyDescent="0.2">
      <c r="B1295" s="44">
        <v>2016</v>
      </c>
      <c r="C1295" s="72"/>
      <c r="D1295" s="177">
        <v>12</v>
      </c>
      <c r="E1295" s="177" t="s">
        <v>50</v>
      </c>
      <c r="F1295" s="177">
        <v>56</v>
      </c>
      <c r="G1295" s="225" t="s">
        <v>50</v>
      </c>
      <c r="H1295" s="177">
        <v>2472.5540000000001</v>
      </c>
      <c r="I1295" s="225" t="s">
        <v>50</v>
      </c>
      <c r="J1295" s="177">
        <v>849.23800000000006</v>
      </c>
      <c r="K1295" s="177" t="s">
        <v>50</v>
      </c>
    </row>
    <row r="1296" spans="2:11" ht="15" hidden="1" customHeight="1" outlineLevel="1" x14ac:dyDescent="0.2">
      <c r="B1296" s="44">
        <v>2015</v>
      </c>
      <c r="C1296" s="72"/>
      <c r="D1296" s="177">
        <v>13</v>
      </c>
      <c r="E1296" s="177" t="s">
        <v>50</v>
      </c>
      <c r="F1296" s="177">
        <v>57</v>
      </c>
      <c r="G1296" s="225" t="s">
        <v>50</v>
      </c>
      <c r="H1296" s="177">
        <v>2013.3430000000001</v>
      </c>
      <c r="I1296" s="225" t="s">
        <v>50</v>
      </c>
      <c r="J1296" s="177">
        <v>868.96699999999998</v>
      </c>
      <c r="K1296" s="177" t="s">
        <v>50</v>
      </c>
    </row>
    <row r="1297" spans="2:11" ht="15" hidden="1" customHeight="1" outlineLevel="1" x14ac:dyDescent="0.2">
      <c r="B1297" s="44">
        <v>2014</v>
      </c>
      <c r="C1297" s="72"/>
      <c r="D1297" s="177">
        <v>12</v>
      </c>
      <c r="E1297" s="70" t="s">
        <v>276</v>
      </c>
      <c r="F1297" s="177">
        <v>57</v>
      </c>
      <c r="G1297" s="70" t="s">
        <v>50</v>
      </c>
      <c r="H1297" s="177">
        <v>2264.241</v>
      </c>
      <c r="I1297" s="70" t="s">
        <v>50</v>
      </c>
      <c r="J1297" s="177">
        <v>818.17600000000004</v>
      </c>
      <c r="K1297" s="177" t="s">
        <v>50</v>
      </c>
    </row>
    <row r="1298" spans="2:11" ht="15" hidden="1" customHeight="1" outlineLevel="1" x14ac:dyDescent="0.2">
      <c r="B1298" s="225" t="s">
        <v>20</v>
      </c>
      <c r="C1298" s="72"/>
      <c r="D1298" s="77"/>
      <c r="E1298" s="77"/>
      <c r="F1298" s="77"/>
      <c r="G1298" s="225"/>
      <c r="H1298" s="77"/>
      <c r="I1298" s="225"/>
      <c r="J1298" s="77"/>
      <c r="K1298" s="77"/>
    </row>
    <row r="1299" spans="2:11" ht="15" hidden="1" customHeight="1" outlineLevel="1" x14ac:dyDescent="0.2">
      <c r="B1299" s="76">
        <v>2019</v>
      </c>
      <c r="C1299" s="239"/>
      <c r="D1299" s="180">
        <v>2</v>
      </c>
      <c r="E1299" s="180"/>
      <c r="F1299" s="180" t="s">
        <v>37</v>
      </c>
      <c r="G1299" s="67"/>
      <c r="H1299" s="180" t="s">
        <v>37</v>
      </c>
      <c r="I1299" s="67"/>
      <c r="J1299" s="180" t="s">
        <v>37</v>
      </c>
      <c r="K1299" s="77"/>
    </row>
    <row r="1300" spans="2:11" ht="15" hidden="1" customHeight="1" outlineLevel="1" x14ac:dyDescent="0.2">
      <c r="B1300" s="76">
        <v>2018</v>
      </c>
      <c r="C1300" s="72"/>
      <c r="D1300" s="77">
        <v>1</v>
      </c>
      <c r="E1300" s="77"/>
      <c r="F1300" s="180" t="s">
        <v>37</v>
      </c>
      <c r="G1300" s="69"/>
      <c r="H1300" s="180" t="s">
        <v>37</v>
      </c>
      <c r="I1300" s="69"/>
      <c r="J1300" s="77" t="s">
        <v>37</v>
      </c>
      <c r="K1300" s="77"/>
    </row>
    <row r="1301" spans="2:11" ht="15" hidden="1" customHeight="1" outlineLevel="1" x14ac:dyDescent="0.2">
      <c r="B1301" s="76">
        <v>2017</v>
      </c>
      <c r="C1301" s="72"/>
      <c r="D1301" s="77">
        <v>1</v>
      </c>
      <c r="E1301" s="77" t="s">
        <v>50</v>
      </c>
      <c r="F1301" s="180" t="s">
        <v>37</v>
      </c>
      <c r="G1301" s="69"/>
      <c r="H1301" s="180" t="s">
        <v>37</v>
      </c>
      <c r="I1301" s="69"/>
      <c r="J1301" s="77" t="s">
        <v>37</v>
      </c>
      <c r="K1301" s="77"/>
    </row>
    <row r="1302" spans="2:11" ht="15" hidden="1" customHeight="1" outlineLevel="1" x14ac:dyDescent="0.2">
      <c r="B1302" s="44">
        <v>2016</v>
      </c>
      <c r="C1302" s="72"/>
      <c r="D1302" s="177">
        <v>1</v>
      </c>
      <c r="E1302" s="177" t="s">
        <v>50</v>
      </c>
      <c r="F1302" s="77" t="s">
        <v>37</v>
      </c>
      <c r="G1302" s="225"/>
      <c r="H1302" s="77" t="s">
        <v>37</v>
      </c>
      <c r="I1302" s="225"/>
      <c r="J1302" s="77" t="s">
        <v>37</v>
      </c>
      <c r="K1302" s="77"/>
    </row>
    <row r="1303" spans="2:11" ht="15" hidden="1" customHeight="1" outlineLevel="1" x14ac:dyDescent="0.2">
      <c r="B1303" s="44">
        <v>2015</v>
      </c>
      <c r="C1303" s="72"/>
      <c r="D1303" s="77">
        <v>0</v>
      </c>
      <c r="E1303" s="77" t="s">
        <v>50</v>
      </c>
      <c r="F1303" s="77">
        <v>0</v>
      </c>
      <c r="G1303" s="225" t="s">
        <v>50</v>
      </c>
      <c r="H1303" s="77">
        <v>0</v>
      </c>
      <c r="I1303" s="225" t="s">
        <v>50</v>
      </c>
      <c r="J1303" s="77">
        <v>0</v>
      </c>
      <c r="K1303" s="77" t="s">
        <v>50</v>
      </c>
    </row>
    <row r="1304" spans="2:11" ht="15" hidden="1" customHeight="1" outlineLevel="1" x14ac:dyDescent="0.2">
      <c r="B1304" s="44">
        <v>2014</v>
      </c>
      <c r="C1304" s="72"/>
      <c r="D1304" s="77">
        <v>0</v>
      </c>
      <c r="E1304" s="70" t="s">
        <v>276</v>
      </c>
      <c r="F1304" s="77">
        <v>0</v>
      </c>
      <c r="G1304" s="70" t="s">
        <v>50</v>
      </c>
      <c r="H1304" s="77">
        <v>0</v>
      </c>
      <c r="I1304" s="70" t="s">
        <v>50</v>
      </c>
      <c r="J1304" s="77">
        <v>0</v>
      </c>
      <c r="K1304" s="77" t="s">
        <v>50</v>
      </c>
    </row>
    <row r="1305" spans="2:11" ht="15" hidden="1" customHeight="1" outlineLevel="1" x14ac:dyDescent="0.2">
      <c r="B1305" s="225" t="s">
        <v>21</v>
      </c>
      <c r="C1305" s="72"/>
      <c r="D1305" s="77"/>
      <c r="E1305" s="77"/>
      <c r="F1305" s="77"/>
      <c r="G1305" s="225"/>
      <c r="H1305" s="77"/>
      <c r="I1305" s="225"/>
      <c r="J1305" s="77"/>
      <c r="K1305" s="77"/>
    </row>
    <row r="1306" spans="2:11" ht="15" hidden="1" customHeight="1" outlineLevel="1" x14ac:dyDescent="0.2">
      <c r="B1306" s="76">
        <v>2019</v>
      </c>
      <c r="C1306" s="239"/>
      <c r="D1306" s="77">
        <v>0</v>
      </c>
      <c r="E1306" s="77"/>
      <c r="F1306" s="77">
        <v>0</v>
      </c>
      <c r="G1306" s="77"/>
      <c r="H1306" s="77">
        <v>0</v>
      </c>
      <c r="I1306" s="77"/>
      <c r="J1306" s="77">
        <v>0</v>
      </c>
      <c r="K1306" s="77"/>
    </row>
    <row r="1307" spans="2:11" ht="15" hidden="1" customHeight="1" outlineLevel="1" x14ac:dyDescent="0.2">
      <c r="B1307" s="76">
        <v>2018</v>
      </c>
      <c r="C1307" s="72"/>
      <c r="D1307" s="77">
        <v>0</v>
      </c>
      <c r="E1307" s="77"/>
      <c r="F1307" s="77">
        <v>0</v>
      </c>
      <c r="G1307" s="69"/>
      <c r="H1307" s="77">
        <v>0</v>
      </c>
      <c r="I1307" s="69"/>
      <c r="J1307" s="77">
        <v>0</v>
      </c>
      <c r="K1307" s="77"/>
    </row>
    <row r="1308" spans="2:11" ht="15" hidden="1" customHeight="1" outlineLevel="1" x14ac:dyDescent="0.2">
      <c r="B1308" s="76">
        <v>2017</v>
      </c>
      <c r="C1308" s="72"/>
      <c r="D1308" s="77">
        <v>0</v>
      </c>
      <c r="E1308" s="77" t="s">
        <v>50</v>
      </c>
      <c r="F1308" s="77">
        <v>0</v>
      </c>
      <c r="G1308" s="225" t="s">
        <v>50</v>
      </c>
      <c r="H1308" s="77">
        <v>0</v>
      </c>
      <c r="I1308" s="225" t="s">
        <v>50</v>
      </c>
      <c r="J1308" s="77">
        <v>0</v>
      </c>
      <c r="K1308" s="77" t="s">
        <v>50</v>
      </c>
    </row>
    <row r="1309" spans="2:11" ht="15" hidden="1" customHeight="1" outlineLevel="1" x14ac:dyDescent="0.2">
      <c r="B1309" s="44">
        <v>2016</v>
      </c>
      <c r="C1309" s="72"/>
      <c r="D1309" s="77">
        <v>0</v>
      </c>
      <c r="E1309" s="77" t="s">
        <v>50</v>
      </c>
      <c r="F1309" s="77">
        <v>0</v>
      </c>
      <c r="G1309" s="225" t="s">
        <v>50</v>
      </c>
      <c r="H1309" s="77">
        <v>0</v>
      </c>
      <c r="I1309" s="225" t="s">
        <v>50</v>
      </c>
      <c r="J1309" s="77">
        <v>0</v>
      </c>
      <c r="K1309" s="77" t="s">
        <v>50</v>
      </c>
    </row>
    <row r="1310" spans="2:11" ht="15" hidden="1" customHeight="1" outlineLevel="1" x14ac:dyDescent="0.2">
      <c r="B1310" s="44">
        <v>2015</v>
      </c>
      <c r="C1310" s="72"/>
      <c r="D1310" s="77">
        <v>0</v>
      </c>
      <c r="E1310" s="77" t="s">
        <v>50</v>
      </c>
      <c r="F1310" s="77">
        <v>0</v>
      </c>
      <c r="G1310" s="225" t="s">
        <v>50</v>
      </c>
      <c r="H1310" s="77">
        <v>0</v>
      </c>
      <c r="I1310" s="225" t="s">
        <v>50</v>
      </c>
      <c r="J1310" s="77">
        <v>0</v>
      </c>
      <c r="K1310" s="77" t="s">
        <v>50</v>
      </c>
    </row>
    <row r="1311" spans="2:11" ht="15" hidden="1" customHeight="1" outlineLevel="1" x14ac:dyDescent="0.2">
      <c r="B1311" s="44">
        <v>2014</v>
      </c>
      <c r="C1311" s="72"/>
      <c r="D1311" s="77">
        <v>0</v>
      </c>
      <c r="E1311" s="70" t="s">
        <v>276</v>
      </c>
      <c r="F1311" s="77">
        <v>0</v>
      </c>
      <c r="G1311" s="70" t="s">
        <v>50</v>
      </c>
      <c r="H1311" s="77">
        <v>0</v>
      </c>
      <c r="I1311" s="70" t="s">
        <v>50</v>
      </c>
      <c r="J1311" s="77">
        <v>0</v>
      </c>
      <c r="K1311" s="77" t="s">
        <v>50</v>
      </c>
    </row>
    <row r="1312" spans="2:11" ht="15" hidden="1" customHeight="1" outlineLevel="1" x14ac:dyDescent="0.2">
      <c r="B1312" s="225" t="s">
        <v>22</v>
      </c>
      <c r="C1312" s="72"/>
      <c r="D1312" s="77"/>
      <c r="E1312" s="77"/>
      <c r="F1312" s="77"/>
      <c r="G1312" s="225"/>
      <c r="H1312" s="77"/>
      <c r="I1312" s="225"/>
      <c r="J1312" s="77"/>
      <c r="K1312" s="77"/>
    </row>
    <row r="1313" spans="2:11" ht="15" hidden="1" customHeight="1" outlineLevel="1" x14ac:dyDescent="0.2">
      <c r="B1313" s="76">
        <v>2019</v>
      </c>
      <c r="C1313" s="239"/>
      <c r="D1313" s="180">
        <v>50</v>
      </c>
      <c r="E1313" s="180"/>
      <c r="F1313" s="180">
        <v>193</v>
      </c>
      <c r="G1313" s="67"/>
      <c r="H1313" s="180">
        <v>7129.7380000000003</v>
      </c>
      <c r="I1313" s="67"/>
      <c r="J1313" s="180">
        <v>3122.8980000000001</v>
      </c>
      <c r="K1313" s="77"/>
    </row>
    <row r="1314" spans="2:11" ht="15" hidden="1" customHeight="1" outlineLevel="1" x14ac:dyDescent="0.2">
      <c r="B1314" s="76">
        <v>2018</v>
      </c>
      <c r="C1314" s="72"/>
      <c r="D1314" s="77">
        <v>42</v>
      </c>
      <c r="E1314" s="77"/>
      <c r="F1314" s="180">
        <v>144</v>
      </c>
      <c r="G1314" s="69"/>
      <c r="H1314" s="180">
        <v>4901.3320000000003</v>
      </c>
      <c r="I1314" s="69"/>
      <c r="J1314" s="77">
        <v>1584.0989999999999</v>
      </c>
      <c r="K1314" s="77"/>
    </row>
    <row r="1315" spans="2:11" ht="15" hidden="1" customHeight="1" outlineLevel="1" x14ac:dyDescent="0.2">
      <c r="B1315" s="76">
        <v>2017</v>
      </c>
      <c r="C1315" s="72"/>
      <c r="D1315" s="77">
        <v>37</v>
      </c>
      <c r="E1315" s="77" t="s">
        <v>50</v>
      </c>
      <c r="F1315" s="77">
        <v>139</v>
      </c>
      <c r="G1315" s="225" t="s">
        <v>50</v>
      </c>
      <c r="H1315" s="77">
        <v>3604.0279999999998</v>
      </c>
      <c r="I1315" s="225" t="s">
        <v>50</v>
      </c>
      <c r="J1315" s="77">
        <v>1129.752</v>
      </c>
      <c r="K1315" s="77" t="s">
        <v>50</v>
      </c>
    </row>
    <row r="1316" spans="2:11" ht="15" hidden="1" customHeight="1" outlineLevel="1" x14ac:dyDescent="0.2">
      <c r="B1316" s="44">
        <v>2016</v>
      </c>
      <c r="C1316" s="72"/>
      <c r="D1316" s="177">
        <v>40</v>
      </c>
      <c r="E1316" s="177" t="s">
        <v>50</v>
      </c>
      <c r="F1316" s="177">
        <v>123</v>
      </c>
      <c r="G1316" s="225" t="s">
        <v>50</v>
      </c>
      <c r="H1316" s="177">
        <v>3041.201</v>
      </c>
      <c r="I1316" s="225" t="s">
        <v>50</v>
      </c>
      <c r="J1316" s="177">
        <v>1018.937</v>
      </c>
      <c r="K1316" s="177" t="s">
        <v>50</v>
      </c>
    </row>
    <row r="1317" spans="2:11" ht="15" hidden="1" customHeight="1" outlineLevel="1" x14ac:dyDescent="0.2">
      <c r="B1317" s="44">
        <v>2015</v>
      </c>
      <c r="C1317" s="72"/>
      <c r="D1317" s="177">
        <v>41</v>
      </c>
      <c r="E1317" s="177" t="s">
        <v>50</v>
      </c>
      <c r="F1317" s="177">
        <v>123</v>
      </c>
      <c r="G1317" s="225" t="s">
        <v>50</v>
      </c>
      <c r="H1317" s="177">
        <v>2820.165</v>
      </c>
      <c r="I1317" s="225" t="s">
        <v>50</v>
      </c>
      <c r="J1317" s="177">
        <v>1096.069</v>
      </c>
      <c r="K1317" s="177" t="s">
        <v>50</v>
      </c>
    </row>
    <row r="1318" spans="2:11" ht="15" hidden="1" customHeight="1" outlineLevel="1" x14ac:dyDescent="0.2">
      <c r="B1318" s="44">
        <v>2014</v>
      </c>
      <c r="C1318" s="72"/>
      <c r="D1318" s="177">
        <v>41</v>
      </c>
      <c r="E1318" s="70" t="s">
        <v>276</v>
      </c>
      <c r="F1318" s="177">
        <v>138</v>
      </c>
      <c r="G1318" s="70" t="s">
        <v>50</v>
      </c>
      <c r="H1318" s="177">
        <v>3992.4879999999998</v>
      </c>
      <c r="I1318" s="70" t="s">
        <v>50</v>
      </c>
      <c r="J1318" s="177">
        <v>990.14599999999996</v>
      </c>
      <c r="K1318" s="177" t="s">
        <v>50</v>
      </c>
    </row>
    <row r="1319" spans="2:11" ht="15" hidden="1" customHeight="1" outlineLevel="1" x14ac:dyDescent="0.2">
      <c r="B1319" s="225" t="s">
        <v>23</v>
      </c>
      <c r="C1319" s="72"/>
      <c r="D1319" s="77"/>
      <c r="E1319" s="77"/>
      <c r="F1319" s="77"/>
      <c r="G1319" s="225"/>
      <c r="H1319" s="77"/>
      <c r="I1319" s="225"/>
      <c r="J1319" s="77"/>
      <c r="K1319" s="77"/>
    </row>
    <row r="1320" spans="2:11" ht="15" hidden="1" customHeight="1" outlineLevel="1" x14ac:dyDescent="0.2">
      <c r="B1320" s="76">
        <v>2019</v>
      </c>
      <c r="C1320" s="239"/>
      <c r="D1320" s="180">
        <v>75</v>
      </c>
      <c r="E1320" s="180"/>
      <c r="F1320" s="180">
        <v>159</v>
      </c>
      <c r="G1320" s="67"/>
      <c r="H1320" s="180">
        <v>23975.353999999999</v>
      </c>
      <c r="I1320" s="67"/>
      <c r="J1320" s="180">
        <v>2470.779</v>
      </c>
      <c r="K1320" s="77"/>
    </row>
    <row r="1321" spans="2:11" ht="15" hidden="1" customHeight="1" outlineLevel="1" x14ac:dyDescent="0.2">
      <c r="B1321" s="76">
        <v>2018</v>
      </c>
      <c r="C1321" s="72"/>
      <c r="D1321" s="77">
        <v>72</v>
      </c>
      <c r="E1321" s="77"/>
      <c r="F1321" s="180">
        <v>158</v>
      </c>
      <c r="G1321" s="69"/>
      <c r="H1321" s="180">
        <v>23683.135999999999</v>
      </c>
      <c r="I1321" s="69"/>
      <c r="J1321" s="77">
        <v>2542.0439999999999</v>
      </c>
      <c r="K1321" s="77"/>
    </row>
    <row r="1322" spans="2:11" ht="15" hidden="1" customHeight="1" outlineLevel="1" x14ac:dyDescent="0.2">
      <c r="B1322" s="76">
        <v>2017</v>
      </c>
      <c r="C1322" s="72"/>
      <c r="D1322" s="77">
        <v>66</v>
      </c>
      <c r="E1322" s="77" t="s">
        <v>50</v>
      </c>
      <c r="F1322" s="77">
        <v>150</v>
      </c>
      <c r="G1322" s="225" t="s">
        <v>50</v>
      </c>
      <c r="H1322" s="77">
        <v>20530.297999999999</v>
      </c>
      <c r="I1322" s="225" t="s">
        <v>50</v>
      </c>
      <c r="J1322" s="77">
        <v>1902.0909999999999</v>
      </c>
      <c r="K1322" s="77" t="s">
        <v>50</v>
      </c>
    </row>
    <row r="1323" spans="2:11" ht="15" hidden="1" customHeight="1" outlineLevel="1" x14ac:dyDescent="0.2">
      <c r="B1323" s="44">
        <v>2016</v>
      </c>
      <c r="C1323" s="72"/>
      <c r="D1323" s="177">
        <v>76</v>
      </c>
      <c r="E1323" s="177" t="s">
        <v>50</v>
      </c>
      <c r="F1323" s="177">
        <v>161</v>
      </c>
      <c r="G1323" s="225" t="s">
        <v>50</v>
      </c>
      <c r="H1323" s="177">
        <v>18128.297999999999</v>
      </c>
      <c r="I1323" s="225" t="s">
        <v>50</v>
      </c>
      <c r="J1323" s="177">
        <v>1680.2729999999999</v>
      </c>
      <c r="K1323" s="177" t="s">
        <v>50</v>
      </c>
    </row>
    <row r="1324" spans="2:11" ht="15" hidden="1" customHeight="1" outlineLevel="1" x14ac:dyDescent="0.2">
      <c r="B1324" s="44">
        <v>2015</v>
      </c>
      <c r="C1324" s="72"/>
      <c r="D1324" s="177">
        <v>71</v>
      </c>
      <c r="E1324" s="177" t="s">
        <v>50</v>
      </c>
      <c r="F1324" s="177">
        <v>153</v>
      </c>
      <c r="G1324" s="225" t="s">
        <v>50</v>
      </c>
      <c r="H1324" s="177">
        <v>15877.656999999999</v>
      </c>
      <c r="I1324" s="225" t="s">
        <v>50</v>
      </c>
      <c r="J1324" s="177">
        <v>1644.6880000000001</v>
      </c>
      <c r="K1324" s="177" t="s">
        <v>50</v>
      </c>
    </row>
    <row r="1325" spans="2:11" ht="15" hidden="1" customHeight="1" outlineLevel="1" x14ac:dyDescent="0.2">
      <c r="B1325" s="44">
        <v>2014</v>
      </c>
      <c r="C1325" s="72"/>
      <c r="D1325" s="177">
        <v>75</v>
      </c>
      <c r="E1325" s="70" t="s">
        <v>276</v>
      </c>
      <c r="F1325" s="177">
        <v>155</v>
      </c>
      <c r="G1325" s="70" t="s">
        <v>50</v>
      </c>
      <c r="H1325" s="177">
        <v>15875.47</v>
      </c>
      <c r="I1325" s="70" t="s">
        <v>50</v>
      </c>
      <c r="J1325" s="177">
        <v>1665.7049999999999</v>
      </c>
      <c r="K1325" s="177" t="s">
        <v>50</v>
      </c>
    </row>
    <row r="1326" spans="2:11" ht="15" hidden="1" customHeight="1" outlineLevel="1" x14ac:dyDescent="0.2">
      <c r="B1326" s="225" t="s">
        <v>24</v>
      </c>
      <c r="C1326" s="72"/>
      <c r="D1326" s="77"/>
      <c r="E1326" s="77"/>
      <c r="F1326" s="77"/>
      <c r="G1326" s="225"/>
      <c r="H1326" s="77"/>
      <c r="I1326" s="225"/>
      <c r="J1326" s="77"/>
      <c r="K1326" s="77"/>
    </row>
    <row r="1327" spans="2:11" ht="15" hidden="1" customHeight="1" outlineLevel="1" x14ac:dyDescent="0.2">
      <c r="B1327" s="76">
        <v>2019</v>
      </c>
      <c r="C1327" s="239"/>
      <c r="D1327" s="180">
        <v>13</v>
      </c>
      <c r="E1327" s="180"/>
      <c r="F1327" s="180">
        <v>23</v>
      </c>
      <c r="G1327" s="67"/>
      <c r="H1327" s="180">
        <v>374.18900000000002</v>
      </c>
      <c r="I1327" s="67"/>
      <c r="J1327" s="180">
        <v>169.017</v>
      </c>
      <c r="K1327" s="77"/>
    </row>
    <row r="1328" spans="2:11" ht="15" hidden="1" customHeight="1" outlineLevel="1" x14ac:dyDescent="0.2">
      <c r="B1328" s="76">
        <v>2018</v>
      </c>
      <c r="C1328" s="72"/>
      <c r="D1328" s="77">
        <v>14</v>
      </c>
      <c r="E1328" s="77"/>
      <c r="F1328" s="77" t="s">
        <v>37</v>
      </c>
      <c r="G1328" s="69"/>
      <c r="H1328" s="77" t="s">
        <v>37</v>
      </c>
      <c r="I1328" s="69"/>
      <c r="J1328" s="77" t="s">
        <v>37</v>
      </c>
      <c r="K1328" s="77"/>
    </row>
    <row r="1329" spans="2:11" ht="15" hidden="1" customHeight="1" outlineLevel="1" x14ac:dyDescent="0.2">
      <c r="B1329" s="76">
        <v>2017</v>
      </c>
      <c r="C1329" s="72"/>
      <c r="D1329" s="77">
        <v>12</v>
      </c>
      <c r="E1329" s="77" t="s">
        <v>50</v>
      </c>
      <c r="F1329" s="77">
        <v>18</v>
      </c>
      <c r="G1329" s="225" t="s">
        <v>50</v>
      </c>
      <c r="H1329" s="77">
        <v>272.31099999999998</v>
      </c>
      <c r="I1329" s="225" t="s">
        <v>50</v>
      </c>
      <c r="J1329" s="77">
        <v>144.167</v>
      </c>
      <c r="K1329" s="77" t="s">
        <v>50</v>
      </c>
    </row>
    <row r="1330" spans="2:11" ht="15" hidden="1" customHeight="1" outlineLevel="1" x14ac:dyDescent="0.2">
      <c r="B1330" s="44">
        <v>2016</v>
      </c>
      <c r="C1330" s="72"/>
      <c r="D1330" s="177">
        <v>12</v>
      </c>
      <c r="E1330" s="177" t="s">
        <v>50</v>
      </c>
      <c r="F1330" s="177">
        <v>18</v>
      </c>
      <c r="G1330" s="225" t="s">
        <v>50</v>
      </c>
      <c r="H1330" s="177">
        <v>305.83699999999999</v>
      </c>
      <c r="I1330" s="225" t="s">
        <v>50</v>
      </c>
      <c r="J1330" s="177">
        <v>151.333</v>
      </c>
      <c r="K1330" s="177" t="s">
        <v>50</v>
      </c>
    </row>
    <row r="1331" spans="2:11" ht="15" hidden="1" customHeight="1" outlineLevel="1" x14ac:dyDescent="0.2">
      <c r="B1331" s="44">
        <v>2015</v>
      </c>
      <c r="C1331" s="72"/>
      <c r="D1331" s="177">
        <v>14</v>
      </c>
      <c r="E1331" s="177" t="s">
        <v>50</v>
      </c>
      <c r="F1331" s="177">
        <v>21</v>
      </c>
      <c r="G1331" s="225" t="s">
        <v>50</v>
      </c>
      <c r="H1331" s="177">
        <v>276.04399999999998</v>
      </c>
      <c r="I1331" s="225" t="s">
        <v>50</v>
      </c>
      <c r="J1331" s="177">
        <v>164.81299999999999</v>
      </c>
      <c r="K1331" s="177" t="s">
        <v>50</v>
      </c>
    </row>
    <row r="1332" spans="2:11" ht="15" hidden="1" customHeight="1" outlineLevel="1" x14ac:dyDescent="0.2">
      <c r="B1332" s="44">
        <v>2014</v>
      </c>
      <c r="C1332" s="72"/>
      <c r="D1332" s="177">
        <v>13</v>
      </c>
      <c r="E1332" s="70" t="s">
        <v>276</v>
      </c>
      <c r="F1332" s="177">
        <v>20</v>
      </c>
      <c r="G1332" s="70" t="s">
        <v>50</v>
      </c>
      <c r="H1332" s="177">
        <v>271.99900000000002</v>
      </c>
      <c r="I1332" s="70" t="s">
        <v>50</v>
      </c>
      <c r="J1332" s="177">
        <v>149.90799999999999</v>
      </c>
      <c r="K1332" s="177" t="s">
        <v>50</v>
      </c>
    </row>
    <row r="1333" spans="2:11" ht="15" hidden="1" customHeight="1" outlineLevel="1" x14ac:dyDescent="0.2">
      <c r="B1333" s="225" t="s">
        <v>25</v>
      </c>
      <c r="C1333" s="72"/>
      <c r="D1333" s="77"/>
      <c r="E1333" s="77"/>
      <c r="F1333" s="77"/>
      <c r="G1333" s="225"/>
      <c r="H1333" s="77"/>
      <c r="I1333" s="225"/>
      <c r="J1333" s="77"/>
      <c r="K1333" s="77"/>
    </row>
    <row r="1334" spans="2:11" ht="15" hidden="1" customHeight="1" outlineLevel="1" x14ac:dyDescent="0.2">
      <c r="B1334" s="76">
        <v>2019</v>
      </c>
      <c r="C1334" s="239"/>
      <c r="D1334" s="180">
        <v>141</v>
      </c>
      <c r="E1334" s="180"/>
      <c r="F1334" s="180">
        <v>333</v>
      </c>
      <c r="G1334" s="67"/>
      <c r="H1334" s="180">
        <v>9236.08</v>
      </c>
      <c r="I1334" s="67"/>
      <c r="J1334" s="180">
        <v>4153.9139999999998</v>
      </c>
      <c r="K1334" s="77"/>
    </row>
    <row r="1335" spans="2:11" ht="15" hidden="1" customHeight="1" outlineLevel="1" x14ac:dyDescent="0.2">
      <c r="B1335" s="76">
        <v>2018</v>
      </c>
      <c r="C1335" s="72"/>
      <c r="D1335" s="77">
        <v>127</v>
      </c>
      <c r="E1335" s="77"/>
      <c r="F1335" s="180">
        <v>303</v>
      </c>
      <c r="G1335" s="69"/>
      <c r="H1335" s="180">
        <v>8822.3279999999995</v>
      </c>
      <c r="I1335" s="69"/>
      <c r="J1335" s="77">
        <v>4410.2979999999998</v>
      </c>
      <c r="K1335" s="77"/>
    </row>
    <row r="1336" spans="2:11" ht="15" hidden="1" customHeight="1" outlineLevel="1" x14ac:dyDescent="0.2">
      <c r="B1336" s="76">
        <v>2017</v>
      </c>
      <c r="C1336" s="72"/>
      <c r="D1336" s="77">
        <v>110</v>
      </c>
      <c r="E1336" s="77" t="s">
        <v>50</v>
      </c>
      <c r="F1336" s="77">
        <v>267</v>
      </c>
      <c r="G1336" s="225" t="s">
        <v>50</v>
      </c>
      <c r="H1336" s="77">
        <v>8143.0749999999998</v>
      </c>
      <c r="I1336" s="225" t="s">
        <v>50</v>
      </c>
      <c r="J1336" s="77">
        <v>4170.576</v>
      </c>
      <c r="K1336" s="77" t="s">
        <v>50</v>
      </c>
    </row>
    <row r="1337" spans="2:11" ht="15" hidden="1" customHeight="1" outlineLevel="1" x14ac:dyDescent="0.2">
      <c r="B1337" s="44">
        <v>2016</v>
      </c>
      <c r="C1337" s="72"/>
      <c r="D1337" s="177">
        <v>91</v>
      </c>
      <c r="E1337" s="177" t="s">
        <v>50</v>
      </c>
      <c r="F1337" s="177">
        <v>227</v>
      </c>
      <c r="G1337" s="225" t="s">
        <v>50</v>
      </c>
      <c r="H1337" s="177">
        <v>7045.5479999999998</v>
      </c>
      <c r="I1337" s="225" t="s">
        <v>50</v>
      </c>
      <c r="J1337" s="177">
        <v>3506.2660000000001</v>
      </c>
      <c r="K1337" s="177" t="s">
        <v>50</v>
      </c>
    </row>
    <row r="1338" spans="2:11" ht="15" hidden="1" customHeight="1" outlineLevel="1" x14ac:dyDescent="0.2">
      <c r="B1338" s="44">
        <v>2015</v>
      </c>
      <c r="C1338" s="72"/>
      <c r="D1338" s="177">
        <v>75</v>
      </c>
      <c r="E1338" s="177" t="s">
        <v>50</v>
      </c>
      <c r="F1338" s="177">
        <v>215</v>
      </c>
      <c r="G1338" s="225" t="s">
        <v>50</v>
      </c>
      <c r="H1338" s="177">
        <v>6028.0140000000001</v>
      </c>
      <c r="I1338" s="225" t="s">
        <v>50</v>
      </c>
      <c r="J1338" s="177">
        <v>2564.326</v>
      </c>
      <c r="K1338" s="177" t="s">
        <v>50</v>
      </c>
    </row>
    <row r="1339" spans="2:11" ht="15" hidden="1" customHeight="1" outlineLevel="1" x14ac:dyDescent="0.2">
      <c r="B1339" s="44">
        <v>2014</v>
      </c>
      <c r="C1339" s="72"/>
      <c r="D1339" s="177">
        <v>75</v>
      </c>
      <c r="E1339" s="70" t="s">
        <v>276</v>
      </c>
      <c r="F1339" s="177">
        <v>201</v>
      </c>
      <c r="G1339" s="70" t="s">
        <v>50</v>
      </c>
      <c r="H1339" s="177">
        <v>5831.5249999999996</v>
      </c>
      <c r="I1339" s="70" t="s">
        <v>50</v>
      </c>
      <c r="J1339" s="177">
        <v>2574.9720000000002</v>
      </c>
      <c r="K1339" s="177" t="s">
        <v>50</v>
      </c>
    </row>
    <row r="1340" spans="2:11" ht="15" hidden="1" customHeight="1" outlineLevel="1" x14ac:dyDescent="0.2">
      <c r="B1340" s="225" t="s">
        <v>26</v>
      </c>
      <c r="C1340" s="72"/>
      <c r="D1340" s="77"/>
      <c r="E1340" s="77"/>
      <c r="F1340" s="77"/>
      <c r="G1340" s="225"/>
      <c r="H1340" s="77"/>
      <c r="I1340" s="225"/>
      <c r="J1340" s="77"/>
      <c r="K1340" s="77"/>
    </row>
    <row r="1341" spans="2:11" ht="15" hidden="1" customHeight="1" outlineLevel="1" x14ac:dyDescent="0.2">
      <c r="B1341" s="76">
        <v>2019</v>
      </c>
      <c r="C1341" s="239"/>
      <c r="D1341" s="180">
        <v>1</v>
      </c>
      <c r="E1341" s="180"/>
      <c r="F1341" s="180" t="s">
        <v>37</v>
      </c>
      <c r="G1341" s="67"/>
      <c r="H1341" s="180" t="s">
        <v>37</v>
      </c>
      <c r="I1341" s="67"/>
      <c r="J1341" s="180" t="s">
        <v>37</v>
      </c>
      <c r="K1341" s="77"/>
    </row>
    <row r="1342" spans="2:11" ht="15" hidden="1" customHeight="1" outlineLevel="1" x14ac:dyDescent="0.2">
      <c r="B1342" s="76">
        <v>2018</v>
      </c>
      <c r="C1342" s="72"/>
      <c r="D1342" s="77">
        <v>1</v>
      </c>
      <c r="E1342" s="77"/>
      <c r="F1342" s="77" t="s">
        <v>37</v>
      </c>
      <c r="G1342" s="69"/>
      <c r="H1342" s="77" t="s">
        <v>37</v>
      </c>
      <c r="I1342" s="69"/>
      <c r="J1342" s="77" t="s">
        <v>37</v>
      </c>
      <c r="K1342" s="77"/>
    </row>
    <row r="1343" spans="2:11" ht="15" hidden="1" customHeight="1" outlineLevel="1" x14ac:dyDescent="0.2">
      <c r="B1343" s="76">
        <v>2017</v>
      </c>
      <c r="C1343" s="72"/>
      <c r="D1343" s="77">
        <v>1</v>
      </c>
      <c r="E1343" s="77" t="s">
        <v>50</v>
      </c>
      <c r="F1343" s="77" t="s">
        <v>37</v>
      </c>
      <c r="G1343" s="225"/>
      <c r="H1343" s="77" t="s">
        <v>37</v>
      </c>
      <c r="I1343" s="225"/>
      <c r="J1343" s="77" t="s">
        <v>37</v>
      </c>
      <c r="K1343" s="77"/>
    </row>
    <row r="1344" spans="2:11" ht="15" hidden="1" customHeight="1" outlineLevel="1" x14ac:dyDescent="0.2">
      <c r="B1344" s="44">
        <v>2016</v>
      </c>
      <c r="C1344" s="72"/>
      <c r="D1344" s="177">
        <v>2</v>
      </c>
      <c r="E1344" s="177" t="s">
        <v>50</v>
      </c>
      <c r="F1344" s="77" t="s">
        <v>37</v>
      </c>
      <c r="G1344" s="225"/>
      <c r="H1344" s="77" t="s">
        <v>37</v>
      </c>
      <c r="I1344" s="225"/>
      <c r="J1344" s="77" t="s">
        <v>37</v>
      </c>
      <c r="K1344" s="77"/>
    </row>
    <row r="1345" spans="2:11" ht="15" hidden="1" customHeight="1" outlineLevel="1" x14ac:dyDescent="0.2">
      <c r="B1345" s="44">
        <v>2015</v>
      </c>
      <c r="C1345" s="72"/>
      <c r="D1345" s="177">
        <v>2</v>
      </c>
      <c r="E1345" s="177" t="s">
        <v>50</v>
      </c>
      <c r="F1345" s="77" t="s">
        <v>37</v>
      </c>
      <c r="G1345" s="225"/>
      <c r="H1345" s="77" t="s">
        <v>37</v>
      </c>
      <c r="I1345" s="225"/>
      <c r="J1345" s="77" t="s">
        <v>37</v>
      </c>
      <c r="K1345" s="77"/>
    </row>
    <row r="1346" spans="2:11" ht="15" hidden="1" customHeight="1" outlineLevel="1" x14ac:dyDescent="0.2">
      <c r="B1346" s="44">
        <v>2014</v>
      </c>
      <c r="C1346" s="72"/>
      <c r="D1346" s="77">
        <v>0</v>
      </c>
      <c r="E1346" s="70" t="s">
        <v>276</v>
      </c>
      <c r="F1346" s="77">
        <v>0</v>
      </c>
      <c r="G1346" s="70" t="s">
        <v>50</v>
      </c>
      <c r="H1346" s="77">
        <v>0</v>
      </c>
      <c r="I1346" s="70" t="s">
        <v>50</v>
      </c>
      <c r="J1346" s="77">
        <v>0</v>
      </c>
      <c r="K1346" s="77" t="s">
        <v>50</v>
      </c>
    </row>
    <row r="1347" spans="2:11" ht="15" hidden="1" customHeight="1" outlineLevel="1" x14ac:dyDescent="0.2">
      <c r="B1347" s="225" t="s">
        <v>27</v>
      </c>
      <c r="C1347" s="72"/>
      <c r="D1347" s="77"/>
      <c r="E1347" s="77"/>
      <c r="F1347" s="180"/>
      <c r="G1347" s="69"/>
      <c r="H1347" s="180"/>
      <c r="I1347" s="69"/>
      <c r="J1347" s="77"/>
      <c r="K1347" s="77"/>
    </row>
    <row r="1348" spans="2:11" ht="15" hidden="1" customHeight="1" outlineLevel="1" x14ac:dyDescent="0.2">
      <c r="B1348" s="76">
        <v>2019</v>
      </c>
      <c r="C1348" s="239"/>
      <c r="D1348" s="180">
        <v>8</v>
      </c>
      <c r="E1348" s="180"/>
      <c r="F1348" s="180">
        <v>8</v>
      </c>
      <c r="G1348" s="67"/>
      <c r="H1348" s="180">
        <v>126.19</v>
      </c>
      <c r="I1348" s="67"/>
      <c r="J1348" s="180">
        <v>103.611</v>
      </c>
      <c r="K1348" s="77"/>
    </row>
    <row r="1349" spans="2:11" ht="15" hidden="1" customHeight="1" outlineLevel="1" x14ac:dyDescent="0.2">
      <c r="B1349" s="76">
        <v>2018</v>
      </c>
      <c r="C1349" s="72"/>
      <c r="D1349" s="77">
        <v>7</v>
      </c>
      <c r="E1349" s="77"/>
      <c r="F1349" s="180">
        <v>7</v>
      </c>
      <c r="G1349" s="69"/>
      <c r="H1349" s="180">
        <v>113.819</v>
      </c>
      <c r="I1349" s="69"/>
      <c r="J1349" s="77">
        <v>66.555000000000007</v>
      </c>
      <c r="K1349" s="77"/>
    </row>
    <row r="1350" spans="2:11" ht="15" hidden="1" customHeight="1" outlineLevel="1" x14ac:dyDescent="0.2">
      <c r="B1350" s="76">
        <v>2017</v>
      </c>
      <c r="C1350" s="72"/>
      <c r="D1350" s="77">
        <v>7</v>
      </c>
      <c r="E1350" s="77" t="s">
        <v>50</v>
      </c>
      <c r="F1350" s="77" t="s">
        <v>37</v>
      </c>
      <c r="G1350" s="225"/>
      <c r="H1350" s="77" t="s">
        <v>37</v>
      </c>
      <c r="I1350" s="225"/>
      <c r="J1350" s="77" t="s">
        <v>37</v>
      </c>
      <c r="K1350" s="77"/>
    </row>
    <row r="1351" spans="2:11" ht="15" hidden="1" customHeight="1" outlineLevel="1" x14ac:dyDescent="0.2">
      <c r="B1351" s="44">
        <v>2016</v>
      </c>
      <c r="C1351" s="72"/>
      <c r="D1351" s="177">
        <v>7</v>
      </c>
      <c r="E1351" s="177" t="s">
        <v>50</v>
      </c>
      <c r="F1351" s="177">
        <v>7</v>
      </c>
      <c r="G1351" s="225" t="s">
        <v>50</v>
      </c>
      <c r="H1351" s="177">
        <v>70.201999999999998</v>
      </c>
      <c r="I1351" s="225" t="s">
        <v>50</v>
      </c>
      <c r="J1351" s="177">
        <v>55.482999999999997</v>
      </c>
      <c r="K1351" s="177" t="s">
        <v>50</v>
      </c>
    </row>
    <row r="1352" spans="2:11" ht="15" hidden="1" customHeight="1" outlineLevel="1" x14ac:dyDescent="0.2">
      <c r="B1352" s="44">
        <v>2015</v>
      </c>
      <c r="C1352" s="72"/>
      <c r="D1352" s="177">
        <v>7</v>
      </c>
      <c r="E1352" s="177" t="s">
        <v>50</v>
      </c>
      <c r="F1352" s="177">
        <v>7</v>
      </c>
      <c r="G1352" s="225" t="s">
        <v>50</v>
      </c>
      <c r="H1352" s="177">
        <v>57.383000000000003</v>
      </c>
      <c r="I1352" s="225" t="s">
        <v>50</v>
      </c>
      <c r="J1352" s="182">
        <v>-31.664000000000001</v>
      </c>
      <c r="K1352" s="177" t="s">
        <v>50</v>
      </c>
    </row>
    <row r="1353" spans="2:11" ht="15" hidden="1" customHeight="1" outlineLevel="1" x14ac:dyDescent="0.2">
      <c r="B1353" s="44">
        <v>2014</v>
      </c>
      <c r="C1353" s="72"/>
      <c r="D1353" s="177">
        <v>5</v>
      </c>
      <c r="E1353" s="70" t="s">
        <v>276</v>
      </c>
      <c r="F1353" s="177">
        <v>5</v>
      </c>
      <c r="G1353" s="70" t="s">
        <v>50</v>
      </c>
      <c r="H1353" s="177">
        <v>47.084000000000003</v>
      </c>
      <c r="I1353" s="70" t="s">
        <v>50</v>
      </c>
      <c r="J1353" s="177">
        <v>1.893</v>
      </c>
      <c r="K1353" s="177" t="s">
        <v>50</v>
      </c>
    </row>
    <row r="1354" spans="2:11" ht="15" hidden="1" customHeight="1" outlineLevel="1" x14ac:dyDescent="0.2">
      <c r="B1354" s="225" t="s">
        <v>28</v>
      </c>
      <c r="C1354" s="72"/>
      <c r="D1354" s="77"/>
      <c r="E1354" s="77"/>
      <c r="F1354" s="77"/>
      <c r="G1354" s="225"/>
      <c r="H1354" s="77"/>
      <c r="I1354" s="225"/>
      <c r="J1354" s="77"/>
      <c r="K1354" s="77"/>
    </row>
    <row r="1355" spans="2:11" ht="15" hidden="1" customHeight="1" outlineLevel="1" x14ac:dyDescent="0.2">
      <c r="B1355" s="76">
        <v>2019</v>
      </c>
      <c r="C1355" s="239"/>
      <c r="D1355" s="180">
        <v>29</v>
      </c>
      <c r="E1355" s="180"/>
      <c r="F1355" s="180">
        <v>37</v>
      </c>
      <c r="G1355" s="67"/>
      <c r="H1355" s="180">
        <v>740.84199999999998</v>
      </c>
      <c r="I1355" s="67"/>
      <c r="J1355" s="180">
        <v>493.17899999999997</v>
      </c>
      <c r="K1355" s="77"/>
    </row>
    <row r="1356" spans="2:11" ht="15" hidden="1" customHeight="1" outlineLevel="1" x14ac:dyDescent="0.2">
      <c r="B1356" s="76">
        <v>2018</v>
      </c>
      <c r="C1356" s="72"/>
      <c r="D1356" s="77">
        <v>25</v>
      </c>
      <c r="E1356" s="77"/>
      <c r="F1356" s="180">
        <v>30</v>
      </c>
      <c r="G1356" s="69"/>
      <c r="H1356" s="180">
        <v>534.38599999999997</v>
      </c>
      <c r="I1356" s="69"/>
      <c r="J1356" s="77">
        <v>336.22</v>
      </c>
      <c r="K1356" s="77"/>
    </row>
    <row r="1357" spans="2:11" ht="15" hidden="1" customHeight="1" outlineLevel="1" x14ac:dyDescent="0.2">
      <c r="B1357" s="76">
        <v>2017</v>
      </c>
      <c r="C1357" s="72"/>
      <c r="D1357" s="77">
        <v>26</v>
      </c>
      <c r="E1357" s="77" t="s">
        <v>50</v>
      </c>
      <c r="F1357" s="77">
        <v>31</v>
      </c>
      <c r="G1357" s="225" t="s">
        <v>50</v>
      </c>
      <c r="H1357" s="77">
        <v>433.59699999999998</v>
      </c>
      <c r="I1357" s="225" t="s">
        <v>50</v>
      </c>
      <c r="J1357" s="77">
        <v>255.68100000000001</v>
      </c>
      <c r="K1357" s="77" t="s">
        <v>50</v>
      </c>
    </row>
    <row r="1358" spans="2:11" ht="15" hidden="1" customHeight="1" outlineLevel="1" x14ac:dyDescent="0.2">
      <c r="B1358" s="44">
        <v>2016</v>
      </c>
      <c r="C1358" s="72"/>
      <c r="D1358" s="177">
        <v>19</v>
      </c>
      <c r="E1358" s="177" t="s">
        <v>50</v>
      </c>
      <c r="F1358" s="177">
        <v>20</v>
      </c>
      <c r="G1358" s="225" t="s">
        <v>50</v>
      </c>
      <c r="H1358" s="177">
        <v>428.88600000000002</v>
      </c>
      <c r="I1358" s="225" t="s">
        <v>50</v>
      </c>
      <c r="J1358" s="177">
        <v>302.005</v>
      </c>
      <c r="K1358" s="177" t="s">
        <v>50</v>
      </c>
    </row>
    <row r="1359" spans="2:11" ht="15" hidden="1" customHeight="1" outlineLevel="1" x14ac:dyDescent="0.2">
      <c r="B1359" s="44">
        <v>2015</v>
      </c>
      <c r="C1359" s="72"/>
      <c r="D1359" s="177">
        <v>21</v>
      </c>
      <c r="E1359" s="177" t="s">
        <v>50</v>
      </c>
      <c r="F1359" s="177">
        <v>22</v>
      </c>
      <c r="G1359" s="225" t="s">
        <v>50</v>
      </c>
      <c r="H1359" s="177">
        <v>274.05900000000003</v>
      </c>
      <c r="I1359" s="225" t="s">
        <v>50</v>
      </c>
      <c r="J1359" s="177">
        <v>212.785</v>
      </c>
      <c r="K1359" s="177" t="s">
        <v>50</v>
      </c>
    </row>
    <row r="1360" spans="2:11" ht="15" hidden="1" customHeight="1" outlineLevel="1" x14ac:dyDescent="0.2">
      <c r="B1360" s="44">
        <v>2014</v>
      </c>
      <c r="C1360" s="72"/>
      <c r="D1360" s="177">
        <v>19</v>
      </c>
      <c r="E1360" s="70" t="s">
        <v>276</v>
      </c>
      <c r="F1360" s="177">
        <v>19</v>
      </c>
      <c r="G1360" s="70" t="s">
        <v>50</v>
      </c>
      <c r="H1360" s="177">
        <v>246.47499999999999</v>
      </c>
      <c r="I1360" s="70" t="s">
        <v>50</v>
      </c>
      <c r="J1360" s="177">
        <v>185.059</v>
      </c>
      <c r="K1360" s="177" t="s">
        <v>50</v>
      </c>
    </row>
    <row r="1361" spans="2:11" ht="15" hidden="1" customHeight="1" outlineLevel="1" x14ac:dyDescent="0.2">
      <c r="B1361" s="225" t="s">
        <v>29</v>
      </c>
      <c r="C1361" s="72"/>
      <c r="D1361" s="77"/>
      <c r="E1361" s="77"/>
      <c r="F1361" s="77"/>
      <c r="G1361" s="225"/>
      <c r="H1361" s="77"/>
      <c r="I1361" s="225"/>
      <c r="J1361" s="77"/>
      <c r="K1361" s="77"/>
    </row>
    <row r="1362" spans="2:11" ht="15" hidden="1" customHeight="1" outlineLevel="1" x14ac:dyDescent="0.2">
      <c r="B1362" s="76">
        <v>2019</v>
      </c>
      <c r="C1362" s="239"/>
      <c r="D1362" s="180">
        <v>39</v>
      </c>
      <c r="E1362" s="180"/>
      <c r="F1362" s="180">
        <v>46</v>
      </c>
      <c r="G1362" s="67"/>
      <c r="H1362" s="180">
        <v>1217.3320000000001</v>
      </c>
      <c r="I1362" s="67"/>
      <c r="J1362" s="180">
        <v>400.21199999999999</v>
      </c>
      <c r="K1362" s="77"/>
    </row>
    <row r="1363" spans="2:11" ht="15" hidden="1" customHeight="1" outlineLevel="1" x14ac:dyDescent="0.2">
      <c r="B1363" s="76">
        <v>2018</v>
      </c>
      <c r="C1363" s="72"/>
      <c r="D1363" s="77">
        <v>42</v>
      </c>
      <c r="E1363" s="77"/>
      <c r="F1363" s="180">
        <v>48</v>
      </c>
      <c r="G1363" s="69"/>
      <c r="H1363" s="180">
        <v>1005.205</v>
      </c>
      <c r="I1363" s="69"/>
      <c r="J1363" s="77">
        <v>408.48899999999998</v>
      </c>
      <c r="K1363" s="77"/>
    </row>
    <row r="1364" spans="2:11" ht="15" hidden="1" customHeight="1" outlineLevel="1" x14ac:dyDescent="0.2">
      <c r="B1364" s="76">
        <v>2017</v>
      </c>
      <c r="C1364" s="72"/>
      <c r="D1364" s="77">
        <v>34</v>
      </c>
      <c r="E1364" s="77" t="s">
        <v>50</v>
      </c>
      <c r="F1364" s="77">
        <v>41</v>
      </c>
      <c r="G1364" s="225" t="s">
        <v>50</v>
      </c>
      <c r="H1364" s="77">
        <v>940.22199999999998</v>
      </c>
      <c r="I1364" s="225" t="s">
        <v>50</v>
      </c>
      <c r="J1364" s="77">
        <v>360.44299999999998</v>
      </c>
      <c r="K1364" s="77" t="s">
        <v>50</v>
      </c>
    </row>
    <row r="1365" spans="2:11" ht="15" hidden="1" customHeight="1" outlineLevel="1" x14ac:dyDescent="0.2">
      <c r="B1365" s="44">
        <v>2016</v>
      </c>
      <c r="C1365" s="72"/>
      <c r="D1365" s="177">
        <v>30</v>
      </c>
      <c r="E1365" s="177" t="s">
        <v>50</v>
      </c>
      <c r="F1365" s="177">
        <v>33</v>
      </c>
      <c r="G1365" s="225" t="s">
        <v>50</v>
      </c>
      <c r="H1365" s="177">
        <v>842.899</v>
      </c>
      <c r="I1365" s="225" t="s">
        <v>50</v>
      </c>
      <c r="J1365" s="177">
        <v>302.61399999999998</v>
      </c>
      <c r="K1365" s="177" t="s">
        <v>50</v>
      </c>
    </row>
    <row r="1366" spans="2:11" ht="15" hidden="1" customHeight="1" outlineLevel="1" x14ac:dyDescent="0.2">
      <c r="B1366" s="44">
        <v>2015</v>
      </c>
      <c r="C1366" s="72"/>
      <c r="D1366" s="177">
        <v>39</v>
      </c>
      <c r="E1366" s="177" t="s">
        <v>50</v>
      </c>
      <c r="F1366" s="177">
        <v>42</v>
      </c>
      <c r="G1366" s="225" t="s">
        <v>50</v>
      </c>
      <c r="H1366" s="177">
        <v>863.70600000000002</v>
      </c>
      <c r="I1366" s="225" t="s">
        <v>50</v>
      </c>
      <c r="J1366" s="177">
        <v>298.38</v>
      </c>
      <c r="K1366" s="177" t="s">
        <v>50</v>
      </c>
    </row>
    <row r="1367" spans="2:11" ht="15" hidden="1" customHeight="1" outlineLevel="1" x14ac:dyDescent="0.2">
      <c r="B1367" s="44">
        <v>2014</v>
      </c>
      <c r="C1367" s="72"/>
      <c r="D1367" s="177">
        <v>39</v>
      </c>
      <c r="E1367" s="70" t="s">
        <v>276</v>
      </c>
      <c r="F1367" s="177">
        <v>45</v>
      </c>
      <c r="G1367" s="70" t="s">
        <v>50</v>
      </c>
      <c r="H1367" s="177">
        <v>761.40899999999999</v>
      </c>
      <c r="I1367" s="70" t="s">
        <v>50</v>
      </c>
      <c r="J1367" s="177">
        <v>313.53399999999999</v>
      </c>
      <c r="K1367" s="177" t="s">
        <v>50</v>
      </c>
    </row>
    <row r="1368" spans="2:11" ht="15" hidden="1" customHeight="1" outlineLevel="1" x14ac:dyDescent="0.2">
      <c r="B1368" s="225" t="s">
        <v>30</v>
      </c>
      <c r="C1368" s="72"/>
      <c r="D1368" s="77"/>
      <c r="E1368" s="77"/>
      <c r="F1368" s="77"/>
      <c r="G1368" s="225"/>
      <c r="H1368" s="77"/>
      <c r="I1368" s="225"/>
      <c r="J1368" s="77"/>
      <c r="K1368" s="77"/>
    </row>
    <row r="1369" spans="2:11" ht="15" hidden="1" customHeight="1" outlineLevel="1" x14ac:dyDescent="0.2">
      <c r="B1369" s="76">
        <v>2019</v>
      </c>
      <c r="C1369" s="239"/>
      <c r="D1369" s="180">
        <v>7</v>
      </c>
      <c r="E1369" s="180"/>
      <c r="F1369" s="180">
        <v>10</v>
      </c>
      <c r="G1369" s="67"/>
      <c r="H1369" s="180">
        <v>193.62200000000001</v>
      </c>
      <c r="I1369" s="67"/>
      <c r="J1369" s="180">
        <v>64.563000000000002</v>
      </c>
      <c r="K1369" s="77"/>
    </row>
    <row r="1370" spans="2:11" ht="15" hidden="1" customHeight="1" outlineLevel="1" x14ac:dyDescent="0.2">
      <c r="B1370" s="76">
        <v>2018</v>
      </c>
      <c r="C1370" s="72"/>
      <c r="D1370" s="77">
        <v>8</v>
      </c>
      <c r="E1370" s="77"/>
      <c r="F1370" s="180">
        <v>12</v>
      </c>
      <c r="G1370" s="69"/>
      <c r="H1370" s="180">
        <v>197.98599999999999</v>
      </c>
      <c r="I1370" s="69"/>
      <c r="J1370" s="77">
        <v>71.394000000000005</v>
      </c>
      <c r="K1370" s="77"/>
    </row>
    <row r="1371" spans="2:11" ht="15" hidden="1" customHeight="1" outlineLevel="1" x14ac:dyDescent="0.2">
      <c r="B1371" s="76">
        <v>2017</v>
      </c>
      <c r="C1371" s="72"/>
      <c r="D1371" s="77">
        <v>7</v>
      </c>
      <c r="E1371" s="77" t="s">
        <v>50</v>
      </c>
      <c r="F1371" s="77">
        <v>10</v>
      </c>
      <c r="G1371" s="225" t="s">
        <v>50</v>
      </c>
      <c r="H1371" s="77">
        <v>207.74199999999999</v>
      </c>
      <c r="I1371" s="225" t="s">
        <v>50</v>
      </c>
      <c r="J1371" s="77">
        <v>93.712999999999994</v>
      </c>
      <c r="K1371" s="77" t="s">
        <v>50</v>
      </c>
    </row>
    <row r="1372" spans="2:11" ht="15" hidden="1" customHeight="1" outlineLevel="1" x14ac:dyDescent="0.2">
      <c r="B1372" s="44">
        <v>2016</v>
      </c>
      <c r="C1372" s="72"/>
      <c r="D1372" s="177">
        <v>6</v>
      </c>
      <c r="E1372" s="177" t="s">
        <v>50</v>
      </c>
      <c r="F1372" s="177">
        <v>10</v>
      </c>
      <c r="G1372" s="225" t="s">
        <v>50</v>
      </c>
      <c r="H1372" s="177">
        <v>210.49600000000001</v>
      </c>
      <c r="I1372" s="225" t="s">
        <v>50</v>
      </c>
      <c r="J1372" s="177">
        <v>68.213999999999999</v>
      </c>
      <c r="K1372" s="177" t="s">
        <v>50</v>
      </c>
    </row>
    <row r="1373" spans="2:11" ht="15" hidden="1" customHeight="1" outlineLevel="1" x14ac:dyDescent="0.2">
      <c r="B1373" s="44">
        <v>2015</v>
      </c>
      <c r="C1373" s="72"/>
      <c r="D1373" s="177">
        <v>10</v>
      </c>
      <c r="E1373" s="177" t="s">
        <v>50</v>
      </c>
      <c r="F1373" s="177">
        <v>12</v>
      </c>
      <c r="G1373" s="225" t="s">
        <v>50</v>
      </c>
      <c r="H1373" s="177">
        <v>154.15899999999999</v>
      </c>
      <c r="I1373" s="225" t="s">
        <v>50</v>
      </c>
      <c r="J1373" s="177">
        <v>64.834999999999994</v>
      </c>
      <c r="K1373" s="177" t="s">
        <v>50</v>
      </c>
    </row>
    <row r="1374" spans="2:11" ht="15" hidden="1" customHeight="1" outlineLevel="1" x14ac:dyDescent="0.2">
      <c r="B1374" s="44">
        <v>2014</v>
      </c>
      <c r="C1374" s="72"/>
      <c r="D1374" s="177">
        <v>11</v>
      </c>
      <c r="E1374" s="70" t="s">
        <v>276</v>
      </c>
      <c r="F1374" s="177">
        <v>12</v>
      </c>
      <c r="G1374" s="70" t="s">
        <v>50</v>
      </c>
      <c r="H1374" s="177">
        <v>199.00200000000001</v>
      </c>
      <c r="I1374" s="70" t="s">
        <v>50</v>
      </c>
      <c r="J1374" s="177">
        <v>112.07899999999999</v>
      </c>
      <c r="K1374" s="177" t="s">
        <v>50</v>
      </c>
    </row>
    <row r="1375" spans="2:11" ht="15" hidden="1" customHeight="1" outlineLevel="1" x14ac:dyDescent="0.2">
      <c r="B1375" s="225" t="s">
        <v>31</v>
      </c>
      <c r="C1375" s="72"/>
      <c r="D1375" s="77"/>
      <c r="E1375" s="77"/>
      <c r="F1375" s="77"/>
      <c r="G1375" s="225"/>
      <c r="H1375" s="77"/>
      <c r="I1375" s="225"/>
      <c r="J1375" s="77"/>
      <c r="K1375" s="77"/>
    </row>
    <row r="1376" spans="2:11" ht="15" hidden="1" customHeight="1" outlineLevel="1" x14ac:dyDescent="0.2">
      <c r="B1376" s="76">
        <v>2019</v>
      </c>
      <c r="C1376" s="239"/>
      <c r="D1376" s="180">
        <v>24</v>
      </c>
      <c r="E1376" s="180"/>
      <c r="F1376" s="180">
        <v>24</v>
      </c>
      <c r="G1376" s="67"/>
      <c r="H1376" s="180">
        <v>376.76</v>
      </c>
      <c r="I1376" s="67"/>
      <c r="J1376" s="180">
        <v>240.76400000000001</v>
      </c>
      <c r="K1376" s="77"/>
    </row>
    <row r="1377" spans="2:11" ht="15" hidden="1" customHeight="1" outlineLevel="1" x14ac:dyDescent="0.2">
      <c r="B1377" s="76">
        <v>2018</v>
      </c>
      <c r="C1377" s="72"/>
      <c r="D1377" s="77">
        <v>19</v>
      </c>
      <c r="E1377" s="77"/>
      <c r="F1377" s="180">
        <v>19</v>
      </c>
      <c r="G1377" s="69"/>
      <c r="H1377" s="180">
        <v>325.608</v>
      </c>
      <c r="I1377" s="69"/>
      <c r="J1377" s="77">
        <v>250.93100000000001</v>
      </c>
      <c r="K1377" s="77"/>
    </row>
    <row r="1378" spans="2:11" ht="15" hidden="1" customHeight="1" outlineLevel="1" x14ac:dyDescent="0.2">
      <c r="B1378" s="76">
        <v>2017</v>
      </c>
      <c r="C1378" s="72"/>
      <c r="D1378" s="77">
        <v>21</v>
      </c>
      <c r="E1378" s="77" t="s">
        <v>50</v>
      </c>
      <c r="F1378" s="77">
        <v>21</v>
      </c>
      <c r="G1378" s="225" t="s">
        <v>50</v>
      </c>
      <c r="H1378" s="77">
        <v>215.62100000000001</v>
      </c>
      <c r="I1378" s="225" t="s">
        <v>50</v>
      </c>
      <c r="J1378" s="77">
        <v>179.916</v>
      </c>
      <c r="K1378" s="77" t="s">
        <v>50</v>
      </c>
    </row>
    <row r="1379" spans="2:11" ht="15" hidden="1" customHeight="1" outlineLevel="1" x14ac:dyDescent="0.2">
      <c r="B1379" s="44">
        <v>2016</v>
      </c>
      <c r="C1379" s="72"/>
      <c r="D1379" s="177">
        <v>21</v>
      </c>
      <c r="E1379" s="177" t="s">
        <v>50</v>
      </c>
      <c r="F1379" s="177">
        <v>21</v>
      </c>
      <c r="G1379" s="225" t="s">
        <v>50</v>
      </c>
      <c r="H1379" s="177">
        <v>177.904</v>
      </c>
      <c r="I1379" s="225" t="s">
        <v>50</v>
      </c>
      <c r="J1379" s="177">
        <v>152.315</v>
      </c>
      <c r="K1379" s="177" t="s">
        <v>50</v>
      </c>
    </row>
    <row r="1380" spans="2:11" ht="15" hidden="1" customHeight="1" outlineLevel="1" x14ac:dyDescent="0.2">
      <c r="B1380" s="44">
        <v>2015</v>
      </c>
      <c r="C1380" s="72"/>
      <c r="D1380" s="177">
        <v>14</v>
      </c>
      <c r="E1380" s="177" t="s">
        <v>50</v>
      </c>
      <c r="F1380" s="177">
        <v>14</v>
      </c>
      <c r="G1380" s="225" t="s">
        <v>50</v>
      </c>
      <c r="H1380" s="177">
        <v>117.28400000000001</v>
      </c>
      <c r="I1380" s="225" t="s">
        <v>50</v>
      </c>
      <c r="J1380" s="177">
        <v>100.37</v>
      </c>
      <c r="K1380" s="177" t="s">
        <v>50</v>
      </c>
    </row>
    <row r="1381" spans="2:11" ht="15" hidden="1" customHeight="1" outlineLevel="1" x14ac:dyDescent="0.2">
      <c r="B1381" s="44">
        <v>2014</v>
      </c>
      <c r="C1381" s="72"/>
      <c r="D1381" s="177">
        <v>15</v>
      </c>
      <c r="E1381" s="70" t="s">
        <v>276</v>
      </c>
      <c r="F1381" s="177">
        <v>15</v>
      </c>
      <c r="G1381" s="70" t="s">
        <v>50</v>
      </c>
      <c r="H1381" s="177">
        <v>114.649</v>
      </c>
      <c r="I1381" s="70" t="s">
        <v>50</v>
      </c>
      <c r="J1381" s="177">
        <v>97.710999999999999</v>
      </c>
      <c r="K1381" s="177" t="s">
        <v>50</v>
      </c>
    </row>
    <row r="1382" spans="2:11" ht="15" hidden="1" customHeight="1" outlineLevel="1" x14ac:dyDescent="0.2">
      <c r="B1382" s="225" t="s">
        <v>32</v>
      </c>
      <c r="C1382" s="72"/>
      <c r="D1382" s="77"/>
      <c r="E1382" s="77"/>
      <c r="F1382" s="77"/>
      <c r="G1382" s="225"/>
      <c r="H1382" s="77"/>
      <c r="I1382" s="225"/>
      <c r="J1382" s="77"/>
      <c r="K1382" s="77"/>
    </row>
    <row r="1383" spans="2:11" ht="15" hidden="1" customHeight="1" outlineLevel="1" x14ac:dyDescent="0.2">
      <c r="B1383" s="76">
        <v>2019</v>
      </c>
      <c r="C1383" s="239"/>
      <c r="D1383" s="180">
        <v>12</v>
      </c>
      <c r="E1383" s="180"/>
      <c r="F1383" s="180">
        <v>46</v>
      </c>
      <c r="G1383" s="67"/>
      <c r="H1383" s="180">
        <v>1219.9839999999999</v>
      </c>
      <c r="I1383" s="67"/>
      <c r="J1383" s="180">
        <v>880.05899999999997</v>
      </c>
      <c r="K1383" s="77"/>
    </row>
    <row r="1384" spans="2:11" ht="15" hidden="1" customHeight="1" outlineLevel="1" x14ac:dyDescent="0.2">
      <c r="B1384" s="76">
        <v>2018</v>
      </c>
      <c r="C1384" s="72"/>
      <c r="D1384" s="77">
        <v>9</v>
      </c>
      <c r="E1384" s="77"/>
      <c r="F1384" s="180">
        <v>45</v>
      </c>
      <c r="G1384" s="69"/>
      <c r="H1384" s="180">
        <v>1113.7529999999999</v>
      </c>
      <c r="I1384" s="69"/>
      <c r="J1384" s="77">
        <v>891.60500000000002</v>
      </c>
      <c r="K1384" s="77"/>
    </row>
    <row r="1385" spans="2:11" ht="15" hidden="1" customHeight="1" outlineLevel="1" x14ac:dyDescent="0.2">
      <c r="B1385" s="76">
        <v>2017</v>
      </c>
      <c r="C1385" s="72"/>
      <c r="D1385" s="77">
        <v>6</v>
      </c>
      <c r="E1385" s="77" t="s">
        <v>50</v>
      </c>
      <c r="F1385" s="77">
        <v>34</v>
      </c>
      <c r="G1385" s="225" t="s">
        <v>50</v>
      </c>
      <c r="H1385" s="77">
        <v>1044.943</v>
      </c>
      <c r="I1385" s="225" t="s">
        <v>50</v>
      </c>
      <c r="J1385" s="77">
        <v>863.24199999999996</v>
      </c>
      <c r="K1385" s="77" t="s">
        <v>50</v>
      </c>
    </row>
    <row r="1386" spans="2:11" ht="15" hidden="1" customHeight="1" outlineLevel="1" x14ac:dyDescent="0.2">
      <c r="B1386" s="44">
        <v>2016</v>
      </c>
      <c r="C1386" s="72"/>
      <c r="D1386" s="177">
        <v>11</v>
      </c>
      <c r="E1386" s="177" t="s">
        <v>50</v>
      </c>
      <c r="F1386" s="177">
        <v>34</v>
      </c>
      <c r="G1386" s="225" t="s">
        <v>50</v>
      </c>
      <c r="H1386" s="177">
        <v>886.27499999999998</v>
      </c>
      <c r="I1386" s="225" t="s">
        <v>50</v>
      </c>
      <c r="J1386" s="177">
        <v>693.79899999999998</v>
      </c>
      <c r="K1386" s="177" t="s">
        <v>50</v>
      </c>
    </row>
    <row r="1387" spans="2:11" ht="15" hidden="1" customHeight="1" outlineLevel="1" x14ac:dyDescent="0.2">
      <c r="B1387" s="44">
        <v>2015</v>
      </c>
      <c r="C1387" s="72"/>
      <c r="D1387" s="177">
        <v>7</v>
      </c>
      <c r="E1387" s="177" t="s">
        <v>50</v>
      </c>
      <c r="F1387" s="77" t="s">
        <v>37</v>
      </c>
      <c r="G1387" s="225"/>
      <c r="H1387" s="77" t="s">
        <v>37</v>
      </c>
      <c r="I1387" s="225"/>
      <c r="J1387" s="77" t="s">
        <v>37</v>
      </c>
      <c r="K1387" s="77"/>
    </row>
    <row r="1388" spans="2:11" ht="15" hidden="1" customHeight="1" outlineLevel="1" x14ac:dyDescent="0.2">
      <c r="B1388" s="44">
        <v>2014</v>
      </c>
      <c r="C1388" s="72"/>
      <c r="D1388" s="177">
        <v>10</v>
      </c>
      <c r="E1388" s="70" t="s">
        <v>276</v>
      </c>
      <c r="F1388" s="177">
        <v>28</v>
      </c>
      <c r="G1388" s="70" t="s">
        <v>50</v>
      </c>
      <c r="H1388" s="177">
        <v>383.839</v>
      </c>
      <c r="I1388" s="70" t="s">
        <v>50</v>
      </c>
      <c r="J1388" s="177">
        <v>342.83600000000001</v>
      </c>
      <c r="K1388" s="177" t="s">
        <v>50</v>
      </c>
    </row>
    <row r="1389" spans="2:11" ht="15" hidden="1" customHeight="1" outlineLevel="1" x14ac:dyDescent="0.2">
      <c r="B1389" s="225" t="s">
        <v>33</v>
      </c>
      <c r="C1389" s="72"/>
      <c r="D1389" s="77"/>
      <c r="E1389" s="77"/>
      <c r="F1389" s="77"/>
      <c r="G1389" s="225"/>
      <c r="H1389" s="77"/>
      <c r="I1389" s="225"/>
      <c r="J1389" s="77"/>
      <c r="K1389" s="77"/>
    </row>
    <row r="1390" spans="2:11" ht="15" hidden="1" customHeight="1" outlineLevel="1" x14ac:dyDescent="0.2">
      <c r="B1390" s="76">
        <v>2019</v>
      </c>
      <c r="C1390" s="239"/>
      <c r="D1390" s="180">
        <v>17</v>
      </c>
      <c r="E1390" s="180"/>
      <c r="F1390" s="180">
        <v>17</v>
      </c>
      <c r="G1390" s="67"/>
      <c r="H1390" s="180">
        <v>91.807000000000002</v>
      </c>
      <c r="I1390" s="67"/>
      <c r="J1390" s="180">
        <v>74.724999999999994</v>
      </c>
      <c r="K1390" s="77"/>
    </row>
    <row r="1391" spans="2:11" ht="15" hidden="1" customHeight="1" outlineLevel="1" x14ac:dyDescent="0.2">
      <c r="B1391" s="76">
        <v>2018</v>
      </c>
      <c r="C1391" s="72"/>
      <c r="D1391" s="77">
        <v>17</v>
      </c>
      <c r="E1391" s="77"/>
      <c r="F1391" s="180">
        <v>17</v>
      </c>
      <c r="G1391" s="69"/>
      <c r="H1391" s="180">
        <v>102.798</v>
      </c>
      <c r="I1391" s="69"/>
      <c r="J1391" s="77">
        <v>83.539000000000001</v>
      </c>
      <c r="K1391" s="77"/>
    </row>
    <row r="1392" spans="2:11" ht="15" hidden="1" customHeight="1" outlineLevel="1" x14ac:dyDescent="0.2">
      <c r="B1392" s="76">
        <v>2017</v>
      </c>
      <c r="C1392" s="72"/>
      <c r="D1392" s="77">
        <v>15</v>
      </c>
      <c r="E1392" s="77" t="s">
        <v>50</v>
      </c>
      <c r="F1392" s="77">
        <v>15</v>
      </c>
      <c r="G1392" s="225" t="s">
        <v>50</v>
      </c>
      <c r="H1392" s="77">
        <v>62.67</v>
      </c>
      <c r="I1392" s="225" t="s">
        <v>50</v>
      </c>
      <c r="J1392" s="77">
        <v>50.863</v>
      </c>
      <c r="K1392" s="77" t="s">
        <v>50</v>
      </c>
    </row>
    <row r="1393" spans="1:12" ht="15" hidden="1" customHeight="1" outlineLevel="1" x14ac:dyDescent="0.2">
      <c r="B1393" s="44">
        <v>2016</v>
      </c>
      <c r="C1393" s="72"/>
      <c r="D1393" s="177">
        <v>13</v>
      </c>
      <c r="E1393" s="177" t="s">
        <v>50</v>
      </c>
      <c r="F1393" s="177">
        <v>13</v>
      </c>
      <c r="G1393" s="225" t="s">
        <v>50</v>
      </c>
      <c r="H1393" s="177">
        <v>68.486999999999995</v>
      </c>
      <c r="I1393" s="225" t="s">
        <v>50</v>
      </c>
      <c r="J1393" s="177">
        <v>54.811999999999998</v>
      </c>
      <c r="K1393" s="177" t="s">
        <v>50</v>
      </c>
    </row>
    <row r="1394" spans="1:12" ht="15" hidden="1" customHeight="1" outlineLevel="1" x14ac:dyDescent="0.2">
      <c r="B1394" s="44">
        <v>2015</v>
      </c>
      <c r="C1394" s="72"/>
      <c r="D1394" s="177">
        <v>11</v>
      </c>
      <c r="E1394" s="177" t="s">
        <v>50</v>
      </c>
      <c r="F1394" s="177">
        <v>11</v>
      </c>
      <c r="G1394" s="225" t="s">
        <v>50</v>
      </c>
      <c r="H1394" s="177">
        <v>69.271000000000001</v>
      </c>
      <c r="I1394" s="225" t="s">
        <v>50</v>
      </c>
      <c r="J1394" s="177">
        <v>54.896000000000001</v>
      </c>
      <c r="K1394" s="177" t="s">
        <v>50</v>
      </c>
    </row>
    <row r="1395" spans="1:12" ht="15" hidden="1" customHeight="1" outlineLevel="1" x14ac:dyDescent="0.2">
      <c r="B1395" s="44">
        <v>2014</v>
      </c>
      <c r="C1395" s="72"/>
      <c r="D1395" s="177">
        <v>12</v>
      </c>
      <c r="E1395" s="70" t="s">
        <v>276</v>
      </c>
      <c r="F1395" s="177">
        <v>13</v>
      </c>
      <c r="G1395" s="70" t="s">
        <v>50</v>
      </c>
      <c r="H1395" s="177">
        <v>71.313999999999993</v>
      </c>
      <c r="I1395" s="70" t="s">
        <v>50</v>
      </c>
      <c r="J1395" s="177">
        <v>42.003</v>
      </c>
      <c r="K1395" s="177" t="s">
        <v>50</v>
      </c>
    </row>
    <row r="1396" spans="1:12" ht="15" customHeight="1" collapsed="1" x14ac:dyDescent="0.2">
      <c r="B1396" s="257" t="s">
        <v>207</v>
      </c>
      <c r="C1396" s="72"/>
      <c r="D1396" s="77"/>
      <c r="E1396" s="77"/>
      <c r="F1396" s="77"/>
      <c r="G1396" s="224"/>
      <c r="H1396" s="77"/>
      <c r="I1396" s="224"/>
      <c r="J1396" s="77"/>
      <c r="K1396" s="77"/>
    </row>
    <row r="1397" spans="1:12" ht="15" customHeight="1" x14ac:dyDescent="0.2">
      <c r="B1397" s="76">
        <v>2019</v>
      </c>
      <c r="C1397" s="239"/>
      <c r="D1397" s="180">
        <v>500</v>
      </c>
      <c r="E1397" s="180"/>
      <c r="F1397" s="180">
        <v>1087</v>
      </c>
      <c r="G1397" s="67"/>
      <c r="H1397" s="180">
        <v>39806.635000000002</v>
      </c>
      <c r="I1397" s="67"/>
      <c r="J1397" s="180">
        <v>14222.886</v>
      </c>
      <c r="K1397" s="77"/>
    </row>
    <row r="1398" spans="1:12" ht="15" customHeight="1" x14ac:dyDescent="0.2">
      <c r="B1398" s="76">
        <v>2018</v>
      </c>
      <c r="C1398" s="72"/>
      <c r="D1398" s="77">
        <v>479</v>
      </c>
      <c r="E1398" s="77"/>
      <c r="F1398" s="180">
        <v>1035</v>
      </c>
      <c r="G1398" s="69"/>
      <c r="H1398" s="180">
        <v>38326.748</v>
      </c>
      <c r="I1398" s="69"/>
      <c r="J1398" s="77">
        <v>13571.932000000001</v>
      </c>
      <c r="K1398" s="77"/>
    </row>
    <row r="1399" spans="1:12" ht="15" customHeight="1" x14ac:dyDescent="0.2">
      <c r="B1399" s="76">
        <v>2017</v>
      </c>
      <c r="C1399" s="72"/>
      <c r="D1399" s="77">
        <v>462</v>
      </c>
      <c r="E1399" s="77" t="s">
        <v>50</v>
      </c>
      <c r="F1399" s="77">
        <v>999</v>
      </c>
      <c r="G1399" s="224" t="s">
        <v>50</v>
      </c>
      <c r="H1399" s="77">
        <v>37621.663999999997</v>
      </c>
      <c r="I1399" s="224" t="s">
        <v>50</v>
      </c>
      <c r="J1399" s="77">
        <v>13743.308000000001</v>
      </c>
      <c r="K1399" s="77" t="s">
        <v>50</v>
      </c>
    </row>
    <row r="1400" spans="1:12" ht="15" customHeight="1" x14ac:dyDescent="0.2">
      <c r="B1400" s="44">
        <v>2016</v>
      </c>
      <c r="C1400" s="72"/>
      <c r="D1400" s="177">
        <v>469</v>
      </c>
      <c r="E1400" s="177" t="s">
        <v>50</v>
      </c>
      <c r="F1400" s="177">
        <v>954</v>
      </c>
      <c r="G1400" s="224" t="s">
        <v>50</v>
      </c>
      <c r="H1400" s="177">
        <v>33604.697999999997</v>
      </c>
      <c r="I1400" s="224" t="s">
        <v>50</v>
      </c>
      <c r="J1400" s="177">
        <v>11734.328</v>
      </c>
      <c r="K1400" s="177" t="s">
        <v>50</v>
      </c>
    </row>
    <row r="1401" spans="1:12" ht="15" customHeight="1" x14ac:dyDescent="0.2">
      <c r="B1401" s="44">
        <v>2015</v>
      </c>
      <c r="C1401" s="72"/>
      <c r="D1401" s="177">
        <v>451</v>
      </c>
      <c r="E1401" s="177" t="s">
        <v>50</v>
      </c>
      <c r="F1401" s="177">
        <v>852</v>
      </c>
      <c r="G1401" s="224" t="s">
        <v>50</v>
      </c>
      <c r="H1401" s="177">
        <v>29223.446</v>
      </c>
      <c r="I1401" s="224" t="s">
        <v>50</v>
      </c>
      <c r="J1401" s="177">
        <v>8217.9069999999992</v>
      </c>
      <c r="K1401" s="177" t="s">
        <v>50</v>
      </c>
    </row>
    <row r="1402" spans="1:12" ht="15" customHeight="1" x14ac:dyDescent="0.2">
      <c r="B1402" s="44">
        <v>2014</v>
      </c>
      <c r="C1402" s="72"/>
      <c r="D1402" s="177">
        <v>446</v>
      </c>
      <c r="E1402" s="70" t="s">
        <v>276</v>
      </c>
      <c r="F1402" s="177">
        <v>861</v>
      </c>
      <c r="G1402" s="70" t="s">
        <v>50</v>
      </c>
      <c r="H1402" s="177">
        <v>30154.643</v>
      </c>
      <c r="I1402" s="70" t="s">
        <v>50</v>
      </c>
      <c r="J1402" s="177">
        <v>8848.2090000000007</v>
      </c>
      <c r="K1402" s="177" t="s">
        <v>50</v>
      </c>
    </row>
    <row r="1403" spans="1:12" s="69" customFormat="1" ht="15" hidden="1" customHeight="1" outlineLevel="1" x14ac:dyDescent="0.2">
      <c r="A1403" s="11"/>
      <c r="B1403" s="225" t="s">
        <v>17</v>
      </c>
      <c r="C1403" s="72"/>
      <c r="D1403" s="77"/>
      <c r="E1403" s="77"/>
      <c r="F1403" s="11"/>
      <c r="H1403" s="11"/>
      <c r="J1403" s="77"/>
      <c r="K1403" s="11"/>
    </row>
    <row r="1404" spans="1:12" s="69" customFormat="1" ht="15" hidden="1" customHeight="1" outlineLevel="1" x14ac:dyDescent="0.2">
      <c r="A1404" s="11"/>
      <c r="B1404" s="76">
        <v>2019</v>
      </c>
      <c r="C1404" s="239"/>
      <c r="D1404" s="180">
        <v>26</v>
      </c>
      <c r="E1404" s="180"/>
      <c r="F1404" s="180">
        <v>43</v>
      </c>
      <c r="G1404" s="67"/>
      <c r="H1404" s="180">
        <v>376.19499999999999</v>
      </c>
      <c r="I1404" s="67"/>
      <c r="J1404" s="180">
        <v>147.446</v>
      </c>
      <c r="K1404" s="180"/>
      <c r="L1404" s="180"/>
    </row>
    <row r="1405" spans="1:12" s="69" customFormat="1" ht="15" hidden="1" customHeight="1" outlineLevel="1" x14ac:dyDescent="0.2">
      <c r="A1405" s="11"/>
      <c r="B1405" s="76">
        <v>2018</v>
      </c>
      <c r="C1405" s="72"/>
      <c r="D1405" s="77">
        <v>20</v>
      </c>
      <c r="E1405" s="77"/>
      <c r="F1405" s="180">
        <v>31</v>
      </c>
      <c r="H1405" s="180">
        <v>446.80900000000003</v>
      </c>
      <c r="J1405" s="77">
        <v>218.75399999999999</v>
      </c>
      <c r="K1405" s="11"/>
    </row>
    <row r="1406" spans="1:12" ht="15" hidden="1" customHeight="1" outlineLevel="1" x14ac:dyDescent="0.2">
      <c r="B1406" s="76">
        <v>2017</v>
      </c>
      <c r="C1406" s="72"/>
      <c r="D1406" s="77">
        <v>18</v>
      </c>
      <c r="E1406" s="77" t="s">
        <v>50</v>
      </c>
      <c r="F1406" s="77">
        <v>31</v>
      </c>
      <c r="G1406" s="225" t="s">
        <v>50</v>
      </c>
      <c r="H1406" s="77">
        <v>343.66300000000001</v>
      </c>
      <c r="I1406" s="225" t="s">
        <v>50</v>
      </c>
      <c r="J1406" s="77">
        <v>164.59399999999999</v>
      </c>
      <c r="K1406" s="77" t="s">
        <v>50</v>
      </c>
    </row>
    <row r="1407" spans="1:12" ht="15" hidden="1" customHeight="1" outlineLevel="1" x14ac:dyDescent="0.2">
      <c r="B1407" s="44">
        <v>2016</v>
      </c>
      <c r="C1407" s="72"/>
      <c r="D1407" s="177">
        <v>20</v>
      </c>
      <c r="E1407" s="177" t="s">
        <v>50</v>
      </c>
      <c r="F1407" s="177">
        <v>39</v>
      </c>
      <c r="G1407" s="225" t="s">
        <v>50</v>
      </c>
      <c r="H1407" s="177">
        <v>264.97399999999999</v>
      </c>
      <c r="I1407" s="225" t="s">
        <v>50</v>
      </c>
      <c r="J1407" s="177">
        <v>80.894000000000005</v>
      </c>
      <c r="K1407" s="177" t="s">
        <v>50</v>
      </c>
    </row>
    <row r="1408" spans="1:12" ht="15" hidden="1" customHeight="1" outlineLevel="1" x14ac:dyDescent="0.2">
      <c r="B1408" s="44">
        <v>2015</v>
      </c>
      <c r="C1408" s="72"/>
      <c r="D1408" s="177">
        <v>17</v>
      </c>
      <c r="E1408" s="177" t="s">
        <v>50</v>
      </c>
      <c r="F1408" s="177">
        <v>39</v>
      </c>
      <c r="G1408" s="225" t="s">
        <v>50</v>
      </c>
      <c r="H1408" s="177">
        <v>367.96600000000001</v>
      </c>
      <c r="I1408" s="225" t="s">
        <v>50</v>
      </c>
      <c r="J1408" s="177">
        <v>127.79600000000001</v>
      </c>
      <c r="K1408" s="177" t="s">
        <v>50</v>
      </c>
    </row>
    <row r="1409" spans="2:11" ht="15" hidden="1" customHeight="1" outlineLevel="1" x14ac:dyDescent="0.2">
      <c r="B1409" s="44">
        <v>2014</v>
      </c>
      <c r="C1409" s="72"/>
      <c r="D1409" s="177">
        <v>17</v>
      </c>
      <c r="E1409" s="70" t="s">
        <v>276</v>
      </c>
      <c r="F1409" s="177">
        <v>24</v>
      </c>
      <c r="G1409" s="70" t="s">
        <v>50</v>
      </c>
      <c r="H1409" s="177">
        <v>282.58100000000002</v>
      </c>
      <c r="I1409" s="70" t="s">
        <v>50</v>
      </c>
      <c r="J1409" s="177">
        <v>110.938</v>
      </c>
      <c r="K1409" s="177" t="s">
        <v>50</v>
      </c>
    </row>
    <row r="1410" spans="2:11" ht="15" hidden="1" customHeight="1" outlineLevel="1" x14ac:dyDescent="0.2">
      <c r="B1410" s="225" t="s">
        <v>18</v>
      </c>
      <c r="C1410" s="72"/>
      <c r="D1410" s="77"/>
      <c r="E1410" s="77"/>
      <c r="F1410" s="77"/>
      <c r="G1410" s="225"/>
      <c r="H1410" s="77"/>
      <c r="I1410" s="225"/>
      <c r="J1410" s="77"/>
      <c r="K1410" s="77"/>
    </row>
    <row r="1411" spans="2:11" ht="15" hidden="1" customHeight="1" outlineLevel="1" x14ac:dyDescent="0.2">
      <c r="B1411" s="76">
        <v>2019</v>
      </c>
      <c r="C1411" s="239"/>
      <c r="D1411" s="180">
        <v>1</v>
      </c>
      <c r="E1411" s="180"/>
      <c r="F1411" s="180" t="s">
        <v>37</v>
      </c>
      <c r="G1411" s="67"/>
      <c r="H1411" s="180" t="s">
        <v>37</v>
      </c>
      <c r="I1411" s="67"/>
      <c r="J1411" s="180" t="s">
        <v>37</v>
      </c>
      <c r="K1411" s="77"/>
    </row>
    <row r="1412" spans="2:11" ht="15" hidden="1" customHeight="1" outlineLevel="1" x14ac:dyDescent="0.2">
      <c r="B1412" s="76">
        <v>2018</v>
      </c>
      <c r="C1412" s="72"/>
      <c r="D1412" s="77">
        <v>1</v>
      </c>
      <c r="E1412" s="77"/>
      <c r="F1412" s="77" t="s">
        <v>37</v>
      </c>
      <c r="G1412" s="69"/>
      <c r="H1412" s="77" t="s">
        <v>37</v>
      </c>
      <c r="I1412" s="69"/>
      <c r="J1412" s="77" t="s">
        <v>37</v>
      </c>
      <c r="K1412" s="77"/>
    </row>
    <row r="1413" spans="2:11" ht="15" hidden="1" customHeight="1" outlineLevel="1" x14ac:dyDescent="0.2">
      <c r="B1413" s="76">
        <v>2017</v>
      </c>
      <c r="C1413" s="72"/>
      <c r="D1413" s="77">
        <v>1</v>
      </c>
      <c r="E1413" s="77" t="s">
        <v>50</v>
      </c>
      <c r="F1413" s="77" t="s">
        <v>37</v>
      </c>
      <c r="G1413" s="225"/>
      <c r="H1413" s="77" t="s">
        <v>37</v>
      </c>
      <c r="I1413" s="225"/>
      <c r="J1413" s="77" t="s">
        <v>37</v>
      </c>
      <c r="K1413" s="77"/>
    </row>
    <row r="1414" spans="2:11" ht="15" hidden="1" customHeight="1" outlineLevel="1" x14ac:dyDescent="0.2">
      <c r="B1414" s="44">
        <v>2016</v>
      </c>
      <c r="C1414" s="72"/>
      <c r="D1414" s="177">
        <v>1</v>
      </c>
      <c r="E1414" s="177" t="s">
        <v>50</v>
      </c>
      <c r="F1414" s="77" t="s">
        <v>37</v>
      </c>
      <c r="G1414" s="225"/>
      <c r="H1414" s="77" t="s">
        <v>37</v>
      </c>
      <c r="I1414" s="225"/>
      <c r="J1414" s="77" t="s">
        <v>37</v>
      </c>
      <c r="K1414" s="77"/>
    </row>
    <row r="1415" spans="2:11" ht="15" hidden="1" customHeight="1" outlineLevel="1" x14ac:dyDescent="0.2">
      <c r="B1415" s="44">
        <v>2015</v>
      </c>
      <c r="C1415" s="72"/>
      <c r="D1415" s="177">
        <v>1</v>
      </c>
      <c r="E1415" s="177" t="s">
        <v>50</v>
      </c>
      <c r="F1415" s="77" t="s">
        <v>37</v>
      </c>
      <c r="G1415" s="225"/>
      <c r="H1415" s="77" t="s">
        <v>37</v>
      </c>
      <c r="I1415" s="225"/>
      <c r="J1415" s="77" t="s">
        <v>37</v>
      </c>
      <c r="K1415" s="77"/>
    </row>
    <row r="1416" spans="2:11" ht="15" hidden="1" customHeight="1" outlineLevel="1" x14ac:dyDescent="0.2">
      <c r="B1416" s="44">
        <v>2014</v>
      </c>
      <c r="C1416" s="72"/>
      <c r="D1416" s="177">
        <v>2</v>
      </c>
      <c r="E1416" s="70" t="s">
        <v>276</v>
      </c>
      <c r="F1416" s="77" t="s">
        <v>37</v>
      </c>
      <c r="G1416" s="70"/>
      <c r="H1416" s="77" t="s">
        <v>37</v>
      </c>
      <c r="I1416" s="70"/>
      <c r="J1416" s="77" t="s">
        <v>37</v>
      </c>
      <c r="K1416" s="77"/>
    </row>
    <row r="1417" spans="2:11" ht="15" hidden="1" customHeight="1" outlineLevel="1" x14ac:dyDescent="0.2">
      <c r="B1417" s="225" t="s">
        <v>19</v>
      </c>
      <c r="C1417" s="72"/>
      <c r="D1417" s="77"/>
      <c r="E1417" s="77"/>
      <c r="F1417" s="77"/>
      <c r="G1417" s="225"/>
      <c r="H1417" s="77"/>
      <c r="I1417" s="225"/>
      <c r="J1417" s="77"/>
      <c r="K1417" s="77"/>
    </row>
    <row r="1418" spans="2:11" ht="15" hidden="1" customHeight="1" outlineLevel="1" x14ac:dyDescent="0.2">
      <c r="B1418" s="76">
        <v>2019</v>
      </c>
      <c r="C1418" s="239"/>
      <c r="D1418" s="180">
        <v>12</v>
      </c>
      <c r="E1418" s="180"/>
      <c r="F1418" s="180">
        <v>23</v>
      </c>
      <c r="G1418" s="67"/>
      <c r="H1418" s="180">
        <v>669.22</v>
      </c>
      <c r="I1418" s="67"/>
      <c r="J1418" s="180">
        <v>221.32</v>
      </c>
      <c r="K1418" s="77"/>
    </row>
    <row r="1419" spans="2:11" ht="15" hidden="1" customHeight="1" outlineLevel="1" x14ac:dyDescent="0.2">
      <c r="B1419" s="76">
        <v>2018</v>
      </c>
      <c r="C1419" s="72"/>
      <c r="D1419" s="77">
        <v>14</v>
      </c>
      <c r="E1419" s="77"/>
      <c r="F1419" s="180">
        <v>23</v>
      </c>
      <c r="G1419" s="69"/>
      <c r="H1419" s="180">
        <v>518.20500000000004</v>
      </c>
      <c r="I1419" s="69"/>
      <c r="J1419" s="77">
        <v>101.27800000000001</v>
      </c>
      <c r="K1419" s="77"/>
    </row>
    <row r="1420" spans="2:11" ht="15" hidden="1" customHeight="1" outlineLevel="1" x14ac:dyDescent="0.2">
      <c r="B1420" s="76">
        <v>2017</v>
      </c>
      <c r="C1420" s="72"/>
      <c r="D1420" s="77">
        <v>16</v>
      </c>
      <c r="E1420" s="77" t="s">
        <v>50</v>
      </c>
      <c r="F1420" s="77">
        <v>23</v>
      </c>
      <c r="G1420" s="225" t="s">
        <v>50</v>
      </c>
      <c r="H1420" s="77">
        <v>524.18700000000001</v>
      </c>
      <c r="I1420" s="225" t="s">
        <v>50</v>
      </c>
      <c r="J1420" s="77">
        <v>133.13300000000001</v>
      </c>
      <c r="K1420" s="77" t="s">
        <v>50</v>
      </c>
    </row>
    <row r="1421" spans="2:11" ht="15" hidden="1" customHeight="1" outlineLevel="1" x14ac:dyDescent="0.2">
      <c r="B1421" s="44">
        <v>2016</v>
      </c>
      <c r="C1421" s="72"/>
      <c r="D1421" s="177">
        <v>15</v>
      </c>
      <c r="E1421" s="177" t="s">
        <v>50</v>
      </c>
      <c r="F1421" s="177">
        <v>23</v>
      </c>
      <c r="G1421" s="225" t="s">
        <v>50</v>
      </c>
      <c r="H1421" s="177">
        <v>437.25200000000001</v>
      </c>
      <c r="I1421" s="225" t="s">
        <v>50</v>
      </c>
      <c r="J1421" s="177">
        <v>129.80600000000001</v>
      </c>
      <c r="K1421" s="177" t="s">
        <v>50</v>
      </c>
    </row>
    <row r="1422" spans="2:11" ht="15" hidden="1" customHeight="1" outlineLevel="1" x14ac:dyDescent="0.2">
      <c r="B1422" s="44">
        <v>2015</v>
      </c>
      <c r="C1422" s="72"/>
      <c r="D1422" s="177">
        <v>13</v>
      </c>
      <c r="E1422" s="177" t="s">
        <v>50</v>
      </c>
      <c r="F1422" s="177">
        <v>24</v>
      </c>
      <c r="G1422" s="225" t="s">
        <v>50</v>
      </c>
      <c r="H1422" s="177">
        <v>418.28</v>
      </c>
      <c r="I1422" s="225" t="s">
        <v>50</v>
      </c>
      <c r="J1422" s="177">
        <v>33.938000000000002</v>
      </c>
      <c r="K1422" s="177" t="s">
        <v>50</v>
      </c>
    </row>
    <row r="1423" spans="2:11" ht="15" hidden="1" customHeight="1" outlineLevel="1" x14ac:dyDescent="0.2">
      <c r="B1423" s="44">
        <v>2014</v>
      </c>
      <c r="C1423" s="72"/>
      <c r="D1423" s="177">
        <v>12</v>
      </c>
      <c r="E1423" s="70" t="s">
        <v>276</v>
      </c>
      <c r="F1423" s="177">
        <v>21</v>
      </c>
      <c r="G1423" s="70" t="s">
        <v>50</v>
      </c>
      <c r="H1423" s="177">
        <v>407.03</v>
      </c>
      <c r="I1423" s="70" t="s">
        <v>50</v>
      </c>
      <c r="J1423" s="177">
        <v>112.45399999999999</v>
      </c>
      <c r="K1423" s="177" t="s">
        <v>50</v>
      </c>
    </row>
    <row r="1424" spans="2:11" ht="15" hidden="1" customHeight="1" outlineLevel="1" x14ac:dyDescent="0.2">
      <c r="B1424" s="225" t="s">
        <v>20</v>
      </c>
      <c r="C1424" s="72"/>
      <c r="D1424" s="77"/>
      <c r="E1424" s="77"/>
      <c r="F1424" s="77"/>
      <c r="G1424" s="225"/>
      <c r="H1424" s="77"/>
      <c r="I1424" s="225"/>
      <c r="J1424" s="77"/>
      <c r="K1424" s="77"/>
    </row>
    <row r="1425" spans="2:11" ht="15" hidden="1" customHeight="1" outlineLevel="1" x14ac:dyDescent="0.2">
      <c r="B1425" s="76">
        <v>2019</v>
      </c>
      <c r="C1425" s="239"/>
      <c r="D1425" s="180">
        <v>2</v>
      </c>
      <c r="E1425" s="180"/>
      <c r="F1425" s="180" t="s">
        <v>37</v>
      </c>
      <c r="G1425" s="67"/>
      <c r="H1425" s="180" t="s">
        <v>37</v>
      </c>
      <c r="I1425" s="67"/>
      <c r="J1425" s="180" t="s">
        <v>37</v>
      </c>
      <c r="K1425" s="77"/>
    </row>
    <row r="1426" spans="2:11" ht="15" hidden="1" customHeight="1" outlineLevel="1" x14ac:dyDescent="0.2">
      <c r="B1426" s="76">
        <v>2018</v>
      </c>
      <c r="C1426" s="72"/>
      <c r="D1426" s="77">
        <v>2</v>
      </c>
      <c r="E1426" s="77"/>
      <c r="F1426" s="77" t="s">
        <v>37</v>
      </c>
      <c r="G1426" s="69"/>
      <c r="H1426" s="77" t="s">
        <v>37</v>
      </c>
      <c r="I1426" s="69"/>
      <c r="J1426" s="77" t="s">
        <v>37</v>
      </c>
      <c r="K1426" s="77"/>
    </row>
    <row r="1427" spans="2:11" ht="15" hidden="1" customHeight="1" outlineLevel="1" x14ac:dyDescent="0.2">
      <c r="B1427" s="76">
        <v>2017</v>
      </c>
      <c r="C1427" s="72"/>
      <c r="D1427" s="77">
        <v>1</v>
      </c>
      <c r="E1427" s="77" t="s">
        <v>50</v>
      </c>
      <c r="F1427" s="77" t="s">
        <v>37</v>
      </c>
      <c r="G1427" s="225"/>
      <c r="H1427" s="77" t="s">
        <v>37</v>
      </c>
      <c r="I1427" s="225"/>
      <c r="J1427" s="77" t="s">
        <v>37</v>
      </c>
      <c r="K1427" s="77"/>
    </row>
    <row r="1428" spans="2:11" ht="15" hidden="1" customHeight="1" outlineLevel="1" x14ac:dyDescent="0.2">
      <c r="B1428" s="44">
        <v>2016</v>
      </c>
      <c r="C1428" s="72"/>
      <c r="D1428" s="177">
        <v>1</v>
      </c>
      <c r="E1428" s="177" t="s">
        <v>50</v>
      </c>
      <c r="F1428" s="77" t="s">
        <v>37</v>
      </c>
      <c r="G1428" s="225"/>
      <c r="H1428" s="77" t="s">
        <v>37</v>
      </c>
      <c r="I1428" s="225"/>
      <c r="J1428" s="77" t="s">
        <v>37</v>
      </c>
      <c r="K1428" s="77"/>
    </row>
    <row r="1429" spans="2:11" ht="15" hidden="1" customHeight="1" outlineLevel="1" x14ac:dyDescent="0.2">
      <c r="B1429" s="44">
        <v>2015</v>
      </c>
      <c r="C1429" s="72"/>
      <c r="D1429" s="177">
        <v>1</v>
      </c>
      <c r="E1429" s="177" t="s">
        <v>50</v>
      </c>
      <c r="F1429" s="77" t="s">
        <v>37</v>
      </c>
      <c r="G1429" s="225"/>
      <c r="H1429" s="77" t="s">
        <v>37</v>
      </c>
      <c r="I1429" s="225"/>
      <c r="J1429" s="77" t="s">
        <v>37</v>
      </c>
      <c r="K1429" s="77"/>
    </row>
    <row r="1430" spans="2:11" ht="15" hidden="1" customHeight="1" outlineLevel="1" x14ac:dyDescent="0.2">
      <c r="B1430" s="44">
        <v>2014</v>
      </c>
      <c r="C1430" s="72"/>
      <c r="D1430" s="77">
        <v>0</v>
      </c>
      <c r="E1430" s="70" t="s">
        <v>276</v>
      </c>
      <c r="F1430" s="77">
        <v>0</v>
      </c>
      <c r="G1430" s="70" t="s">
        <v>50</v>
      </c>
      <c r="H1430" s="77">
        <v>0</v>
      </c>
      <c r="I1430" s="70" t="s">
        <v>50</v>
      </c>
      <c r="J1430" s="77">
        <v>0</v>
      </c>
      <c r="K1430" s="77" t="s">
        <v>50</v>
      </c>
    </row>
    <row r="1431" spans="2:11" ht="15" hidden="1" customHeight="1" outlineLevel="1" x14ac:dyDescent="0.2">
      <c r="B1431" s="225" t="s">
        <v>21</v>
      </c>
      <c r="C1431" s="72"/>
      <c r="D1431" s="77"/>
      <c r="E1431" s="77"/>
      <c r="F1431" s="77"/>
      <c r="G1431" s="225"/>
      <c r="H1431" s="77"/>
      <c r="I1431" s="225"/>
      <c r="J1431" s="77"/>
      <c r="K1431" s="77"/>
    </row>
    <row r="1432" spans="2:11" ht="15" hidden="1" customHeight="1" outlineLevel="1" x14ac:dyDescent="0.2">
      <c r="B1432" s="76">
        <v>2019</v>
      </c>
      <c r="C1432" s="239"/>
      <c r="D1432" s="77">
        <v>0</v>
      </c>
      <c r="E1432" s="77"/>
      <c r="F1432" s="77">
        <v>0</v>
      </c>
      <c r="G1432" s="77"/>
      <c r="H1432" s="77">
        <v>0</v>
      </c>
      <c r="I1432" s="77"/>
      <c r="J1432" s="77">
        <v>0</v>
      </c>
      <c r="K1432" s="77"/>
    </row>
    <row r="1433" spans="2:11" ht="15" hidden="1" customHeight="1" outlineLevel="1" x14ac:dyDescent="0.2">
      <c r="B1433" s="76">
        <v>2018</v>
      </c>
      <c r="C1433" s="72"/>
      <c r="D1433" s="77">
        <v>0</v>
      </c>
      <c r="E1433" s="77"/>
      <c r="F1433" s="77">
        <v>0</v>
      </c>
      <c r="G1433" s="69"/>
      <c r="H1433" s="77">
        <v>0</v>
      </c>
      <c r="I1433" s="69"/>
      <c r="J1433" s="77">
        <v>0</v>
      </c>
      <c r="K1433" s="77"/>
    </row>
    <row r="1434" spans="2:11" ht="15" hidden="1" customHeight="1" outlineLevel="1" x14ac:dyDescent="0.2">
      <c r="B1434" s="76">
        <v>2017</v>
      </c>
      <c r="C1434" s="72"/>
      <c r="D1434" s="77">
        <v>0</v>
      </c>
      <c r="E1434" s="77" t="s">
        <v>50</v>
      </c>
      <c r="F1434" s="77">
        <v>0</v>
      </c>
      <c r="G1434" s="225" t="s">
        <v>50</v>
      </c>
      <c r="H1434" s="77">
        <v>0</v>
      </c>
      <c r="I1434" s="225" t="s">
        <v>50</v>
      </c>
      <c r="J1434" s="77">
        <v>0</v>
      </c>
      <c r="K1434" s="77" t="s">
        <v>50</v>
      </c>
    </row>
    <row r="1435" spans="2:11" ht="15" hidden="1" customHeight="1" outlineLevel="1" x14ac:dyDescent="0.2">
      <c r="B1435" s="44">
        <v>2016</v>
      </c>
      <c r="C1435" s="72"/>
      <c r="D1435" s="77">
        <v>0</v>
      </c>
      <c r="E1435" s="77" t="s">
        <v>50</v>
      </c>
      <c r="F1435" s="77">
        <v>0</v>
      </c>
      <c r="G1435" s="225" t="s">
        <v>50</v>
      </c>
      <c r="H1435" s="77">
        <v>0</v>
      </c>
      <c r="I1435" s="225" t="s">
        <v>50</v>
      </c>
      <c r="J1435" s="77">
        <v>0</v>
      </c>
      <c r="K1435" s="77" t="s">
        <v>50</v>
      </c>
    </row>
    <row r="1436" spans="2:11" ht="15" hidden="1" customHeight="1" outlineLevel="1" x14ac:dyDescent="0.2">
      <c r="B1436" s="44">
        <v>2015</v>
      </c>
      <c r="C1436" s="72"/>
      <c r="D1436" s="77">
        <v>0</v>
      </c>
      <c r="E1436" s="77" t="s">
        <v>50</v>
      </c>
      <c r="F1436" s="77">
        <v>0</v>
      </c>
      <c r="G1436" s="225" t="s">
        <v>50</v>
      </c>
      <c r="H1436" s="77">
        <v>0</v>
      </c>
      <c r="I1436" s="225" t="s">
        <v>50</v>
      </c>
      <c r="J1436" s="77">
        <v>0</v>
      </c>
      <c r="K1436" s="77" t="s">
        <v>50</v>
      </c>
    </row>
    <row r="1437" spans="2:11" ht="15" hidden="1" customHeight="1" outlineLevel="1" x14ac:dyDescent="0.2">
      <c r="B1437" s="44">
        <v>2014</v>
      </c>
      <c r="C1437" s="72"/>
      <c r="D1437" s="77">
        <v>0</v>
      </c>
      <c r="E1437" s="70" t="s">
        <v>276</v>
      </c>
      <c r="F1437" s="77">
        <v>0</v>
      </c>
      <c r="G1437" s="70" t="s">
        <v>50</v>
      </c>
      <c r="H1437" s="77">
        <v>0</v>
      </c>
      <c r="I1437" s="70" t="s">
        <v>50</v>
      </c>
      <c r="J1437" s="77">
        <v>0</v>
      </c>
      <c r="K1437" s="77" t="s">
        <v>50</v>
      </c>
    </row>
    <row r="1438" spans="2:11" ht="15" hidden="1" customHeight="1" outlineLevel="1" x14ac:dyDescent="0.2">
      <c r="B1438" s="225" t="s">
        <v>22</v>
      </c>
      <c r="C1438" s="72"/>
      <c r="D1438" s="77"/>
      <c r="E1438" s="77"/>
      <c r="F1438" s="77"/>
      <c r="G1438" s="225"/>
      <c r="H1438" s="77"/>
      <c r="I1438" s="225"/>
      <c r="J1438" s="77"/>
      <c r="K1438" s="77"/>
    </row>
    <row r="1439" spans="2:11" ht="15" hidden="1" customHeight="1" outlineLevel="1" x14ac:dyDescent="0.2">
      <c r="B1439" s="76">
        <v>2019</v>
      </c>
      <c r="C1439" s="239"/>
      <c r="D1439" s="180">
        <v>20</v>
      </c>
      <c r="E1439" s="180"/>
      <c r="F1439" s="180">
        <v>94</v>
      </c>
      <c r="G1439" s="67"/>
      <c r="H1439" s="180">
        <v>4288.6639999999998</v>
      </c>
      <c r="I1439" s="67"/>
      <c r="J1439" s="180">
        <v>1747.415</v>
      </c>
      <c r="K1439" s="77"/>
    </row>
    <row r="1440" spans="2:11" ht="15" hidden="1" customHeight="1" outlineLevel="1" x14ac:dyDescent="0.2">
      <c r="B1440" s="76">
        <v>2018</v>
      </c>
      <c r="C1440" s="72"/>
      <c r="D1440" s="77">
        <v>21</v>
      </c>
      <c r="E1440" s="77"/>
      <c r="F1440" s="180">
        <v>72</v>
      </c>
      <c r="G1440" s="69"/>
      <c r="H1440" s="180">
        <v>2217.4870000000001</v>
      </c>
      <c r="I1440" s="69"/>
      <c r="J1440" s="77">
        <v>749.524</v>
      </c>
      <c r="K1440" s="77"/>
    </row>
    <row r="1441" spans="2:11" ht="15" hidden="1" customHeight="1" outlineLevel="1" x14ac:dyDescent="0.2">
      <c r="B1441" s="76">
        <v>2017</v>
      </c>
      <c r="C1441" s="72"/>
      <c r="D1441" s="77">
        <v>18</v>
      </c>
      <c r="E1441" s="77" t="s">
        <v>50</v>
      </c>
      <c r="F1441" s="77">
        <v>59</v>
      </c>
      <c r="G1441" s="225" t="s">
        <v>50</v>
      </c>
      <c r="H1441" s="77">
        <v>2627.3939999999998</v>
      </c>
      <c r="I1441" s="225" t="s">
        <v>50</v>
      </c>
      <c r="J1441" s="77">
        <v>1171.9590000000001</v>
      </c>
      <c r="K1441" s="77" t="s">
        <v>50</v>
      </c>
    </row>
    <row r="1442" spans="2:11" ht="15" hidden="1" customHeight="1" outlineLevel="1" x14ac:dyDescent="0.2">
      <c r="B1442" s="44">
        <v>2016</v>
      </c>
      <c r="C1442" s="72"/>
      <c r="D1442" s="177">
        <v>15</v>
      </c>
      <c r="E1442" s="177" t="s">
        <v>50</v>
      </c>
      <c r="F1442" s="177">
        <v>36</v>
      </c>
      <c r="G1442" s="225" t="s">
        <v>50</v>
      </c>
      <c r="H1442" s="177">
        <v>876.54399999999998</v>
      </c>
      <c r="I1442" s="225" t="s">
        <v>50</v>
      </c>
      <c r="J1442" s="177">
        <v>293.58</v>
      </c>
      <c r="K1442" s="177" t="s">
        <v>50</v>
      </c>
    </row>
    <row r="1443" spans="2:11" ht="15" hidden="1" customHeight="1" outlineLevel="1" x14ac:dyDescent="0.2">
      <c r="B1443" s="44">
        <v>2015</v>
      </c>
      <c r="C1443" s="72"/>
      <c r="D1443" s="177">
        <v>17</v>
      </c>
      <c r="E1443" s="177" t="s">
        <v>50</v>
      </c>
      <c r="F1443" s="177">
        <v>45</v>
      </c>
      <c r="G1443" s="225" t="s">
        <v>50</v>
      </c>
      <c r="H1443" s="177">
        <v>2113.9789999999998</v>
      </c>
      <c r="I1443" s="225" t="s">
        <v>50</v>
      </c>
      <c r="J1443" s="177">
        <v>569.24599999999998</v>
      </c>
      <c r="K1443" s="177" t="s">
        <v>50</v>
      </c>
    </row>
    <row r="1444" spans="2:11" ht="15" hidden="1" customHeight="1" outlineLevel="1" x14ac:dyDescent="0.2">
      <c r="B1444" s="44">
        <v>2014</v>
      </c>
      <c r="C1444" s="72"/>
      <c r="D1444" s="177">
        <v>18</v>
      </c>
      <c r="E1444" s="70" t="s">
        <v>276</v>
      </c>
      <c r="F1444" s="177">
        <v>58</v>
      </c>
      <c r="G1444" s="70" t="s">
        <v>50</v>
      </c>
      <c r="H1444" s="177">
        <v>5651.9840000000004</v>
      </c>
      <c r="I1444" s="70" t="s">
        <v>50</v>
      </c>
      <c r="J1444" s="177">
        <v>1507.7629999999999</v>
      </c>
      <c r="K1444" s="177" t="s">
        <v>50</v>
      </c>
    </row>
    <row r="1445" spans="2:11" ht="15" hidden="1" customHeight="1" outlineLevel="1" x14ac:dyDescent="0.2">
      <c r="B1445" s="225" t="s">
        <v>23</v>
      </c>
      <c r="C1445" s="72"/>
      <c r="D1445" s="77"/>
      <c r="E1445" s="77"/>
      <c r="F1445" s="77"/>
      <c r="G1445" s="225"/>
      <c r="H1445" s="77"/>
      <c r="I1445" s="225"/>
      <c r="J1445" s="77"/>
      <c r="K1445" s="77"/>
    </row>
    <row r="1446" spans="2:11" ht="15" hidden="1" customHeight="1" outlineLevel="1" x14ac:dyDescent="0.2">
      <c r="B1446" s="76">
        <v>2019</v>
      </c>
      <c r="C1446" s="239"/>
      <c r="D1446" s="180">
        <v>79</v>
      </c>
      <c r="E1446" s="180"/>
      <c r="F1446" s="180">
        <v>225</v>
      </c>
      <c r="G1446" s="67"/>
      <c r="H1446" s="180">
        <v>15102.031000000001</v>
      </c>
      <c r="I1446" s="67"/>
      <c r="J1446" s="180">
        <v>3093.37</v>
      </c>
      <c r="K1446" s="77"/>
    </row>
    <row r="1447" spans="2:11" ht="15" hidden="1" customHeight="1" outlineLevel="1" x14ac:dyDescent="0.2">
      <c r="B1447" s="76">
        <v>2018</v>
      </c>
      <c r="C1447" s="72"/>
      <c r="D1447" s="77">
        <v>80</v>
      </c>
      <c r="E1447" s="77"/>
      <c r="F1447" s="180">
        <v>230</v>
      </c>
      <c r="G1447" s="69"/>
      <c r="H1447" s="180">
        <v>15910.887000000001</v>
      </c>
      <c r="I1447" s="69"/>
      <c r="J1447" s="77">
        <v>3401.4720000000002</v>
      </c>
      <c r="K1447" s="77"/>
    </row>
    <row r="1448" spans="2:11" ht="15" hidden="1" customHeight="1" outlineLevel="1" x14ac:dyDescent="0.2">
      <c r="B1448" s="76">
        <v>2017</v>
      </c>
      <c r="C1448" s="72"/>
      <c r="D1448" s="77">
        <v>76</v>
      </c>
      <c r="E1448" s="77" t="s">
        <v>50</v>
      </c>
      <c r="F1448" s="77">
        <v>218</v>
      </c>
      <c r="G1448" s="225" t="s">
        <v>50</v>
      </c>
      <c r="H1448" s="77">
        <v>15008.88</v>
      </c>
      <c r="I1448" s="225" t="s">
        <v>50</v>
      </c>
      <c r="J1448" s="77">
        <v>2843.14</v>
      </c>
      <c r="K1448" s="77" t="s">
        <v>50</v>
      </c>
    </row>
    <row r="1449" spans="2:11" ht="15" hidden="1" customHeight="1" outlineLevel="1" x14ac:dyDescent="0.2">
      <c r="B1449" s="44">
        <v>2016</v>
      </c>
      <c r="C1449" s="72"/>
      <c r="D1449" s="177">
        <v>81</v>
      </c>
      <c r="E1449" s="177" t="s">
        <v>50</v>
      </c>
      <c r="F1449" s="177">
        <v>209</v>
      </c>
      <c r="G1449" s="225" t="s">
        <v>50</v>
      </c>
      <c r="H1449" s="177">
        <v>14136.61</v>
      </c>
      <c r="I1449" s="225" t="s">
        <v>50</v>
      </c>
      <c r="J1449" s="177">
        <v>2792.5309999999999</v>
      </c>
      <c r="K1449" s="177" t="s">
        <v>50</v>
      </c>
    </row>
    <row r="1450" spans="2:11" ht="15" hidden="1" customHeight="1" outlineLevel="1" x14ac:dyDescent="0.2">
      <c r="B1450" s="44">
        <v>2015</v>
      </c>
      <c r="C1450" s="72"/>
      <c r="D1450" s="177">
        <v>83</v>
      </c>
      <c r="E1450" s="177" t="s">
        <v>50</v>
      </c>
      <c r="F1450" s="177">
        <v>212</v>
      </c>
      <c r="G1450" s="225" t="s">
        <v>50</v>
      </c>
      <c r="H1450" s="177">
        <v>13310.463</v>
      </c>
      <c r="I1450" s="225" t="s">
        <v>50</v>
      </c>
      <c r="J1450" s="177">
        <v>2242.04</v>
      </c>
      <c r="K1450" s="177" t="s">
        <v>50</v>
      </c>
    </row>
    <row r="1451" spans="2:11" ht="15" hidden="1" customHeight="1" outlineLevel="1" x14ac:dyDescent="0.2">
      <c r="B1451" s="44">
        <v>2014</v>
      </c>
      <c r="C1451" s="72"/>
      <c r="D1451" s="177">
        <v>78</v>
      </c>
      <c r="E1451" s="70" t="s">
        <v>276</v>
      </c>
      <c r="F1451" s="177">
        <v>193</v>
      </c>
      <c r="G1451" s="70" t="s">
        <v>50</v>
      </c>
      <c r="H1451" s="177">
        <v>11889.072</v>
      </c>
      <c r="I1451" s="70" t="s">
        <v>50</v>
      </c>
      <c r="J1451" s="177">
        <v>2155.4490000000001</v>
      </c>
      <c r="K1451" s="177" t="s">
        <v>50</v>
      </c>
    </row>
    <row r="1452" spans="2:11" ht="15" hidden="1" customHeight="1" outlineLevel="1" x14ac:dyDescent="0.2">
      <c r="B1452" s="225" t="s">
        <v>24</v>
      </c>
      <c r="C1452" s="72"/>
      <c r="D1452" s="77"/>
      <c r="E1452" s="77"/>
      <c r="F1452" s="77"/>
      <c r="G1452" s="225"/>
      <c r="H1452" s="77"/>
      <c r="I1452" s="225"/>
      <c r="J1452" s="77"/>
      <c r="K1452" s="77"/>
    </row>
    <row r="1453" spans="2:11" ht="15" hidden="1" customHeight="1" outlineLevel="1" x14ac:dyDescent="0.2">
      <c r="B1453" s="76">
        <v>2019</v>
      </c>
      <c r="C1453" s="239"/>
      <c r="D1453" s="180">
        <v>33</v>
      </c>
      <c r="E1453" s="180"/>
      <c r="F1453" s="180">
        <v>43</v>
      </c>
      <c r="G1453" s="67"/>
      <c r="H1453" s="180">
        <v>653.79200000000003</v>
      </c>
      <c r="I1453" s="67"/>
      <c r="J1453" s="180">
        <v>372.63</v>
      </c>
      <c r="K1453" s="77"/>
    </row>
    <row r="1454" spans="2:11" ht="15" hidden="1" customHeight="1" outlineLevel="1" x14ac:dyDescent="0.2">
      <c r="B1454" s="76">
        <v>2018</v>
      </c>
      <c r="C1454" s="72"/>
      <c r="D1454" s="77">
        <v>31</v>
      </c>
      <c r="E1454" s="77"/>
      <c r="F1454" s="180">
        <v>42</v>
      </c>
      <c r="G1454" s="69"/>
      <c r="H1454" s="180">
        <v>552.68399999999997</v>
      </c>
      <c r="I1454" s="69"/>
      <c r="J1454" s="77">
        <v>265.95699999999999</v>
      </c>
      <c r="K1454" s="77"/>
    </row>
    <row r="1455" spans="2:11" ht="15" hidden="1" customHeight="1" outlineLevel="1" x14ac:dyDescent="0.2">
      <c r="B1455" s="76">
        <v>2017</v>
      </c>
      <c r="C1455" s="72"/>
      <c r="D1455" s="77">
        <v>30</v>
      </c>
      <c r="E1455" s="77" t="s">
        <v>50</v>
      </c>
      <c r="F1455" s="77">
        <v>42</v>
      </c>
      <c r="G1455" s="225" t="s">
        <v>50</v>
      </c>
      <c r="H1455" s="77">
        <v>537.23299999999995</v>
      </c>
      <c r="I1455" s="225" t="s">
        <v>50</v>
      </c>
      <c r="J1455" s="77">
        <v>304.57</v>
      </c>
      <c r="K1455" s="77" t="s">
        <v>50</v>
      </c>
    </row>
    <row r="1456" spans="2:11" ht="15" hidden="1" customHeight="1" outlineLevel="1" x14ac:dyDescent="0.2">
      <c r="B1456" s="44">
        <v>2016</v>
      </c>
      <c r="C1456" s="72"/>
      <c r="D1456" s="177">
        <v>33</v>
      </c>
      <c r="E1456" s="177" t="s">
        <v>50</v>
      </c>
      <c r="F1456" s="177">
        <v>44</v>
      </c>
      <c r="G1456" s="225" t="s">
        <v>50</v>
      </c>
      <c r="H1456" s="177">
        <v>507.93599999999998</v>
      </c>
      <c r="I1456" s="225" t="s">
        <v>50</v>
      </c>
      <c r="J1456" s="177">
        <v>250.15700000000001</v>
      </c>
      <c r="K1456" s="177" t="s">
        <v>50</v>
      </c>
    </row>
    <row r="1457" spans="2:11" ht="15" hidden="1" customHeight="1" outlineLevel="1" x14ac:dyDescent="0.2">
      <c r="B1457" s="44">
        <v>2015</v>
      </c>
      <c r="C1457" s="72"/>
      <c r="D1457" s="177">
        <v>31</v>
      </c>
      <c r="E1457" s="177" t="s">
        <v>50</v>
      </c>
      <c r="F1457" s="177">
        <v>43</v>
      </c>
      <c r="G1457" s="225" t="s">
        <v>50</v>
      </c>
      <c r="H1457" s="177">
        <v>545.125</v>
      </c>
      <c r="I1457" s="225" t="s">
        <v>50</v>
      </c>
      <c r="J1457" s="177">
        <v>254.80600000000001</v>
      </c>
      <c r="K1457" s="177" t="s">
        <v>50</v>
      </c>
    </row>
    <row r="1458" spans="2:11" ht="15" hidden="1" customHeight="1" outlineLevel="1" x14ac:dyDescent="0.2">
      <c r="B1458" s="44">
        <v>2014</v>
      </c>
      <c r="C1458" s="72"/>
      <c r="D1458" s="177">
        <v>32</v>
      </c>
      <c r="E1458" s="70" t="s">
        <v>276</v>
      </c>
      <c r="F1458" s="177">
        <v>44</v>
      </c>
      <c r="G1458" s="70" t="s">
        <v>50</v>
      </c>
      <c r="H1458" s="177">
        <v>559.12800000000004</v>
      </c>
      <c r="I1458" s="70" t="s">
        <v>50</v>
      </c>
      <c r="J1458" s="177">
        <v>254.15600000000001</v>
      </c>
      <c r="K1458" s="177" t="s">
        <v>50</v>
      </c>
    </row>
    <row r="1459" spans="2:11" ht="15" hidden="1" customHeight="1" outlineLevel="1" x14ac:dyDescent="0.2">
      <c r="B1459" s="225" t="s">
        <v>25</v>
      </c>
      <c r="C1459" s="72"/>
      <c r="D1459" s="77"/>
      <c r="E1459" s="77"/>
      <c r="F1459" s="77"/>
      <c r="G1459" s="225"/>
      <c r="H1459" s="77"/>
      <c r="I1459" s="225"/>
      <c r="J1459" s="77"/>
      <c r="K1459" s="77"/>
    </row>
    <row r="1460" spans="2:11" ht="15" hidden="1" customHeight="1" outlineLevel="1" x14ac:dyDescent="0.2">
      <c r="B1460" s="76">
        <v>2019</v>
      </c>
      <c r="C1460" s="239"/>
      <c r="D1460" s="180">
        <v>105</v>
      </c>
      <c r="E1460" s="180"/>
      <c r="F1460" s="180">
        <v>346</v>
      </c>
      <c r="G1460" s="67"/>
      <c r="H1460" s="180">
        <v>13986.466</v>
      </c>
      <c r="I1460" s="67"/>
      <c r="J1460" s="180">
        <v>5659.625</v>
      </c>
      <c r="K1460" s="77"/>
    </row>
    <row r="1461" spans="2:11" ht="15" hidden="1" customHeight="1" outlineLevel="1" x14ac:dyDescent="0.2">
      <c r="B1461" s="76">
        <v>2018</v>
      </c>
      <c r="C1461" s="72"/>
      <c r="D1461" s="77">
        <v>107</v>
      </c>
      <c r="E1461" s="77"/>
      <c r="F1461" s="180">
        <v>363</v>
      </c>
      <c r="G1461" s="69"/>
      <c r="H1461" s="180">
        <v>14176.14</v>
      </c>
      <c r="I1461" s="69"/>
      <c r="J1461" s="77">
        <v>5840.8130000000001</v>
      </c>
      <c r="K1461" s="77"/>
    </row>
    <row r="1462" spans="2:11" ht="15" hidden="1" customHeight="1" outlineLevel="1" x14ac:dyDescent="0.2">
      <c r="B1462" s="76">
        <v>2017</v>
      </c>
      <c r="C1462" s="72"/>
      <c r="D1462" s="77">
        <v>92</v>
      </c>
      <c r="E1462" s="77" t="s">
        <v>50</v>
      </c>
      <c r="F1462" s="77">
        <v>349</v>
      </c>
      <c r="G1462" s="225" t="s">
        <v>50</v>
      </c>
      <c r="H1462" s="77">
        <v>13998.540999999999</v>
      </c>
      <c r="I1462" s="225" t="s">
        <v>50</v>
      </c>
      <c r="J1462" s="77">
        <v>6310.7070000000003</v>
      </c>
      <c r="K1462" s="77" t="s">
        <v>50</v>
      </c>
    </row>
    <row r="1463" spans="2:11" ht="15" hidden="1" customHeight="1" outlineLevel="1" x14ac:dyDescent="0.2">
      <c r="B1463" s="44">
        <v>2016</v>
      </c>
      <c r="C1463" s="72"/>
      <c r="D1463" s="177">
        <v>93</v>
      </c>
      <c r="E1463" s="177" t="s">
        <v>50</v>
      </c>
      <c r="F1463" s="177">
        <v>325</v>
      </c>
      <c r="G1463" s="225" t="s">
        <v>50</v>
      </c>
      <c r="H1463" s="177">
        <v>13171.954</v>
      </c>
      <c r="I1463" s="225" t="s">
        <v>50</v>
      </c>
      <c r="J1463" s="177">
        <v>5501.6880000000001</v>
      </c>
      <c r="K1463" s="177" t="s">
        <v>50</v>
      </c>
    </row>
    <row r="1464" spans="2:11" ht="15" hidden="1" customHeight="1" outlineLevel="1" x14ac:dyDescent="0.2">
      <c r="B1464" s="44">
        <v>2015</v>
      </c>
      <c r="C1464" s="72"/>
      <c r="D1464" s="177">
        <v>92</v>
      </c>
      <c r="E1464" s="177" t="s">
        <v>50</v>
      </c>
      <c r="F1464" s="177">
        <v>235</v>
      </c>
      <c r="G1464" s="225" t="s">
        <v>50</v>
      </c>
      <c r="H1464" s="177">
        <v>9248.5310000000009</v>
      </c>
      <c r="I1464" s="225" t="s">
        <v>50</v>
      </c>
      <c r="J1464" s="177">
        <v>2947.9929999999999</v>
      </c>
      <c r="K1464" s="177" t="s">
        <v>50</v>
      </c>
    </row>
    <row r="1465" spans="2:11" ht="15" hidden="1" customHeight="1" outlineLevel="1" x14ac:dyDescent="0.2">
      <c r="B1465" s="44">
        <v>2014</v>
      </c>
      <c r="C1465" s="72"/>
      <c r="D1465" s="177">
        <v>89</v>
      </c>
      <c r="E1465" s="70" t="s">
        <v>276</v>
      </c>
      <c r="F1465" s="177">
        <v>270</v>
      </c>
      <c r="G1465" s="70" t="s">
        <v>50</v>
      </c>
      <c r="H1465" s="177">
        <v>7907.9210000000003</v>
      </c>
      <c r="I1465" s="70" t="s">
        <v>50</v>
      </c>
      <c r="J1465" s="177">
        <v>2660.7860000000001</v>
      </c>
      <c r="K1465" s="177" t="s">
        <v>50</v>
      </c>
    </row>
    <row r="1466" spans="2:11" ht="15" hidden="1" customHeight="1" outlineLevel="1" x14ac:dyDescent="0.2">
      <c r="B1466" s="225" t="s">
        <v>26</v>
      </c>
      <c r="C1466" s="72"/>
      <c r="D1466" s="77"/>
      <c r="E1466" s="77"/>
      <c r="F1466" s="77"/>
      <c r="G1466" s="225"/>
      <c r="H1466" s="77"/>
      <c r="I1466" s="225"/>
      <c r="J1466" s="77"/>
      <c r="K1466" s="77"/>
    </row>
    <row r="1467" spans="2:11" ht="15" hidden="1" customHeight="1" outlineLevel="1" x14ac:dyDescent="0.2">
      <c r="B1467" s="76">
        <v>2019</v>
      </c>
      <c r="C1467" s="239"/>
      <c r="D1467" s="180">
        <v>4</v>
      </c>
      <c r="E1467" s="180"/>
      <c r="F1467" s="180">
        <v>9</v>
      </c>
      <c r="G1467" s="67"/>
      <c r="H1467" s="180">
        <v>26.581</v>
      </c>
      <c r="I1467" s="67"/>
      <c r="J1467" s="77">
        <v>-0.184</v>
      </c>
      <c r="K1467" s="77"/>
    </row>
    <row r="1468" spans="2:11" ht="15" hidden="1" customHeight="1" outlineLevel="1" x14ac:dyDescent="0.2">
      <c r="B1468" s="76">
        <v>2018</v>
      </c>
      <c r="C1468" s="72"/>
      <c r="D1468" s="77">
        <v>2</v>
      </c>
      <c r="E1468" s="77"/>
      <c r="F1468" s="77" t="s">
        <v>37</v>
      </c>
      <c r="G1468" s="69"/>
      <c r="H1468" s="77" t="s">
        <v>37</v>
      </c>
      <c r="I1468" s="69"/>
      <c r="J1468" s="77" t="s">
        <v>37</v>
      </c>
      <c r="K1468" s="77"/>
    </row>
    <row r="1469" spans="2:11" ht="15" hidden="1" customHeight="1" outlineLevel="1" x14ac:dyDescent="0.2">
      <c r="B1469" s="76">
        <v>2017</v>
      </c>
      <c r="C1469" s="72"/>
      <c r="D1469" s="77">
        <v>3</v>
      </c>
      <c r="E1469" s="77" t="s">
        <v>50</v>
      </c>
      <c r="F1469" s="77" t="s">
        <v>37</v>
      </c>
      <c r="G1469" s="225"/>
      <c r="H1469" s="77" t="s">
        <v>37</v>
      </c>
      <c r="I1469" s="225"/>
      <c r="J1469" s="77" t="s">
        <v>37</v>
      </c>
      <c r="K1469" s="77"/>
    </row>
    <row r="1470" spans="2:11" ht="15" hidden="1" customHeight="1" outlineLevel="1" x14ac:dyDescent="0.2">
      <c r="B1470" s="44">
        <v>2016</v>
      </c>
      <c r="C1470" s="72"/>
      <c r="D1470" s="177">
        <v>1</v>
      </c>
      <c r="E1470" s="177" t="s">
        <v>50</v>
      </c>
      <c r="F1470" s="77" t="s">
        <v>37</v>
      </c>
      <c r="G1470" s="225"/>
      <c r="H1470" s="77" t="s">
        <v>37</v>
      </c>
      <c r="I1470" s="225"/>
      <c r="J1470" s="77" t="s">
        <v>37</v>
      </c>
      <c r="K1470" s="77"/>
    </row>
    <row r="1471" spans="2:11" ht="15" hidden="1" customHeight="1" outlineLevel="1" x14ac:dyDescent="0.2">
      <c r="B1471" s="44">
        <v>2015</v>
      </c>
      <c r="C1471" s="72"/>
      <c r="D1471" s="177">
        <v>1</v>
      </c>
      <c r="E1471" s="177" t="s">
        <v>50</v>
      </c>
      <c r="F1471" s="77" t="s">
        <v>37</v>
      </c>
      <c r="G1471" s="225"/>
      <c r="H1471" s="77" t="s">
        <v>37</v>
      </c>
      <c r="I1471" s="225"/>
      <c r="J1471" s="77" t="s">
        <v>37</v>
      </c>
      <c r="K1471" s="77"/>
    </row>
    <row r="1472" spans="2:11" ht="15" hidden="1" customHeight="1" outlineLevel="1" x14ac:dyDescent="0.2">
      <c r="B1472" s="44">
        <v>2014</v>
      </c>
      <c r="C1472" s="72"/>
      <c r="D1472" s="177">
        <v>1</v>
      </c>
      <c r="E1472" s="70" t="s">
        <v>276</v>
      </c>
      <c r="F1472" s="77" t="s">
        <v>37</v>
      </c>
      <c r="G1472" s="70"/>
      <c r="H1472" s="77" t="s">
        <v>37</v>
      </c>
      <c r="I1472" s="70"/>
      <c r="J1472" s="77" t="s">
        <v>37</v>
      </c>
      <c r="K1472" s="77"/>
    </row>
    <row r="1473" spans="2:11" ht="15" hidden="1" customHeight="1" outlineLevel="1" x14ac:dyDescent="0.2">
      <c r="B1473" s="225" t="s">
        <v>27</v>
      </c>
      <c r="C1473" s="72"/>
      <c r="D1473" s="77"/>
      <c r="E1473" s="77"/>
      <c r="F1473" s="77"/>
      <c r="G1473" s="225"/>
      <c r="H1473" s="77"/>
      <c r="I1473" s="225"/>
      <c r="J1473" s="77"/>
      <c r="K1473" s="77"/>
    </row>
    <row r="1474" spans="2:11" ht="15" hidden="1" customHeight="1" outlineLevel="1" x14ac:dyDescent="0.2">
      <c r="B1474" s="76">
        <v>2019</v>
      </c>
      <c r="C1474" s="239"/>
      <c r="D1474" s="180">
        <v>11</v>
      </c>
      <c r="E1474" s="180"/>
      <c r="F1474" s="180">
        <v>11</v>
      </c>
      <c r="G1474" s="67"/>
      <c r="H1474" s="180">
        <v>251.79499999999999</v>
      </c>
      <c r="I1474" s="67"/>
      <c r="J1474" s="180">
        <v>7.5209999999999999</v>
      </c>
      <c r="K1474" s="77"/>
    </row>
    <row r="1475" spans="2:11" ht="15" hidden="1" customHeight="1" outlineLevel="1" x14ac:dyDescent="0.2">
      <c r="B1475" s="76">
        <v>2018</v>
      </c>
      <c r="C1475" s="72"/>
      <c r="D1475" s="77">
        <v>11</v>
      </c>
      <c r="E1475" s="77"/>
      <c r="F1475" s="180">
        <v>11</v>
      </c>
      <c r="G1475" s="69"/>
      <c r="H1475" s="180">
        <v>487.47300000000001</v>
      </c>
      <c r="I1475" s="69"/>
      <c r="J1475" s="77">
        <v>224.98</v>
      </c>
      <c r="K1475" s="77"/>
    </row>
    <row r="1476" spans="2:11" ht="15" hidden="1" customHeight="1" outlineLevel="1" x14ac:dyDescent="0.2">
      <c r="B1476" s="76">
        <v>2017</v>
      </c>
      <c r="C1476" s="72"/>
      <c r="D1476" s="77">
        <v>11</v>
      </c>
      <c r="E1476" s="77" t="s">
        <v>50</v>
      </c>
      <c r="F1476" s="77">
        <v>11</v>
      </c>
      <c r="G1476" s="225" t="s">
        <v>50</v>
      </c>
      <c r="H1476" s="77">
        <v>586.00599999999997</v>
      </c>
      <c r="I1476" s="225" t="s">
        <v>50</v>
      </c>
      <c r="J1476" s="77">
        <v>98.352000000000004</v>
      </c>
      <c r="K1476" s="77" t="s">
        <v>50</v>
      </c>
    </row>
    <row r="1477" spans="2:11" ht="15" hidden="1" customHeight="1" outlineLevel="1" x14ac:dyDescent="0.2">
      <c r="B1477" s="44">
        <v>2016</v>
      </c>
      <c r="C1477" s="72"/>
      <c r="D1477" s="177">
        <v>13</v>
      </c>
      <c r="E1477" s="177" t="s">
        <v>50</v>
      </c>
      <c r="F1477" s="177">
        <v>13</v>
      </c>
      <c r="G1477" s="225" t="s">
        <v>50</v>
      </c>
      <c r="H1477" s="177">
        <v>550.94000000000005</v>
      </c>
      <c r="I1477" s="225" t="s">
        <v>50</v>
      </c>
      <c r="J1477" s="177">
        <v>213.77699999999999</v>
      </c>
      <c r="K1477" s="177" t="s">
        <v>50</v>
      </c>
    </row>
    <row r="1478" spans="2:11" ht="15" hidden="1" customHeight="1" outlineLevel="1" x14ac:dyDescent="0.2">
      <c r="B1478" s="44">
        <v>2015</v>
      </c>
      <c r="C1478" s="72"/>
      <c r="D1478" s="177">
        <v>14</v>
      </c>
      <c r="E1478" s="177" t="s">
        <v>50</v>
      </c>
      <c r="F1478" s="177">
        <v>14</v>
      </c>
      <c r="G1478" s="225" t="s">
        <v>50</v>
      </c>
      <c r="H1478" s="177">
        <v>75.471999999999994</v>
      </c>
      <c r="I1478" s="225" t="s">
        <v>50</v>
      </c>
      <c r="J1478" s="177">
        <v>25.189</v>
      </c>
      <c r="K1478" s="177" t="s">
        <v>50</v>
      </c>
    </row>
    <row r="1479" spans="2:11" ht="15" hidden="1" customHeight="1" outlineLevel="1" x14ac:dyDescent="0.2">
      <c r="B1479" s="44">
        <v>2014</v>
      </c>
      <c r="C1479" s="72"/>
      <c r="D1479" s="177">
        <v>16</v>
      </c>
      <c r="E1479" s="70" t="s">
        <v>276</v>
      </c>
      <c r="F1479" s="177">
        <v>16</v>
      </c>
      <c r="G1479" s="70" t="s">
        <v>50</v>
      </c>
      <c r="H1479" s="177">
        <v>403.53699999999998</v>
      </c>
      <c r="I1479" s="70" t="s">
        <v>50</v>
      </c>
      <c r="J1479" s="177">
        <v>116.34</v>
      </c>
      <c r="K1479" s="177" t="s">
        <v>50</v>
      </c>
    </row>
    <row r="1480" spans="2:11" ht="15" hidden="1" customHeight="1" outlineLevel="1" x14ac:dyDescent="0.2">
      <c r="B1480" s="225" t="s">
        <v>28</v>
      </c>
      <c r="C1480" s="72"/>
      <c r="D1480" s="77"/>
      <c r="E1480" s="77"/>
      <c r="F1480" s="77"/>
      <c r="G1480" s="225"/>
      <c r="H1480" s="77"/>
      <c r="I1480" s="225"/>
      <c r="J1480" s="77"/>
      <c r="K1480" s="77"/>
    </row>
    <row r="1481" spans="2:11" ht="15" hidden="1" customHeight="1" outlineLevel="1" x14ac:dyDescent="0.2">
      <c r="B1481" s="76">
        <v>2019</v>
      </c>
      <c r="C1481" s="239"/>
      <c r="D1481" s="180">
        <v>32</v>
      </c>
      <c r="E1481" s="180"/>
      <c r="F1481" s="180">
        <v>42</v>
      </c>
      <c r="G1481" s="67"/>
      <c r="H1481" s="180">
        <v>697.16700000000003</v>
      </c>
      <c r="I1481" s="67"/>
      <c r="J1481" s="180">
        <v>488.75200000000001</v>
      </c>
      <c r="K1481" s="77"/>
    </row>
    <row r="1482" spans="2:11" ht="15" hidden="1" customHeight="1" outlineLevel="1" x14ac:dyDescent="0.2">
      <c r="B1482" s="76">
        <v>2018</v>
      </c>
      <c r="C1482" s="72"/>
      <c r="D1482" s="77">
        <v>29</v>
      </c>
      <c r="E1482" s="77"/>
      <c r="F1482" s="180">
        <v>36</v>
      </c>
      <c r="G1482" s="69"/>
      <c r="H1482" s="180">
        <v>564.13499999999999</v>
      </c>
      <c r="I1482" s="69"/>
      <c r="J1482" s="77">
        <v>411.60199999999998</v>
      </c>
      <c r="K1482" s="77"/>
    </row>
    <row r="1483" spans="2:11" ht="15" hidden="1" customHeight="1" outlineLevel="1" x14ac:dyDescent="0.2">
      <c r="B1483" s="76">
        <v>2017</v>
      </c>
      <c r="C1483" s="72"/>
      <c r="D1483" s="77">
        <v>32</v>
      </c>
      <c r="E1483" s="77" t="s">
        <v>50</v>
      </c>
      <c r="F1483" s="77">
        <v>39</v>
      </c>
      <c r="G1483" s="225" t="s">
        <v>50</v>
      </c>
      <c r="H1483" s="77">
        <v>693.26599999999996</v>
      </c>
      <c r="I1483" s="225" t="s">
        <v>50</v>
      </c>
      <c r="J1483" s="77">
        <v>528.67899999999997</v>
      </c>
      <c r="K1483" s="77" t="s">
        <v>50</v>
      </c>
    </row>
    <row r="1484" spans="2:11" ht="15" hidden="1" customHeight="1" outlineLevel="1" x14ac:dyDescent="0.2">
      <c r="B1484" s="44">
        <v>2016</v>
      </c>
      <c r="C1484" s="72"/>
      <c r="D1484" s="177">
        <v>28</v>
      </c>
      <c r="E1484" s="177" t="s">
        <v>50</v>
      </c>
      <c r="F1484" s="177">
        <v>36</v>
      </c>
      <c r="G1484" s="225" t="s">
        <v>50</v>
      </c>
      <c r="H1484" s="177">
        <v>511.12700000000001</v>
      </c>
      <c r="I1484" s="225" t="s">
        <v>50</v>
      </c>
      <c r="J1484" s="177">
        <v>424.19</v>
      </c>
      <c r="K1484" s="177" t="s">
        <v>50</v>
      </c>
    </row>
    <row r="1485" spans="2:11" ht="15" hidden="1" customHeight="1" outlineLevel="1" x14ac:dyDescent="0.2">
      <c r="B1485" s="44">
        <v>2015</v>
      </c>
      <c r="C1485" s="72"/>
      <c r="D1485" s="177">
        <v>31</v>
      </c>
      <c r="E1485" s="177" t="s">
        <v>50</v>
      </c>
      <c r="F1485" s="177">
        <v>38</v>
      </c>
      <c r="G1485" s="225" t="s">
        <v>50</v>
      </c>
      <c r="H1485" s="177">
        <v>466.45400000000001</v>
      </c>
      <c r="I1485" s="225" t="s">
        <v>50</v>
      </c>
      <c r="J1485" s="177">
        <v>384.029</v>
      </c>
      <c r="K1485" s="177" t="s">
        <v>50</v>
      </c>
    </row>
    <row r="1486" spans="2:11" ht="15" hidden="1" customHeight="1" outlineLevel="1" x14ac:dyDescent="0.2">
      <c r="B1486" s="44">
        <v>2014</v>
      </c>
      <c r="C1486" s="72"/>
      <c r="D1486" s="177">
        <v>31</v>
      </c>
      <c r="E1486" s="70" t="s">
        <v>276</v>
      </c>
      <c r="F1486" s="177">
        <v>38</v>
      </c>
      <c r="G1486" s="70" t="s">
        <v>50</v>
      </c>
      <c r="H1486" s="177">
        <v>524.18200000000002</v>
      </c>
      <c r="I1486" s="70" t="s">
        <v>50</v>
      </c>
      <c r="J1486" s="177">
        <v>430.9</v>
      </c>
      <c r="K1486" s="177" t="s">
        <v>50</v>
      </c>
    </row>
    <row r="1487" spans="2:11" ht="15" hidden="1" customHeight="1" outlineLevel="1" x14ac:dyDescent="0.2">
      <c r="B1487" s="225" t="s">
        <v>29</v>
      </c>
      <c r="C1487" s="72"/>
      <c r="D1487" s="77"/>
      <c r="E1487" s="77"/>
      <c r="F1487" s="77"/>
      <c r="G1487" s="225"/>
      <c r="H1487" s="77"/>
      <c r="I1487" s="225"/>
      <c r="J1487" s="77"/>
      <c r="K1487" s="77"/>
    </row>
    <row r="1488" spans="2:11" ht="15" hidden="1" customHeight="1" outlineLevel="1" x14ac:dyDescent="0.2">
      <c r="B1488" s="76">
        <v>2019</v>
      </c>
      <c r="C1488" s="239"/>
      <c r="D1488" s="180">
        <v>100</v>
      </c>
      <c r="E1488" s="180"/>
      <c r="F1488" s="180">
        <v>149</v>
      </c>
      <c r="G1488" s="67"/>
      <c r="H1488" s="180">
        <v>2724.9780000000001</v>
      </c>
      <c r="I1488" s="67"/>
      <c r="J1488" s="180">
        <v>1921.0809999999999</v>
      </c>
      <c r="K1488" s="77"/>
    </row>
    <row r="1489" spans="2:11" ht="15" hidden="1" customHeight="1" outlineLevel="1" x14ac:dyDescent="0.2">
      <c r="B1489" s="76">
        <v>2018</v>
      </c>
      <c r="C1489" s="72"/>
      <c r="D1489" s="77">
        <v>95</v>
      </c>
      <c r="E1489" s="77"/>
      <c r="F1489" s="180">
        <v>139</v>
      </c>
      <c r="G1489" s="69"/>
      <c r="H1489" s="180">
        <v>2375.096</v>
      </c>
      <c r="I1489" s="69"/>
      <c r="J1489" s="77">
        <v>1745.837</v>
      </c>
      <c r="K1489" s="77"/>
    </row>
    <row r="1490" spans="2:11" ht="15" hidden="1" customHeight="1" outlineLevel="1" x14ac:dyDescent="0.2">
      <c r="B1490" s="76">
        <v>2017</v>
      </c>
      <c r="C1490" s="72"/>
      <c r="D1490" s="77">
        <v>99</v>
      </c>
      <c r="E1490" s="77" t="s">
        <v>50</v>
      </c>
      <c r="F1490" s="77">
        <v>140</v>
      </c>
      <c r="G1490" s="225" t="s">
        <v>50</v>
      </c>
      <c r="H1490" s="77">
        <v>2214.3290000000002</v>
      </c>
      <c r="I1490" s="225" t="s">
        <v>50</v>
      </c>
      <c r="J1490" s="77">
        <v>1603.088</v>
      </c>
      <c r="K1490" s="77" t="s">
        <v>50</v>
      </c>
    </row>
    <row r="1491" spans="2:11" ht="15" hidden="1" customHeight="1" outlineLevel="1" x14ac:dyDescent="0.2">
      <c r="B1491" s="44">
        <v>2016</v>
      </c>
      <c r="C1491" s="72"/>
      <c r="D1491" s="177">
        <v>95</v>
      </c>
      <c r="E1491" s="177" t="s">
        <v>50</v>
      </c>
      <c r="F1491" s="179">
        <v>133</v>
      </c>
      <c r="G1491" s="225" t="s">
        <v>50</v>
      </c>
      <c r="H1491" s="177">
        <v>2014.4590000000001</v>
      </c>
      <c r="I1491" s="225" t="s">
        <v>50</v>
      </c>
      <c r="J1491" s="177">
        <v>1399.5309999999999</v>
      </c>
      <c r="K1491" s="177" t="s">
        <v>50</v>
      </c>
    </row>
    <row r="1492" spans="2:11" ht="15" hidden="1" customHeight="1" outlineLevel="1" x14ac:dyDescent="0.2">
      <c r="B1492" s="44">
        <v>2015</v>
      </c>
      <c r="C1492" s="72"/>
      <c r="D1492" s="177">
        <v>70</v>
      </c>
      <c r="E1492" s="177" t="s">
        <v>50</v>
      </c>
      <c r="F1492" s="177">
        <v>102</v>
      </c>
      <c r="G1492" s="225" t="s">
        <v>50</v>
      </c>
      <c r="H1492" s="177">
        <v>1609.836</v>
      </c>
      <c r="I1492" s="225" t="s">
        <v>50</v>
      </c>
      <c r="J1492" s="177">
        <v>1030.1610000000001</v>
      </c>
      <c r="K1492" s="177" t="s">
        <v>50</v>
      </c>
    </row>
    <row r="1493" spans="2:11" ht="15" hidden="1" customHeight="1" outlineLevel="1" x14ac:dyDescent="0.2">
      <c r="B1493" s="44">
        <v>2014</v>
      </c>
      <c r="C1493" s="72"/>
      <c r="D1493" s="177">
        <v>70</v>
      </c>
      <c r="E1493" s="70" t="s">
        <v>276</v>
      </c>
      <c r="F1493" s="177">
        <v>98</v>
      </c>
      <c r="G1493" s="70" t="s">
        <v>50</v>
      </c>
      <c r="H1493" s="177">
        <v>1370.6859999999999</v>
      </c>
      <c r="I1493" s="70" t="s">
        <v>50</v>
      </c>
      <c r="J1493" s="177">
        <v>843.48900000000003</v>
      </c>
      <c r="K1493" s="177" t="s">
        <v>50</v>
      </c>
    </row>
    <row r="1494" spans="2:11" ht="15" hidden="1" customHeight="1" outlineLevel="1" x14ac:dyDescent="0.2">
      <c r="B1494" s="225" t="s">
        <v>30</v>
      </c>
      <c r="C1494" s="72"/>
      <c r="D1494" s="77"/>
      <c r="E1494" s="77"/>
      <c r="F1494" s="77"/>
      <c r="G1494" s="225"/>
      <c r="H1494" s="77"/>
      <c r="I1494" s="225"/>
      <c r="J1494" s="77"/>
      <c r="K1494" s="77"/>
    </row>
    <row r="1495" spans="2:11" ht="15" hidden="1" customHeight="1" outlineLevel="1" x14ac:dyDescent="0.2">
      <c r="B1495" s="76">
        <v>2019</v>
      </c>
      <c r="C1495" s="239"/>
      <c r="D1495" s="180">
        <v>16</v>
      </c>
      <c r="E1495" s="180"/>
      <c r="F1495" s="180">
        <v>17</v>
      </c>
      <c r="G1495" s="67"/>
      <c r="H1495" s="180">
        <v>82.793000000000006</v>
      </c>
      <c r="I1495" s="67"/>
      <c r="J1495" s="180">
        <v>49.386000000000003</v>
      </c>
      <c r="K1495" s="77"/>
    </row>
    <row r="1496" spans="2:11" ht="15" hidden="1" customHeight="1" outlineLevel="1" x14ac:dyDescent="0.2">
      <c r="B1496" s="76">
        <v>2018</v>
      </c>
      <c r="C1496" s="72"/>
      <c r="D1496" s="77">
        <v>12</v>
      </c>
      <c r="E1496" s="77"/>
      <c r="F1496" s="180">
        <v>13</v>
      </c>
      <c r="G1496" s="69"/>
      <c r="H1496" s="180">
        <v>84.832999999999998</v>
      </c>
      <c r="I1496" s="69"/>
      <c r="J1496" s="77">
        <v>55.701000000000001</v>
      </c>
      <c r="K1496" s="77"/>
    </row>
    <row r="1497" spans="2:11" ht="15" hidden="1" customHeight="1" outlineLevel="1" x14ac:dyDescent="0.2">
      <c r="B1497" s="76">
        <v>2017</v>
      </c>
      <c r="C1497" s="72"/>
      <c r="D1497" s="77">
        <v>9</v>
      </c>
      <c r="E1497" s="77" t="s">
        <v>50</v>
      </c>
      <c r="F1497" s="77">
        <v>10</v>
      </c>
      <c r="G1497" s="225" t="s">
        <v>50</v>
      </c>
      <c r="H1497" s="77">
        <v>75.271000000000001</v>
      </c>
      <c r="I1497" s="225" t="s">
        <v>50</v>
      </c>
      <c r="J1497" s="77">
        <v>57.612000000000002</v>
      </c>
      <c r="K1497" s="77" t="s">
        <v>50</v>
      </c>
    </row>
    <row r="1498" spans="2:11" ht="15" hidden="1" customHeight="1" outlineLevel="1" x14ac:dyDescent="0.2">
      <c r="B1498" s="44">
        <v>2016</v>
      </c>
      <c r="C1498" s="72"/>
      <c r="D1498" s="177">
        <v>12</v>
      </c>
      <c r="E1498" s="177" t="s">
        <v>50</v>
      </c>
      <c r="F1498" s="177">
        <v>13</v>
      </c>
      <c r="G1498" s="225" t="s">
        <v>50</v>
      </c>
      <c r="H1498" s="177">
        <v>83.805999999999997</v>
      </c>
      <c r="I1498" s="225" t="s">
        <v>50</v>
      </c>
      <c r="J1498" s="177">
        <v>60.570999999999998</v>
      </c>
      <c r="K1498" s="177" t="s">
        <v>50</v>
      </c>
    </row>
    <row r="1499" spans="2:11" ht="15" hidden="1" customHeight="1" outlineLevel="1" x14ac:dyDescent="0.2">
      <c r="B1499" s="44">
        <v>2015</v>
      </c>
      <c r="C1499" s="72"/>
      <c r="D1499" s="177">
        <v>19</v>
      </c>
      <c r="E1499" s="177" t="s">
        <v>50</v>
      </c>
      <c r="F1499" s="177">
        <v>20</v>
      </c>
      <c r="G1499" s="225" t="s">
        <v>50</v>
      </c>
      <c r="H1499" s="177">
        <v>109.188</v>
      </c>
      <c r="I1499" s="225" t="s">
        <v>50</v>
      </c>
      <c r="J1499" s="177">
        <v>83.825999999999993</v>
      </c>
      <c r="K1499" s="177" t="s">
        <v>50</v>
      </c>
    </row>
    <row r="1500" spans="2:11" ht="15" hidden="1" customHeight="1" outlineLevel="1" x14ac:dyDescent="0.2">
      <c r="B1500" s="44">
        <v>2014</v>
      </c>
      <c r="C1500" s="72"/>
      <c r="D1500" s="177">
        <v>21</v>
      </c>
      <c r="E1500" s="70" t="s">
        <v>276</v>
      </c>
      <c r="F1500" s="177">
        <v>22</v>
      </c>
      <c r="G1500" s="70" t="s">
        <v>50</v>
      </c>
      <c r="H1500" s="177">
        <v>129.524</v>
      </c>
      <c r="I1500" s="70" t="s">
        <v>50</v>
      </c>
      <c r="J1500" s="177">
        <v>100.47499999999999</v>
      </c>
      <c r="K1500" s="177" t="s">
        <v>50</v>
      </c>
    </row>
    <row r="1501" spans="2:11" ht="15" hidden="1" customHeight="1" outlineLevel="1" x14ac:dyDescent="0.2">
      <c r="B1501" s="225" t="s">
        <v>31</v>
      </c>
      <c r="C1501" s="72"/>
      <c r="D1501" s="77"/>
      <c r="E1501" s="77"/>
      <c r="F1501" s="77"/>
      <c r="G1501" s="225"/>
      <c r="H1501" s="77"/>
      <c r="I1501" s="225"/>
      <c r="J1501" s="77"/>
      <c r="K1501" s="77"/>
    </row>
    <row r="1502" spans="2:11" ht="15" hidden="1" customHeight="1" outlineLevel="1" x14ac:dyDescent="0.2">
      <c r="B1502" s="76">
        <v>2019</v>
      </c>
      <c r="C1502" s="239"/>
      <c r="D1502" s="180">
        <v>24</v>
      </c>
      <c r="E1502" s="180"/>
      <c r="F1502" s="180">
        <v>29</v>
      </c>
      <c r="G1502" s="67"/>
      <c r="H1502" s="180">
        <v>430.66399999999999</v>
      </c>
      <c r="I1502" s="67"/>
      <c r="J1502" s="180">
        <v>273.19400000000002</v>
      </c>
      <c r="K1502" s="77"/>
    </row>
    <row r="1503" spans="2:11" ht="15" hidden="1" customHeight="1" outlineLevel="1" x14ac:dyDescent="0.2">
      <c r="B1503" s="76">
        <v>2018</v>
      </c>
      <c r="C1503" s="72"/>
      <c r="D1503" s="77">
        <v>21</v>
      </c>
      <c r="E1503" s="77"/>
      <c r="F1503" s="180">
        <v>24</v>
      </c>
      <c r="G1503" s="69"/>
      <c r="H1503" s="180">
        <v>415.99400000000003</v>
      </c>
      <c r="I1503" s="69"/>
      <c r="J1503" s="77">
        <v>223.16300000000001</v>
      </c>
      <c r="K1503" s="77"/>
    </row>
    <row r="1504" spans="2:11" ht="15" hidden="1" customHeight="1" outlineLevel="1" x14ac:dyDescent="0.2">
      <c r="B1504" s="76">
        <v>2017</v>
      </c>
      <c r="C1504" s="72"/>
      <c r="D1504" s="77">
        <v>21</v>
      </c>
      <c r="E1504" s="77" t="s">
        <v>50</v>
      </c>
      <c r="F1504" s="77">
        <v>26</v>
      </c>
      <c r="G1504" s="225" t="s">
        <v>50</v>
      </c>
      <c r="H1504" s="77">
        <v>517.32100000000003</v>
      </c>
      <c r="I1504" s="225" t="s">
        <v>50</v>
      </c>
      <c r="J1504" s="77">
        <v>292.47399999999999</v>
      </c>
      <c r="K1504" s="77" t="s">
        <v>50</v>
      </c>
    </row>
    <row r="1505" spans="2:11" ht="15" hidden="1" customHeight="1" outlineLevel="1" x14ac:dyDescent="0.2">
      <c r="B1505" s="44">
        <v>2016</v>
      </c>
      <c r="C1505" s="72"/>
      <c r="D1505" s="177">
        <v>25</v>
      </c>
      <c r="E1505" s="177" t="s">
        <v>50</v>
      </c>
      <c r="F1505" s="177">
        <v>28</v>
      </c>
      <c r="G1505" s="225" t="s">
        <v>50</v>
      </c>
      <c r="H1505" s="177">
        <v>503.87099999999998</v>
      </c>
      <c r="I1505" s="225" t="s">
        <v>50</v>
      </c>
      <c r="J1505" s="177">
        <v>292.233</v>
      </c>
      <c r="K1505" s="177" t="s">
        <v>50</v>
      </c>
    </row>
    <row r="1506" spans="2:11" ht="15" hidden="1" customHeight="1" outlineLevel="1" x14ac:dyDescent="0.2">
      <c r="B1506" s="44">
        <v>2015</v>
      </c>
      <c r="C1506" s="72"/>
      <c r="D1506" s="177">
        <v>22</v>
      </c>
      <c r="E1506" s="177" t="s">
        <v>50</v>
      </c>
      <c r="F1506" s="177">
        <v>25</v>
      </c>
      <c r="G1506" s="225" t="s">
        <v>50</v>
      </c>
      <c r="H1506" s="177">
        <v>421.52699999999999</v>
      </c>
      <c r="I1506" s="225" t="s">
        <v>50</v>
      </c>
      <c r="J1506" s="177">
        <v>247.97399999999999</v>
      </c>
      <c r="K1506" s="177" t="s">
        <v>50</v>
      </c>
    </row>
    <row r="1507" spans="2:11" ht="15" hidden="1" customHeight="1" outlineLevel="1" x14ac:dyDescent="0.2">
      <c r="B1507" s="44">
        <v>2014</v>
      </c>
      <c r="C1507" s="72"/>
      <c r="D1507" s="177">
        <v>22</v>
      </c>
      <c r="E1507" s="70" t="s">
        <v>276</v>
      </c>
      <c r="F1507" s="177">
        <v>26</v>
      </c>
      <c r="G1507" s="70" t="s">
        <v>50</v>
      </c>
      <c r="H1507" s="177">
        <v>409.86500000000001</v>
      </c>
      <c r="I1507" s="70" t="s">
        <v>50</v>
      </c>
      <c r="J1507" s="177">
        <v>240.071</v>
      </c>
      <c r="K1507" s="177" t="s">
        <v>50</v>
      </c>
    </row>
    <row r="1508" spans="2:11" ht="15" hidden="1" customHeight="1" outlineLevel="1" x14ac:dyDescent="0.2">
      <c r="B1508" s="225" t="s">
        <v>32</v>
      </c>
      <c r="C1508" s="72"/>
      <c r="D1508" s="77"/>
      <c r="E1508" s="77"/>
      <c r="F1508" s="77"/>
      <c r="G1508" s="225"/>
      <c r="H1508" s="77"/>
      <c r="I1508" s="225"/>
      <c r="J1508" s="77"/>
      <c r="K1508" s="77"/>
    </row>
    <row r="1509" spans="2:11" ht="15" hidden="1" customHeight="1" outlineLevel="1" x14ac:dyDescent="0.2">
      <c r="B1509" s="76">
        <v>2019</v>
      </c>
      <c r="C1509" s="239"/>
      <c r="D1509" s="180">
        <v>20</v>
      </c>
      <c r="E1509" s="180"/>
      <c r="F1509" s="180">
        <v>30</v>
      </c>
      <c r="G1509" s="67"/>
      <c r="H1509" s="180">
        <v>241.45400000000001</v>
      </c>
      <c r="I1509" s="67"/>
      <c r="J1509" s="180">
        <v>82.872</v>
      </c>
      <c r="K1509" s="77"/>
    </row>
    <row r="1510" spans="2:11" ht="15" hidden="1" customHeight="1" outlineLevel="1" x14ac:dyDescent="0.2">
      <c r="B1510" s="76">
        <v>2018</v>
      </c>
      <c r="C1510" s="72"/>
      <c r="D1510" s="77">
        <v>20</v>
      </c>
      <c r="E1510" s="77"/>
      <c r="F1510" s="180">
        <v>20</v>
      </c>
      <c r="G1510" s="69"/>
      <c r="H1510" s="180">
        <v>282.947</v>
      </c>
      <c r="I1510" s="69"/>
      <c r="J1510" s="77">
        <v>188.577</v>
      </c>
      <c r="K1510" s="77"/>
    </row>
    <row r="1511" spans="2:11" ht="15" hidden="1" customHeight="1" outlineLevel="1" x14ac:dyDescent="0.2">
      <c r="B1511" s="76">
        <v>2017</v>
      </c>
      <c r="C1511" s="72"/>
      <c r="D1511" s="77">
        <v>23</v>
      </c>
      <c r="E1511" s="77" t="s">
        <v>50</v>
      </c>
      <c r="F1511" s="77">
        <v>23</v>
      </c>
      <c r="G1511" s="225" t="s">
        <v>50</v>
      </c>
      <c r="H1511" s="77">
        <v>247.864</v>
      </c>
      <c r="I1511" s="225" t="s">
        <v>50</v>
      </c>
      <c r="J1511" s="77">
        <v>124.426</v>
      </c>
      <c r="K1511" s="77" t="s">
        <v>50</v>
      </c>
    </row>
    <row r="1512" spans="2:11" ht="15" hidden="1" customHeight="1" outlineLevel="1" x14ac:dyDescent="0.2">
      <c r="B1512" s="44">
        <v>2016</v>
      </c>
      <c r="C1512" s="72"/>
      <c r="D1512" s="177">
        <v>28</v>
      </c>
      <c r="E1512" s="177" t="s">
        <v>50</v>
      </c>
      <c r="F1512" s="177">
        <v>33</v>
      </c>
      <c r="G1512" s="225" t="s">
        <v>50</v>
      </c>
      <c r="H1512" s="177">
        <v>312.77300000000002</v>
      </c>
      <c r="I1512" s="225" t="s">
        <v>50</v>
      </c>
      <c r="J1512" s="177">
        <v>195.37299999999999</v>
      </c>
      <c r="K1512" s="177" t="s">
        <v>50</v>
      </c>
    </row>
    <row r="1513" spans="2:11" ht="15" hidden="1" customHeight="1" outlineLevel="1" x14ac:dyDescent="0.2">
      <c r="B1513" s="44">
        <v>2015</v>
      </c>
      <c r="C1513" s="72"/>
      <c r="D1513" s="177">
        <v>30</v>
      </c>
      <c r="E1513" s="177" t="s">
        <v>50</v>
      </c>
      <c r="F1513" s="177">
        <v>32</v>
      </c>
      <c r="G1513" s="225" t="s">
        <v>50</v>
      </c>
      <c r="H1513" s="177">
        <v>326.24700000000001</v>
      </c>
      <c r="I1513" s="225" t="s">
        <v>50</v>
      </c>
      <c r="J1513" s="177">
        <v>193.99199999999999</v>
      </c>
      <c r="K1513" s="177" t="s">
        <v>50</v>
      </c>
    </row>
    <row r="1514" spans="2:11" ht="15" hidden="1" customHeight="1" outlineLevel="1" x14ac:dyDescent="0.2">
      <c r="B1514" s="44">
        <v>2014</v>
      </c>
      <c r="C1514" s="72"/>
      <c r="D1514" s="177">
        <v>28</v>
      </c>
      <c r="E1514" s="70" t="s">
        <v>276</v>
      </c>
      <c r="F1514" s="177">
        <v>30</v>
      </c>
      <c r="G1514" s="70" t="s">
        <v>50</v>
      </c>
      <c r="H1514" s="177">
        <v>273.34399999999999</v>
      </c>
      <c r="I1514" s="70" t="s">
        <v>50</v>
      </c>
      <c r="J1514" s="177">
        <v>127.036</v>
      </c>
      <c r="K1514" s="177" t="s">
        <v>50</v>
      </c>
    </row>
    <row r="1515" spans="2:11" ht="15" hidden="1" customHeight="1" outlineLevel="1" x14ac:dyDescent="0.2">
      <c r="B1515" s="225" t="s">
        <v>33</v>
      </c>
      <c r="C1515" s="72"/>
      <c r="D1515" s="77"/>
      <c r="E1515" s="77"/>
      <c r="F1515" s="77"/>
      <c r="G1515" s="225"/>
      <c r="H1515" s="77"/>
      <c r="I1515" s="225"/>
      <c r="J1515" s="77"/>
      <c r="K1515" s="77"/>
    </row>
    <row r="1516" spans="2:11" ht="15" hidden="1" customHeight="1" outlineLevel="1" x14ac:dyDescent="0.2">
      <c r="B1516" s="76">
        <v>2019</v>
      </c>
      <c r="C1516" s="239"/>
      <c r="D1516" s="180">
        <v>15</v>
      </c>
      <c r="E1516" s="180"/>
      <c r="F1516" s="180">
        <v>23</v>
      </c>
      <c r="G1516" s="67"/>
      <c r="H1516" s="180">
        <v>254.1</v>
      </c>
      <c r="I1516" s="67"/>
      <c r="J1516" s="180">
        <v>144.07599999999999</v>
      </c>
      <c r="K1516" s="77"/>
    </row>
    <row r="1517" spans="2:11" ht="15" hidden="1" customHeight="1" outlineLevel="1" x14ac:dyDescent="0.2">
      <c r="B1517" s="76">
        <v>2018</v>
      </c>
      <c r="C1517" s="72"/>
      <c r="D1517" s="77">
        <v>13</v>
      </c>
      <c r="E1517" s="77"/>
      <c r="F1517" s="180">
        <v>20</v>
      </c>
      <c r="G1517" s="69"/>
      <c r="H1517" s="180">
        <v>230.04300000000001</v>
      </c>
      <c r="I1517" s="69"/>
      <c r="J1517" s="77">
        <v>105.786</v>
      </c>
      <c r="K1517" s="77"/>
    </row>
    <row r="1518" spans="2:11" ht="15" hidden="1" customHeight="1" outlineLevel="1" x14ac:dyDescent="0.2">
      <c r="B1518" s="76">
        <v>2017</v>
      </c>
      <c r="C1518" s="72"/>
      <c r="D1518" s="77">
        <v>12</v>
      </c>
      <c r="E1518" s="77" t="s">
        <v>50</v>
      </c>
      <c r="F1518" s="77">
        <v>17</v>
      </c>
      <c r="G1518" s="225" t="s">
        <v>50</v>
      </c>
      <c r="H1518" s="77">
        <v>195.28700000000001</v>
      </c>
      <c r="I1518" s="225" t="s">
        <v>50</v>
      </c>
      <c r="J1518" s="77">
        <v>87.296999999999997</v>
      </c>
      <c r="K1518" s="77" t="s">
        <v>50</v>
      </c>
    </row>
    <row r="1519" spans="2:11" ht="15" hidden="1" customHeight="1" outlineLevel="1" x14ac:dyDescent="0.2">
      <c r="B1519" s="44">
        <v>2016</v>
      </c>
      <c r="C1519" s="72"/>
      <c r="D1519" s="177">
        <v>8</v>
      </c>
      <c r="E1519" s="177" t="s">
        <v>50</v>
      </c>
      <c r="F1519" s="177">
        <v>13</v>
      </c>
      <c r="G1519" s="225" t="s">
        <v>50</v>
      </c>
      <c r="H1519" s="177">
        <v>180.66499999999999</v>
      </c>
      <c r="I1519" s="225" t="s">
        <v>50</v>
      </c>
      <c r="J1519" s="177">
        <v>91.677999999999997</v>
      </c>
      <c r="K1519" s="177" t="s">
        <v>50</v>
      </c>
    </row>
    <row r="1520" spans="2:11" ht="15" hidden="1" customHeight="1" outlineLevel="1" x14ac:dyDescent="0.2">
      <c r="B1520" s="44">
        <v>2015</v>
      </c>
      <c r="C1520" s="72"/>
      <c r="D1520" s="177">
        <v>9</v>
      </c>
      <c r="E1520" s="177" t="s">
        <v>50</v>
      </c>
      <c r="F1520" s="177">
        <v>14</v>
      </c>
      <c r="G1520" s="225" t="s">
        <v>50</v>
      </c>
      <c r="H1520" s="177">
        <v>161.858</v>
      </c>
      <c r="I1520" s="225" t="s">
        <v>50</v>
      </c>
      <c r="J1520" s="177">
        <v>68.064999999999998</v>
      </c>
      <c r="K1520" s="177" t="s">
        <v>50</v>
      </c>
    </row>
    <row r="1521" spans="2:11" ht="15" hidden="1" customHeight="1" outlineLevel="1" x14ac:dyDescent="0.2">
      <c r="B1521" s="44">
        <v>2014</v>
      </c>
      <c r="C1521" s="72"/>
      <c r="D1521" s="177">
        <v>9</v>
      </c>
      <c r="E1521" s="70" t="s">
        <v>276</v>
      </c>
      <c r="F1521" s="177">
        <v>16</v>
      </c>
      <c r="G1521" s="70" t="s">
        <v>50</v>
      </c>
      <c r="H1521" s="177">
        <v>167.65799999999999</v>
      </c>
      <c r="I1521" s="70" t="s">
        <v>50</v>
      </c>
      <c r="J1521" s="177">
        <v>78.459000000000003</v>
      </c>
      <c r="K1521" s="177" t="s">
        <v>50</v>
      </c>
    </row>
    <row r="1522" spans="2:11" ht="9.75" customHeight="1" collapsed="1" x14ac:dyDescent="0.2">
      <c r="B1522" s="2"/>
      <c r="C1522" s="2"/>
      <c r="D1522" s="49"/>
      <c r="E1522" s="49"/>
      <c r="F1522" s="49"/>
      <c r="G1522" s="49"/>
      <c r="H1522" s="49"/>
      <c r="I1522" s="49"/>
      <c r="J1522" s="49"/>
      <c r="K1522" s="49"/>
    </row>
    <row r="1523" spans="2:11" ht="3" customHeight="1" x14ac:dyDescent="0.2">
      <c r="B1523" s="136"/>
      <c r="C1523" s="136"/>
      <c r="D1523" s="136"/>
      <c r="E1523" s="136"/>
      <c r="F1523" s="136"/>
      <c r="G1523" s="136"/>
      <c r="H1523" s="136"/>
      <c r="I1523" s="136"/>
      <c r="J1523" s="136"/>
      <c r="K1523" s="136"/>
    </row>
    <row r="1524" spans="2:11" ht="9" customHeight="1" x14ac:dyDescent="0.2">
      <c r="B1524" s="1"/>
      <c r="C1524" s="1"/>
      <c r="F1524" s="77"/>
      <c r="G1524" s="77"/>
      <c r="J1524" s="195"/>
      <c r="K1524" s="77"/>
    </row>
    <row r="1525" spans="2:11" ht="12.75" customHeight="1" x14ac:dyDescent="0.2">
      <c r="B1525" s="304" t="s">
        <v>289</v>
      </c>
      <c r="C1525" s="304"/>
      <c r="D1525" s="304"/>
      <c r="E1525" s="304"/>
      <c r="F1525" s="304"/>
      <c r="G1525" s="304"/>
      <c r="H1525" s="304"/>
      <c r="I1525" s="304"/>
      <c r="J1525" s="304"/>
    </row>
    <row r="1527" spans="2:11" ht="12" x14ac:dyDescent="0.2">
      <c r="B1527" s="325" t="s">
        <v>0</v>
      </c>
      <c r="C1527" s="325"/>
      <c r="D1527" s="325"/>
      <c r="E1527" s="223"/>
    </row>
    <row r="1532" spans="2:11" x14ac:dyDescent="0.2">
      <c r="D1532" s="24"/>
      <c r="E1532" s="24"/>
      <c r="F1532" s="24"/>
      <c r="G1532" s="24"/>
      <c r="H1532" s="24"/>
      <c r="I1532" s="24"/>
      <c r="J1532" s="24"/>
    </row>
    <row r="1533" spans="2:11" x14ac:dyDescent="0.2">
      <c r="D1533" s="24"/>
      <c r="E1533" s="24"/>
      <c r="F1533" s="24"/>
      <c r="G1533" s="24"/>
      <c r="H1533" s="24"/>
      <c r="I1533" s="24"/>
      <c r="J1533" s="24"/>
    </row>
    <row r="1534" spans="2:11" x14ac:dyDescent="0.2">
      <c r="D1534" s="24"/>
      <c r="E1534" s="24"/>
      <c r="F1534" s="24"/>
      <c r="G1534" s="24"/>
      <c r="H1534" s="24"/>
      <c r="I1534" s="24"/>
      <c r="J1534" s="24"/>
    </row>
    <row r="1535" spans="2:11" x14ac:dyDescent="0.2">
      <c r="D1535" s="24"/>
      <c r="E1535" s="24"/>
      <c r="F1535" s="24"/>
      <c r="G1535" s="24"/>
      <c r="H1535" s="24"/>
      <c r="I1535" s="24"/>
      <c r="J1535" s="24"/>
    </row>
    <row r="1536" spans="2:11" x14ac:dyDescent="0.2">
      <c r="D1536" s="24"/>
      <c r="E1536" s="24"/>
      <c r="F1536" s="24"/>
      <c r="G1536" s="24"/>
      <c r="H1536" s="24"/>
      <c r="I1536" s="24"/>
      <c r="J1536" s="24"/>
    </row>
  </sheetData>
  <mergeCells count="12">
    <mergeCell ref="B1525:J1525"/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3" fitToHeight="1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M16" sqref="M16"/>
      <selection pane="topRight" activeCell="M16" sqref="M16"/>
      <selection pane="bottomLeft" activeCell="M16" sqref="M16"/>
      <selection pane="bottomRight" activeCell="B1" sqref="B1:P1"/>
    </sheetView>
  </sheetViews>
  <sheetFormatPr defaultColWidth="12.5703125" defaultRowHeight="11.25" x14ac:dyDescent="0.2"/>
  <cols>
    <col min="1" max="1" width="6.7109375" style="62" customWidth="1"/>
    <col min="2" max="2" width="20.42578125" style="62" customWidth="1"/>
    <col min="3" max="3" width="2.7109375" style="62" customWidth="1"/>
    <col min="4" max="16" width="15.7109375" style="62" customWidth="1"/>
    <col min="17" max="17" width="6.7109375" style="62" customWidth="1"/>
    <col min="18" max="16384" width="12.5703125" style="62"/>
  </cols>
  <sheetData>
    <row r="1" spans="2:16" s="120" customFormat="1" ht="24" customHeight="1" x14ac:dyDescent="0.2">
      <c r="B1" s="333" t="s">
        <v>391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</row>
    <row r="2" spans="2:16" ht="18" customHeight="1" x14ac:dyDescent="0.2">
      <c r="B2" s="63"/>
      <c r="C2" s="6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9" customHeight="1" x14ac:dyDescent="0.2">
      <c r="B3" s="128" t="s">
        <v>218</v>
      </c>
      <c r="C3" s="63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64" customFormat="1" ht="28.5" customHeight="1" x14ac:dyDescent="0.2">
      <c r="B4" s="284" t="s">
        <v>4</v>
      </c>
      <c r="C4" s="285"/>
      <c r="D4" s="329" t="s">
        <v>6</v>
      </c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</row>
    <row r="5" spans="2:16" s="64" customFormat="1" ht="18" customHeight="1" x14ac:dyDescent="0.2">
      <c r="B5" s="284"/>
      <c r="C5" s="285"/>
      <c r="D5" s="287" t="s">
        <v>386</v>
      </c>
      <c r="E5" s="305"/>
      <c r="F5" s="305"/>
      <c r="G5" s="305"/>
      <c r="H5" s="305"/>
      <c r="I5" s="306"/>
      <c r="J5" s="287" t="s">
        <v>373</v>
      </c>
      <c r="K5" s="305"/>
      <c r="L5" s="305"/>
      <c r="M5" s="305"/>
      <c r="N5" s="305"/>
      <c r="O5" s="305"/>
      <c r="P5" s="305"/>
    </row>
    <row r="6" spans="2:16" s="64" customFormat="1" ht="37.5" customHeight="1" x14ac:dyDescent="0.2">
      <c r="B6" s="284"/>
      <c r="C6" s="285"/>
      <c r="D6" s="222" t="s">
        <v>1</v>
      </c>
      <c r="E6" s="221" t="s">
        <v>387</v>
      </c>
      <c r="F6" s="221" t="s">
        <v>57</v>
      </c>
      <c r="G6" s="221" t="s">
        <v>58</v>
      </c>
      <c r="H6" s="221" t="s">
        <v>59</v>
      </c>
      <c r="I6" s="221" t="s">
        <v>60</v>
      </c>
      <c r="J6" s="222" t="s">
        <v>1</v>
      </c>
      <c r="K6" s="221" t="s">
        <v>374</v>
      </c>
      <c r="L6" s="221" t="s">
        <v>375</v>
      </c>
      <c r="M6" s="221" t="s">
        <v>376</v>
      </c>
      <c r="N6" s="221" t="s">
        <v>377</v>
      </c>
      <c r="O6" s="221" t="s">
        <v>378</v>
      </c>
      <c r="P6" s="221" t="s">
        <v>379</v>
      </c>
    </row>
    <row r="7" spans="2:16" ht="18" customHeight="1" x14ac:dyDescent="0.2">
      <c r="B7" s="284"/>
      <c r="C7" s="285"/>
      <c r="D7" s="219" t="s">
        <v>15</v>
      </c>
      <c r="E7" s="219" t="s">
        <v>15</v>
      </c>
      <c r="F7" s="219" t="s">
        <v>15</v>
      </c>
      <c r="G7" s="219" t="s">
        <v>15</v>
      </c>
      <c r="H7" s="219" t="s">
        <v>15</v>
      </c>
      <c r="I7" s="219" t="s">
        <v>15</v>
      </c>
      <c r="J7" s="219"/>
      <c r="K7" s="219"/>
      <c r="L7" s="219"/>
      <c r="M7" s="219"/>
      <c r="N7" s="219"/>
      <c r="O7" s="219"/>
      <c r="P7" s="219"/>
    </row>
    <row r="8" spans="2:16" s="66" customFormat="1" ht="3.75" customHeight="1" x14ac:dyDescent="0.2">
      <c r="B8" s="65"/>
      <c r="C8" s="65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69" customFormat="1" ht="15" customHeight="1" x14ac:dyDescent="0.2">
      <c r="B9" s="67" t="s">
        <v>5</v>
      </c>
      <c r="C9" s="67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2:16" s="69" customFormat="1" ht="15" customHeight="1" x14ac:dyDescent="0.2">
      <c r="B10" s="76">
        <v>2019</v>
      </c>
      <c r="C10" s="67"/>
      <c r="D10" s="77">
        <v>28661</v>
      </c>
      <c r="E10" s="77">
        <v>28640</v>
      </c>
      <c r="F10" s="77">
        <v>27514</v>
      </c>
      <c r="G10" s="77">
        <v>964</v>
      </c>
      <c r="H10" s="77">
        <v>162</v>
      </c>
      <c r="I10" s="77">
        <v>21</v>
      </c>
      <c r="J10" s="77">
        <v>28661</v>
      </c>
      <c r="K10" s="77">
        <v>27579</v>
      </c>
      <c r="L10" s="77">
        <v>918</v>
      </c>
      <c r="M10" s="77">
        <v>600</v>
      </c>
      <c r="N10" s="77">
        <v>318</v>
      </c>
      <c r="O10" s="77">
        <v>146</v>
      </c>
      <c r="P10" s="77">
        <v>18</v>
      </c>
    </row>
    <row r="11" spans="2:16" s="69" customFormat="1" ht="15" customHeight="1" x14ac:dyDescent="0.2">
      <c r="B11" s="76">
        <v>2018</v>
      </c>
      <c r="C11" s="67"/>
      <c r="D11" s="77">
        <v>27875</v>
      </c>
      <c r="E11" s="77">
        <v>27858</v>
      </c>
      <c r="F11" s="77">
        <v>26803</v>
      </c>
      <c r="G11" s="77">
        <v>905</v>
      </c>
      <c r="H11" s="77">
        <v>150</v>
      </c>
      <c r="I11" s="77">
        <v>17</v>
      </c>
      <c r="J11" s="77">
        <v>27875</v>
      </c>
      <c r="K11" s="77">
        <v>26849</v>
      </c>
      <c r="L11" s="77">
        <v>875</v>
      </c>
      <c r="M11" s="77">
        <v>567</v>
      </c>
      <c r="N11" s="77">
        <v>308</v>
      </c>
      <c r="O11" s="77">
        <v>136</v>
      </c>
      <c r="P11" s="77">
        <v>15</v>
      </c>
    </row>
    <row r="12" spans="2:16" s="69" customFormat="1" ht="15" customHeight="1" x14ac:dyDescent="0.2">
      <c r="B12" s="76">
        <v>2017</v>
      </c>
      <c r="C12" s="67"/>
      <c r="D12" s="77">
        <v>26400</v>
      </c>
      <c r="E12" s="77">
        <v>26384</v>
      </c>
      <c r="F12" s="77">
        <v>25420</v>
      </c>
      <c r="G12" s="77">
        <v>829</v>
      </c>
      <c r="H12" s="77">
        <v>135</v>
      </c>
      <c r="I12" s="77">
        <v>16</v>
      </c>
      <c r="J12" s="77">
        <v>26400</v>
      </c>
      <c r="K12" s="77">
        <v>25460</v>
      </c>
      <c r="L12" s="77">
        <v>806</v>
      </c>
      <c r="M12" s="77">
        <v>527</v>
      </c>
      <c r="N12" s="77">
        <v>279</v>
      </c>
      <c r="O12" s="77">
        <v>119</v>
      </c>
      <c r="P12" s="77">
        <v>15</v>
      </c>
    </row>
    <row r="13" spans="2:16" s="69" customFormat="1" ht="15" customHeight="1" x14ac:dyDescent="0.2">
      <c r="B13" s="76">
        <v>2016</v>
      </c>
      <c r="C13" s="67"/>
      <c r="D13" s="77">
        <v>25108</v>
      </c>
      <c r="E13" s="77">
        <v>25093</v>
      </c>
      <c r="F13" s="77">
        <v>24190</v>
      </c>
      <c r="G13" s="77">
        <v>791</v>
      </c>
      <c r="H13" s="77">
        <v>112</v>
      </c>
      <c r="I13" s="77">
        <v>15</v>
      </c>
      <c r="J13" s="77">
        <v>25108</v>
      </c>
      <c r="K13" s="77">
        <v>24219</v>
      </c>
      <c r="L13" s="77">
        <v>771</v>
      </c>
      <c r="M13" s="77">
        <v>511</v>
      </c>
      <c r="N13" s="77">
        <v>260</v>
      </c>
      <c r="O13" s="77">
        <v>104</v>
      </c>
      <c r="P13" s="77">
        <v>14</v>
      </c>
    </row>
    <row r="14" spans="2:16" s="69" customFormat="1" ht="15" customHeight="1" x14ac:dyDescent="0.2">
      <c r="B14" s="76">
        <v>2015</v>
      </c>
      <c r="C14" s="67"/>
      <c r="D14" s="77">
        <v>24361</v>
      </c>
      <c r="E14" s="77">
        <v>24349</v>
      </c>
      <c r="F14" s="77">
        <v>23483</v>
      </c>
      <c r="G14" s="77">
        <v>754</v>
      </c>
      <c r="H14" s="77">
        <v>112</v>
      </c>
      <c r="I14" s="77">
        <v>12</v>
      </c>
      <c r="J14" s="77">
        <v>24361</v>
      </c>
      <c r="K14" s="77">
        <v>23508</v>
      </c>
      <c r="L14" s="77">
        <v>740</v>
      </c>
      <c r="M14" s="77">
        <v>492</v>
      </c>
      <c r="N14" s="77">
        <v>248</v>
      </c>
      <c r="O14" s="77">
        <v>101</v>
      </c>
      <c r="P14" s="77">
        <v>12</v>
      </c>
    </row>
    <row r="15" spans="2:16" s="69" customFormat="1" ht="15" customHeight="1" x14ac:dyDescent="0.2">
      <c r="B15" s="76">
        <v>2014</v>
      </c>
      <c r="C15" s="76"/>
      <c r="D15" s="77">
        <v>23662</v>
      </c>
      <c r="E15" s="77">
        <v>23648</v>
      </c>
      <c r="F15" s="77">
        <v>22799</v>
      </c>
      <c r="G15" s="77">
        <v>744</v>
      </c>
      <c r="H15" s="77">
        <v>105</v>
      </c>
      <c r="I15" s="77">
        <v>14</v>
      </c>
      <c r="J15" s="77">
        <v>23662</v>
      </c>
      <c r="K15" s="77">
        <v>22827</v>
      </c>
      <c r="L15" s="77">
        <v>726</v>
      </c>
      <c r="M15" s="77">
        <v>478</v>
      </c>
      <c r="N15" s="77">
        <v>248</v>
      </c>
      <c r="O15" s="77">
        <v>96</v>
      </c>
      <c r="P15" s="77">
        <v>13</v>
      </c>
    </row>
    <row r="16" spans="2:16" s="69" customFormat="1" ht="15" customHeight="1" x14ac:dyDescent="0.2">
      <c r="B16" s="257" t="s">
        <v>201</v>
      </c>
      <c r="C16" s="25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</row>
    <row r="17" spans="2:16" s="69" customFormat="1" ht="15" customHeight="1" x14ac:dyDescent="0.2">
      <c r="B17" s="76">
        <v>2019</v>
      </c>
      <c r="C17" s="257"/>
      <c r="D17" s="77">
        <v>1612</v>
      </c>
      <c r="E17" s="77">
        <v>1611</v>
      </c>
      <c r="F17" s="77">
        <v>1575</v>
      </c>
      <c r="G17" s="77">
        <v>34</v>
      </c>
      <c r="H17" s="77">
        <v>2</v>
      </c>
      <c r="I17" s="77">
        <v>1</v>
      </c>
      <c r="J17" s="77">
        <v>1612</v>
      </c>
      <c r="K17" s="77">
        <v>1575</v>
      </c>
      <c r="L17" s="77">
        <v>34</v>
      </c>
      <c r="M17" s="77">
        <v>26</v>
      </c>
      <c r="N17" s="77">
        <v>8</v>
      </c>
      <c r="O17" s="77">
        <v>2</v>
      </c>
      <c r="P17" s="77">
        <v>1</v>
      </c>
    </row>
    <row r="18" spans="2:16" s="69" customFormat="1" ht="15" customHeight="1" x14ac:dyDescent="0.2">
      <c r="B18" s="76">
        <v>2018</v>
      </c>
      <c r="C18" s="257"/>
      <c r="D18" s="77">
        <v>1532</v>
      </c>
      <c r="E18" s="77">
        <v>1531</v>
      </c>
      <c r="F18" s="77">
        <v>1492</v>
      </c>
      <c r="G18" s="77">
        <v>37</v>
      </c>
      <c r="H18" s="77">
        <v>2</v>
      </c>
      <c r="I18" s="77">
        <v>1</v>
      </c>
      <c r="J18" s="77">
        <v>1532</v>
      </c>
      <c r="K18" s="77">
        <v>1494</v>
      </c>
      <c r="L18" s="77">
        <v>35</v>
      </c>
      <c r="M18" s="77">
        <v>29</v>
      </c>
      <c r="N18" s="77">
        <v>6</v>
      </c>
      <c r="O18" s="77">
        <v>2</v>
      </c>
      <c r="P18" s="77">
        <v>1</v>
      </c>
    </row>
    <row r="19" spans="2:16" s="69" customFormat="1" ht="15" customHeight="1" x14ac:dyDescent="0.2">
      <c r="B19" s="76">
        <v>2017</v>
      </c>
      <c r="C19" s="257"/>
      <c r="D19" s="77">
        <v>1383</v>
      </c>
      <c r="E19" s="77">
        <v>1382</v>
      </c>
      <c r="F19" s="77">
        <v>1347</v>
      </c>
      <c r="G19" s="77">
        <v>32</v>
      </c>
      <c r="H19" s="77">
        <v>3</v>
      </c>
      <c r="I19" s="77">
        <v>1</v>
      </c>
      <c r="J19" s="77">
        <v>1383</v>
      </c>
      <c r="K19" s="77">
        <v>1351</v>
      </c>
      <c r="L19" s="77">
        <v>29</v>
      </c>
      <c r="M19" s="77">
        <v>24</v>
      </c>
      <c r="N19" s="77">
        <v>5</v>
      </c>
      <c r="O19" s="77">
        <v>2</v>
      </c>
      <c r="P19" s="77">
        <v>1</v>
      </c>
    </row>
    <row r="20" spans="2:16" s="69" customFormat="1" ht="15" customHeight="1" x14ac:dyDescent="0.2">
      <c r="B20" s="76">
        <v>2016</v>
      </c>
      <c r="C20" s="257"/>
      <c r="D20" s="77">
        <v>1283</v>
      </c>
      <c r="E20" s="77">
        <v>1282</v>
      </c>
      <c r="F20" s="77">
        <v>1251</v>
      </c>
      <c r="G20" s="77">
        <v>29</v>
      </c>
      <c r="H20" s="77">
        <v>2</v>
      </c>
      <c r="I20" s="77">
        <v>1</v>
      </c>
      <c r="J20" s="77">
        <v>1283</v>
      </c>
      <c r="K20" s="77">
        <v>1252</v>
      </c>
      <c r="L20" s="77">
        <v>28</v>
      </c>
      <c r="M20" s="77">
        <v>26</v>
      </c>
      <c r="N20" s="77">
        <v>2</v>
      </c>
      <c r="O20" s="77">
        <v>2</v>
      </c>
      <c r="P20" s="77">
        <v>1</v>
      </c>
    </row>
    <row r="21" spans="2:16" s="69" customFormat="1" ht="15" customHeight="1" x14ac:dyDescent="0.2">
      <c r="B21" s="76">
        <v>2015</v>
      </c>
      <c r="C21" s="257"/>
      <c r="D21" s="77">
        <v>1204</v>
      </c>
      <c r="E21" s="77">
        <v>1203</v>
      </c>
      <c r="F21" s="77">
        <v>1176</v>
      </c>
      <c r="G21" s="77">
        <v>24</v>
      </c>
      <c r="H21" s="77">
        <v>3</v>
      </c>
      <c r="I21" s="77">
        <v>1</v>
      </c>
      <c r="J21" s="77">
        <v>1204</v>
      </c>
      <c r="K21" s="77">
        <v>1176</v>
      </c>
      <c r="L21" s="77">
        <v>24</v>
      </c>
      <c r="M21" s="77">
        <v>22</v>
      </c>
      <c r="N21" s="77">
        <v>2</v>
      </c>
      <c r="O21" s="77">
        <v>3</v>
      </c>
      <c r="P21" s="77">
        <v>1</v>
      </c>
    </row>
    <row r="22" spans="2:16" s="69" customFormat="1" ht="15" customHeight="1" x14ac:dyDescent="0.2">
      <c r="B22" s="76">
        <v>2014</v>
      </c>
      <c r="C22" s="70"/>
      <c r="D22" s="77">
        <v>1133</v>
      </c>
      <c r="E22" s="77">
        <v>1132</v>
      </c>
      <c r="F22" s="77">
        <v>1102</v>
      </c>
      <c r="G22" s="77">
        <v>28</v>
      </c>
      <c r="H22" s="77">
        <v>2</v>
      </c>
      <c r="I22" s="77">
        <v>1</v>
      </c>
      <c r="J22" s="77">
        <v>1133</v>
      </c>
      <c r="K22" s="77">
        <v>1103</v>
      </c>
      <c r="L22" s="77">
        <v>27</v>
      </c>
      <c r="M22" s="77">
        <v>25</v>
      </c>
      <c r="N22" s="77">
        <v>2</v>
      </c>
      <c r="O22" s="77">
        <v>2</v>
      </c>
      <c r="P22" s="77">
        <v>1</v>
      </c>
    </row>
    <row r="23" spans="2:16" s="69" customFormat="1" ht="15" customHeight="1" x14ac:dyDescent="0.2">
      <c r="B23" s="257" t="s">
        <v>202</v>
      </c>
      <c r="C23" s="173"/>
      <c r="D23" s="173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</row>
    <row r="24" spans="2:16" s="69" customFormat="1" ht="15" customHeight="1" x14ac:dyDescent="0.2">
      <c r="B24" s="76">
        <v>2019</v>
      </c>
      <c r="C24" s="257"/>
      <c r="D24" s="77">
        <v>2896</v>
      </c>
      <c r="E24" s="77">
        <v>2896</v>
      </c>
      <c r="F24" s="77">
        <v>2811</v>
      </c>
      <c r="G24" s="77">
        <v>79</v>
      </c>
      <c r="H24" s="77">
        <v>6</v>
      </c>
      <c r="I24" s="77">
        <v>0</v>
      </c>
      <c r="J24" s="77">
        <v>2896</v>
      </c>
      <c r="K24" s="77">
        <v>2811</v>
      </c>
      <c r="L24" s="77">
        <v>79</v>
      </c>
      <c r="M24" s="77">
        <v>49</v>
      </c>
      <c r="N24" s="77">
        <v>30</v>
      </c>
      <c r="O24" s="77">
        <v>6</v>
      </c>
      <c r="P24" s="77">
        <v>0</v>
      </c>
    </row>
    <row r="25" spans="2:16" s="69" customFormat="1" ht="15" customHeight="1" x14ac:dyDescent="0.2">
      <c r="B25" s="76">
        <v>2018</v>
      </c>
      <c r="C25" s="257"/>
      <c r="D25" s="77">
        <v>2847</v>
      </c>
      <c r="E25" s="77">
        <v>2847</v>
      </c>
      <c r="F25" s="77">
        <v>2760</v>
      </c>
      <c r="G25" s="77">
        <v>79</v>
      </c>
      <c r="H25" s="77">
        <v>8</v>
      </c>
      <c r="I25" s="77">
        <v>0</v>
      </c>
      <c r="J25" s="77">
        <v>2847</v>
      </c>
      <c r="K25" s="77">
        <v>2760</v>
      </c>
      <c r="L25" s="77">
        <v>79</v>
      </c>
      <c r="M25" s="77">
        <v>51</v>
      </c>
      <c r="N25" s="77">
        <v>28</v>
      </c>
      <c r="O25" s="77">
        <v>8</v>
      </c>
      <c r="P25" s="77">
        <v>0</v>
      </c>
    </row>
    <row r="26" spans="2:16" s="69" customFormat="1" ht="15" customHeight="1" x14ac:dyDescent="0.2">
      <c r="B26" s="76">
        <v>2017</v>
      </c>
      <c r="C26" s="257"/>
      <c r="D26" s="77">
        <v>2693</v>
      </c>
      <c r="E26" s="77">
        <v>2693</v>
      </c>
      <c r="F26" s="77">
        <v>2615</v>
      </c>
      <c r="G26" s="77">
        <v>73</v>
      </c>
      <c r="H26" s="77">
        <v>5</v>
      </c>
      <c r="I26" s="77">
        <v>0</v>
      </c>
      <c r="J26" s="77">
        <v>2693</v>
      </c>
      <c r="K26" s="77">
        <v>2615</v>
      </c>
      <c r="L26" s="77">
        <v>73</v>
      </c>
      <c r="M26" s="77">
        <v>52</v>
      </c>
      <c r="N26" s="77">
        <v>21</v>
      </c>
      <c r="O26" s="77">
        <v>5</v>
      </c>
      <c r="P26" s="77">
        <v>0</v>
      </c>
    </row>
    <row r="27" spans="2:16" s="69" customFormat="1" ht="15" customHeight="1" x14ac:dyDescent="0.2">
      <c r="B27" s="76">
        <v>2016</v>
      </c>
      <c r="C27" s="257"/>
      <c r="D27" s="77">
        <v>2580</v>
      </c>
      <c r="E27" s="77">
        <v>2580</v>
      </c>
      <c r="F27" s="77">
        <v>2511</v>
      </c>
      <c r="G27" s="77">
        <v>64</v>
      </c>
      <c r="H27" s="77">
        <v>5</v>
      </c>
      <c r="I27" s="77">
        <v>0</v>
      </c>
      <c r="J27" s="77">
        <v>2580</v>
      </c>
      <c r="K27" s="77">
        <v>2511</v>
      </c>
      <c r="L27" s="77">
        <v>64</v>
      </c>
      <c r="M27" s="77">
        <v>50</v>
      </c>
      <c r="N27" s="77">
        <v>14</v>
      </c>
      <c r="O27" s="77">
        <v>5</v>
      </c>
      <c r="P27" s="77">
        <v>0</v>
      </c>
    </row>
    <row r="28" spans="2:16" s="69" customFormat="1" ht="15" customHeight="1" x14ac:dyDescent="0.2">
      <c r="B28" s="76">
        <v>2015</v>
      </c>
      <c r="C28" s="257"/>
      <c r="D28" s="77">
        <v>2538</v>
      </c>
      <c r="E28" s="77">
        <v>2538</v>
      </c>
      <c r="F28" s="77">
        <v>2474</v>
      </c>
      <c r="G28" s="77">
        <v>60</v>
      </c>
      <c r="H28" s="77">
        <v>4</v>
      </c>
      <c r="I28" s="77">
        <v>0</v>
      </c>
      <c r="J28" s="77">
        <v>2538</v>
      </c>
      <c r="K28" s="77">
        <v>2474</v>
      </c>
      <c r="L28" s="77">
        <v>60</v>
      </c>
      <c r="M28" s="77">
        <v>41</v>
      </c>
      <c r="N28" s="77">
        <v>19</v>
      </c>
      <c r="O28" s="77">
        <v>4</v>
      </c>
      <c r="P28" s="77">
        <v>0</v>
      </c>
    </row>
    <row r="29" spans="2:16" s="69" customFormat="1" ht="15" customHeight="1" x14ac:dyDescent="0.2">
      <c r="B29" s="76">
        <v>2014</v>
      </c>
      <c r="C29" s="70"/>
      <c r="D29" s="77">
        <v>2494</v>
      </c>
      <c r="E29" s="77">
        <v>2494</v>
      </c>
      <c r="F29" s="77">
        <v>2428</v>
      </c>
      <c r="G29" s="77">
        <v>60</v>
      </c>
      <c r="H29" s="77">
        <v>6</v>
      </c>
      <c r="I29" s="77">
        <v>0</v>
      </c>
      <c r="J29" s="77">
        <v>2494</v>
      </c>
      <c r="K29" s="77">
        <v>2428</v>
      </c>
      <c r="L29" s="77">
        <v>61</v>
      </c>
      <c r="M29" s="77">
        <v>44</v>
      </c>
      <c r="N29" s="77">
        <v>17</v>
      </c>
      <c r="O29" s="77">
        <v>5</v>
      </c>
      <c r="P29" s="77">
        <v>0</v>
      </c>
    </row>
    <row r="30" spans="2:16" s="69" customFormat="1" ht="15" customHeight="1" x14ac:dyDescent="0.2">
      <c r="B30" s="257" t="s">
        <v>203</v>
      </c>
      <c r="C30" s="25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2:16" s="69" customFormat="1" ht="15" customHeight="1" x14ac:dyDescent="0.2">
      <c r="B31" s="76">
        <v>2019</v>
      </c>
      <c r="C31" s="257"/>
      <c r="D31" s="77">
        <v>14008</v>
      </c>
      <c r="E31" s="77">
        <v>13989</v>
      </c>
      <c r="F31" s="77">
        <v>13267</v>
      </c>
      <c r="G31" s="77">
        <v>599</v>
      </c>
      <c r="H31" s="77">
        <v>123</v>
      </c>
      <c r="I31" s="77">
        <v>19</v>
      </c>
      <c r="J31" s="77">
        <v>14008</v>
      </c>
      <c r="K31" s="77">
        <v>13323</v>
      </c>
      <c r="L31" s="77">
        <v>558</v>
      </c>
      <c r="M31" s="77">
        <v>358</v>
      </c>
      <c r="N31" s="77">
        <v>200</v>
      </c>
      <c r="O31" s="77">
        <v>110</v>
      </c>
      <c r="P31" s="77">
        <v>17</v>
      </c>
    </row>
    <row r="32" spans="2:16" s="69" customFormat="1" ht="15" customHeight="1" x14ac:dyDescent="0.2">
      <c r="B32" s="76">
        <v>2018</v>
      </c>
      <c r="C32" s="257"/>
      <c r="D32" s="77">
        <v>13667</v>
      </c>
      <c r="E32" s="77">
        <v>13652</v>
      </c>
      <c r="F32" s="77">
        <v>12981</v>
      </c>
      <c r="G32" s="77">
        <v>560</v>
      </c>
      <c r="H32" s="77">
        <v>111</v>
      </c>
      <c r="I32" s="77">
        <v>15</v>
      </c>
      <c r="J32" s="77">
        <v>13667</v>
      </c>
      <c r="K32" s="77">
        <v>13016</v>
      </c>
      <c r="L32" s="77">
        <v>537</v>
      </c>
      <c r="M32" s="77">
        <v>343</v>
      </c>
      <c r="N32" s="77">
        <v>194</v>
      </c>
      <c r="O32" s="77">
        <v>100</v>
      </c>
      <c r="P32" s="77">
        <v>14</v>
      </c>
    </row>
    <row r="33" spans="2:16" s="69" customFormat="1" ht="15" customHeight="1" x14ac:dyDescent="0.2">
      <c r="B33" s="76">
        <v>2017</v>
      </c>
      <c r="C33" s="257"/>
      <c r="D33" s="77">
        <v>13081</v>
      </c>
      <c r="E33" s="77">
        <v>13066</v>
      </c>
      <c r="F33" s="77">
        <v>12446</v>
      </c>
      <c r="G33" s="77">
        <v>519</v>
      </c>
      <c r="H33" s="77">
        <v>101</v>
      </c>
      <c r="I33" s="77">
        <v>15</v>
      </c>
      <c r="J33" s="77">
        <v>13081</v>
      </c>
      <c r="K33" s="77">
        <v>12475</v>
      </c>
      <c r="L33" s="77">
        <v>503</v>
      </c>
      <c r="M33" s="77">
        <v>319</v>
      </c>
      <c r="N33" s="77">
        <v>184</v>
      </c>
      <c r="O33" s="77">
        <v>89</v>
      </c>
      <c r="P33" s="77">
        <v>14</v>
      </c>
    </row>
    <row r="34" spans="2:16" s="69" customFormat="1" ht="15" customHeight="1" x14ac:dyDescent="0.2">
      <c r="B34" s="76">
        <v>2016</v>
      </c>
      <c r="C34" s="257"/>
      <c r="D34" s="77">
        <v>12397</v>
      </c>
      <c r="E34" s="77">
        <v>12383</v>
      </c>
      <c r="F34" s="77">
        <v>11806</v>
      </c>
      <c r="G34" s="77">
        <v>493</v>
      </c>
      <c r="H34" s="77">
        <v>84</v>
      </c>
      <c r="I34" s="77">
        <v>14</v>
      </c>
      <c r="J34" s="77">
        <v>12397</v>
      </c>
      <c r="K34" s="77">
        <v>11828</v>
      </c>
      <c r="L34" s="77">
        <v>477</v>
      </c>
      <c r="M34" s="77">
        <v>302</v>
      </c>
      <c r="N34" s="77">
        <v>175</v>
      </c>
      <c r="O34" s="77">
        <v>79</v>
      </c>
      <c r="P34" s="77">
        <v>13</v>
      </c>
    </row>
    <row r="35" spans="2:16" s="69" customFormat="1" ht="15" customHeight="1" x14ac:dyDescent="0.2">
      <c r="B35" s="76">
        <v>2015</v>
      </c>
      <c r="C35" s="257"/>
      <c r="D35" s="77">
        <v>12030</v>
      </c>
      <c r="E35" s="77">
        <v>12019</v>
      </c>
      <c r="F35" s="77">
        <v>11467</v>
      </c>
      <c r="G35" s="77">
        <v>468</v>
      </c>
      <c r="H35" s="77">
        <v>84</v>
      </c>
      <c r="I35" s="77">
        <v>11</v>
      </c>
      <c r="J35" s="77">
        <v>12030</v>
      </c>
      <c r="K35" s="77">
        <v>11486</v>
      </c>
      <c r="L35" s="77">
        <v>457</v>
      </c>
      <c r="M35" s="77">
        <v>300</v>
      </c>
      <c r="N35" s="77">
        <v>157</v>
      </c>
      <c r="O35" s="77">
        <v>76</v>
      </c>
      <c r="P35" s="77">
        <v>11</v>
      </c>
    </row>
    <row r="36" spans="2:16" s="69" customFormat="1" ht="15" customHeight="1" x14ac:dyDescent="0.2">
      <c r="B36" s="76">
        <v>2014</v>
      </c>
      <c r="C36" s="70"/>
      <c r="D36" s="77">
        <v>11645</v>
      </c>
      <c r="E36" s="77">
        <v>11633</v>
      </c>
      <c r="F36" s="77">
        <v>11098</v>
      </c>
      <c r="G36" s="77">
        <v>457</v>
      </c>
      <c r="H36" s="77">
        <v>78</v>
      </c>
      <c r="I36" s="77">
        <v>12</v>
      </c>
      <c r="J36" s="77">
        <v>11645</v>
      </c>
      <c r="K36" s="77">
        <v>11119</v>
      </c>
      <c r="L36" s="77">
        <v>442</v>
      </c>
      <c r="M36" s="77">
        <v>289</v>
      </c>
      <c r="N36" s="77">
        <v>153</v>
      </c>
      <c r="O36" s="77">
        <v>73</v>
      </c>
      <c r="P36" s="77">
        <v>11</v>
      </c>
    </row>
    <row r="37" spans="2:16" s="69" customFormat="1" ht="15" customHeight="1" x14ac:dyDescent="0.2">
      <c r="B37" s="257" t="s">
        <v>204</v>
      </c>
      <c r="C37" s="257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2:16" s="69" customFormat="1" ht="15" customHeight="1" x14ac:dyDescent="0.2">
      <c r="B38" s="76">
        <v>2019</v>
      </c>
      <c r="C38" s="257"/>
      <c r="D38" s="77">
        <v>1574</v>
      </c>
      <c r="E38" s="77">
        <v>1573</v>
      </c>
      <c r="F38" s="77">
        <v>1504</v>
      </c>
      <c r="G38" s="77">
        <v>58</v>
      </c>
      <c r="H38" s="77">
        <v>11</v>
      </c>
      <c r="I38" s="77">
        <v>1</v>
      </c>
      <c r="J38" s="77">
        <v>1574</v>
      </c>
      <c r="K38" s="77">
        <v>1508</v>
      </c>
      <c r="L38" s="77">
        <v>57</v>
      </c>
      <c r="M38" s="77">
        <v>37</v>
      </c>
      <c r="N38" s="77">
        <v>20</v>
      </c>
      <c r="O38" s="77">
        <v>9</v>
      </c>
      <c r="P38" s="77">
        <v>0</v>
      </c>
    </row>
    <row r="39" spans="2:16" s="69" customFormat="1" ht="15" customHeight="1" x14ac:dyDescent="0.2">
      <c r="B39" s="76">
        <v>2018</v>
      </c>
      <c r="C39" s="257"/>
      <c r="D39" s="77">
        <v>1513</v>
      </c>
      <c r="E39" s="77">
        <v>1512</v>
      </c>
      <c r="F39" s="77">
        <v>1450</v>
      </c>
      <c r="G39" s="77">
        <v>52</v>
      </c>
      <c r="H39" s="77">
        <v>10</v>
      </c>
      <c r="I39" s="77">
        <v>1</v>
      </c>
      <c r="J39" s="77">
        <v>1513</v>
      </c>
      <c r="K39" s="77">
        <v>1453</v>
      </c>
      <c r="L39" s="77">
        <v>52</v>
      </c>
      <c r="M39" s="77">
        <v>29</v>
      </c>
      <c r="N39" s="77">
        <v>23</v>
      </c>
      <c r="O39" s="77">
        <v>8</v>
      </c>
      <c r="P39" s="77">
        <v>0</v>
      </c>
    </row>
    <row r="40" spans="2:16" s="69" customFormat="1" ht="15" customHeight="1" x14ac:dyDescent="0.2">
      <c r="B40" s="76">
        <v>2017</v>
      </c>
      <c r="C40" s="257"/>
      <c r="D40" s="77">
        <v>1431</v>
      </c>
      <c r="E40" s="77">
        <v>1431</v>
      </c>
      <c r="F40" s="77">
        <v>1376</v>
      </c>
      <c r="G40" s="77">
        <v>47</v>
      </c>
      <c r="H40" s="77">
        <v>8</v>
      </c>
      <c r="I40" s="77">
        <v>0</v>
      </c>
      <c r="J40" s="77">
        <v>1431</v>
      </c>
      <c r="K40" s="77">
        <v>1379</v>
      </c>
      <c r="L40" s="77">
        <v>46</v>
      </c>
      <c r="M40" s="77">
        <v>26</v>
      </c>
      <c r="N40" s="77">
        <v>20</v>
      </c>
      <c r="O40" s="77">
        <v>6</v>
      </c>
      <c r="P40" s="77">
        <v>0</v>
      </c>
    </row>
    <row r="41" spans="2:16" s="69" customFormat="1" ht="15" customHeight="1" x14ac:dyDescent="0.2">
      <c r="B41" s="76">
        <v>2016</v>
      </c>
      <c r="C41" s="257"/>
      <c r="D41" s="77">
        <v>1343</v>
      </c>
      <c r="E41" s="77">
        <v>1343</v>
      </c>
      <c r="F41" s="77">
        <v>1291</v>
      </c>
      <c r="G41" s="77">
        <v>47</v>
      </c>
      <c r="H41" s="77">
        <v>5</v>
      </c>
      <c r="I41" s="77">
        <v>0</v>
      </c>
      <c r="J41" s="77">
        <v>1343</v>
      </c>
      <c r="K41" s="77">
        <v>1293</v>
      </c>
      <c r="L41" s="77">
        <v>47</v>
      </c>
      <c r="M41" s="77">
        <v>29</v>
      </c>
      <c r="N41" s="77">
        <v>18</v>
      </c>
      <c r="O41" s="77">
        <v>3</v>
      </c>
      <c r="P41" s="77">
        <v>0</v>
      </c>
    </row>
    <row r="42" spans="2:16" s="69" customFormat="1" ht="15" customHeight="1" x14ac:dyDescent="0.2">
      <c r="B42" s="76">
        <v>2015</v>
      </c>
      <c r="C42" s="257"/>
      <c r="D42" s="77">
        <v>1346</v>
      </c>
      <c r="E42" s="77">
        <v>1346</v>
      </c>
      <c r="F42" s="77">
        <v>1296</v>
      </c>
      <c r="G42" s="77">
        <v>46</v>
      </c>
      <c r="H42" s="77">
        <v>4</v>
      </c>
      <c r="I42" s="77">
        <v>0</v>
      </c>
      <c r="J42" s="77">
        <v>1346</v>
      </c>
      <c r="K42" s="77">
        <v>1300</v>
      </c>
      <c r="L42" s="77">
        <v>44</v>
      </c>
      <c r="M42" s="77">
        <v>24</v>
      </c>
      <c r="N42" s="77">
        <v>20</v>
      </c>
      <c r="O42" s="77">
        <v>2</v>
      </c>
      <c r="P42" s="77">
        <v>0</v>
      </c>
    </row>
    <row r="43" spans="2:16" s="69" customFormat="1" ht="15" customHeight="1" x14ac:dyDescent="0.2">
      <c r="B43" s="76">
        <v>2014</v>
      </c>
      <c r="C43" s="70"/>
      <c r="D43" s="77">
        <v>1305</v>
      </c>
      <c r="E43" s="77">
        <v>1305</v>
      </c>
      <c r="F43" s="77">
        <v>1251</v>
      </c>
      <c r="G43" s="77">
        <v>50</v>
      </c>
      <c r="H43" s="77">
        <v>4</v>
      </c>
      <c r="I43" s="77">
        <v>0</v>
      </c>
      <c r="J43" s="77">
        <v>1305</v>
      </c>
      <c r="K43" s="77">
        <v>1255</v>
      </c>
      <c r="L43" s="77">
        <v>48</v>
      </c>
      <c r="M43" s="77">
        <v>28</v>
      </c>
      <c r="N43" s="77">
        <v>20</v>
      </c>
      <c r="O43" s="77">
        <v>2</v>
      </c>
      <c r="P43" s="77">
        <v>0</v>
      </c>
    </row>
    <row r="44" spans="2:16" s="69" customFormat="1" ht="15" customHeight="1" x14ac:dyDescent="0.2">
      <c r="B44" s="257" t="s">
        <v>205</v>
      </c>
      <c r="C44" s="173"/>
      <c r="D44" s="173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</row>
    <row r="45" spans="2:16" s="69" customFormat="1" ht="15" customHeight="1" x14ac:dyDescent="0.2">
      <c r="B45" s="76">
        <v>2019</v>
      </c>
      <c r="C45" s="257"/>
      <c r="D45" s="77">
        <v>1467</v>
      </c>
      <c r="E45" s="77">
        <v>1467</v>
      </c>
      <c r="F45" s="77">
        <v>1447</v>
      </c>
      <c r="G45" s="77">
        <v>18</v>
      </c>
      <c r="H45" s="77">
        <v>2</v>
      </c>
      <c r="I45" s="77">
        <v>0</v>
      </c>
      <c r="J45" s="77">
        <v>1467</v>
      </c>
      <c r="K45" s="77">
        <v>1448</v>
      </c>
      <c r="L45" s="77">
        <v>17</v>
      </c>
      <c r="M45" s="77">
        <v>14</v>
      </c>
      <c r="N45" s="77">
        <v>3</v>
      </c>
      <c r="O45" s="77">
        <v>2</v>
      </c>
      <c r="P45" s="77">
        <v>0</v>
      </c>
    </row>
    <row r="46" spans="2:16" s="69" customFormat="1" ht="15" customHeight="1" x14ac:dyDescent="0.2">
      <c r="B46" s="76">
        <v>2018</v>
      </c>
      <c r="C46" s="257"/>
      <c r="D46" s="77">
        <v>1408</v>
      </c>
      <c r="E46" s="77">
        <v>1408</v>
      </c>
      <c r="F46" s="77">
        <v>1392</v>
      </c>
      <c r="G46" s="77">
        <v>14</v>
      </c>
      <c r="H46" s="77">
        <v>2</v>
      </c>
      <c r="I46" s="77">
        <v>0</v>
      </c>
      <c r="J46" s="77">
        <v>1408</v>
      </c>
      <c r="K46" s="77">
        <v>1393</v>
      </c>
      <c r="L46" s="77">
        <v>13</v>
      </c>
      <c r="M46" s="77">
        <v>11</v>
      </c>
      <c r="N46" s="77">
        <v>2</v>
      </c>
      <c r="O46" s="77">
        <v>2</v>
      </c>
      <c r="P46" s="77">
        <v>0</v>
      </c>
    </row>
    <row r="47" spans="2:16" s="69" customFormat="1" ht="15" customHeight="1" x14ac:dyDescent="0.2">
      <c r="B47" s="76">
        <v>2017</v>
      </c>
      <c r="C47" s="257"/>
      <c r="D47" s="77">
        <v>1302</v>
      </c>
      <c r="E47" s="77">
        <v>1302</v>
      </c>
      <c r="F47" s="77">
        <v>1290</v>
      </c>
      <c r="G47" s="77">
        <v>11</v>
      </c>
      <c r="H47" s="77">
        <v>1</v>
      </c>
      <c r="I47" s="77">
        <v>0</v>
      </c>
      <c r="J47" s="77">
        <v>1302</v>
      </c>
      <c r="K47" s="77">
        <v>1291</v>
      </c>
      <c r="L47" s="77">
        <v>10</v>
      </c>
      <c r="M47" s="77">
        <v>7</v>
      </c>
      <c r="N47" s="77">
        <v>3</v>
      </c>
      <c r="O47" s="77">
        <v>1</v>
      </c>
      <c r="P47" s="77">
        <v>0</v>
      </c>
    </row>
    <row r="48" spans="2:16" s="69" customFormat="1" ht="15" customHeight="1" x14ac:dyDescent="0.2">
      <c r="B48" s="76">
        <v>2016</v>
      </c>
      <c r="C48" s="257"/>
      <c r="D48" s="77">
        <v>1244</v>
      </c>
      <c r="E48" s="77">
        <v>1244</v>
      </c>
      <c r="F48" s="77">
        <v>1230</v>
      </c>
      <c r="G48" s="77">
        <v>14</v>
      </c>
      <c r="H48" s="77">
        <v>0</v>
      </c>
      <c r="I48" s="77">
        <v>0</v>
      </c>
      <c r="J48" s="77">
        <v>1244</v>
      </c>
      <c r="K48" s="77">
        <v>1231</v>
      </c>
      <c r="L48" s="77">
        <v>13</v>
      </c>
      <c r="M48" s="77">
        <v>9</v>
      </c>
      <c r="N48" s="77">
        <v>4</v>
      </c>
      <c r="O48" s="77">
        <v>0</v>
      </c>
      <c r="P48" s="77">
        <v>0</v>
      </c>
    </row>
    <row r="49" spans="2:16" s="69" customFormat="1" ht="15" customHeight="1" x14ac:dyDescent="0.2">
      <c r="B49" s="76">
        <v>2015</v>
      </c>
      <c r="C49" s="257"/>
      <c r="D49" s="77">
        <v>1160</v>
      </c>
      <c r="E49" s="77">
        <v>1160</v>
      </c>
      <c r="F49" s="77">
        <v>1143</v>
      </c>
      <c r="G49" s="77">
        <v>17</v>
      </c>
      <c r="H49" s="77">
        <v>0</v>
      </c>
      <c r="I49" s="77">
        <v>0</v>
      </c>
      <c r="J49" s="77">
        <v>1160</v>
      </c>
      <c r="K49" s="77">
        <v>1144</v>
      </c>
      <c r="L49" s="77">
        <v>16</v>
      </c>
      <c r="M49" s="77">
        <v>14</v>
      </c>
      <c r="N49" s="77">
        <v>2</v>
      </c>
      <c r="O49" s="77">
        <v>0</v>
      </c>
      <c r="P49" s="77">
        <v>0</v>
      </c>
    </row>
    <row r="50" spans="2:16" s="69" customFormat="1" ht="15" customHeight="1" x14ac:dyDescent="0.2">
      <c r="B50" s="76">
        <v>2014</v>
      </c>
      <c r="C50" s="70"/>
      <c r="D50" s="77">
        <v>1154</v>
      </c>
      <c r="E50" s="77">
        <v>1154</v>
      </c>
      <c r="F50" s="77">
        <v>1137</v>
      </c>
      <c r="G50" s="77">
        <v>16</v>
      </c>
      <c r="H50" s="77">
        <v>1</v>
      </c>
      <c r="I50" s="77">
        <v>0</v>
      </c>
      <c r="J50" s="77">
        <v>1154</v>
      </c>
      <c r="K50" s="77">
        <v>1138</v>
      </c>
      <c r="L50" s="77">
        <v>15</v>
      </c>
      <c r="M50" s="77">
        <v>13</v>
      </c>
      <c r="N50" s="77">
        <v>2</v>
      </c>
      <c r="O50" s="77">
        <v>1</v>
      </c>
      <c r="P50" s="77">
        <v>0</v>
      </c>
    </row>
    <row r="51" spans="2:16" s="69" customFormat="1" ht="15" customHeight="1" x14ac:dyDescent="0.2">
      <c r="B51" s="257" t="s">
        <v>206</v>
      </c>
      <c r="C51" s="173"/>
      <c r="D51" s="173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</row>
    <row r="52" spans="2:16" s="69" customFormat="1" ht="15" customHeight="1" x14ac:dyDescent="0.2">
      <c r="B52" s="76">
        <v>2019</v>
      </c>
      <c r="C52" s="257"/>
      <c r="D52" s="77">
        <v>325</v>
      </c>
      <c r="E52" s="77">
        <v>325</v>
      </c>
      <c r="F52" s="77">
        <v>313</v>
      </c>
      <c r="G52" s="77">
        <v>12</v>
      </c>
      <c r="H52" s="77">
        <v>0</v>
      </c>
      <c r="I52" s="77">
        <v>0</v>
      </c>
      <c r="J52" s="77">
        <v>325</v>
      </c>
      <c r="K52" s="77">
        <v>313</v>
      </c>
      <c r="L52" s="77">
        <v>12</v>
      </c>
      <c r="M52" s="77">
        <v>9</v>
      </c>
      <c r="N52" s="77">
        <v>3</v>
      </c>
      <c r="O52" s="77">
        <v>0</v>
      </c>
      <c r="P52" s="77">
        <v>0</v>
      </c>
    </row>
    <row r="53" spans="2:16" s="69" customFormat="1" ht="15" customHeight="1" x14ac:dyDescent="0.2">
      <c r="B53" s="76">
        <v>2018</v>
      </c>
      <c r="C53" s="257"/>
      <c r="D53" s="77">
        <v>319</v>
      </c>
      <c r="E53" s="77">
        <v>319</v>
      </c>
      <c r="F53" s="77">
        <v>306</v>
      </c>
      <c r="G53" s="77">
        <v>13</v>
      </c>
      <c r="H53" s="77">
        <v>0</v>
      </c>
      <c r="I53" s="77">
        <v>0</v>
      </c>
      <c r="J53" s="77">
        <v>319</v>
      </c>
      <c r="K53" s="77">
        <v>307</v>
      </c>
      <c r="L53" s="77">
        <v>12</v>
      </c>
      <c r="M53" s="77">
        <v>7</v>
      </c>
      <c r="N53" s="77">
        <v>5</v>
      </c>
      <c r="O53" s="77">
        <v>0</v>
      </c>
      <c r="P53" s="77">
        <v>0</v>
      </c>
    </row>
    <row r="54" spans="2:16" s="69" customFormat="1" ht="15" customHeight="1" x14ac:dyDescent="0.2">
      <c r="B54" s="76">
        <v>2017</v>
      </c>
      <c r="C54" s="257"/>
      <c r="D54" s="77">
        <v>307</v>
      </c>
      <c r="E54" s="77">
        <v>307</v>
      </c>
      <c r="F54" s="77">
        <v>297</v>
      </c>
      <c r="G54" s="77">
        <v>10</v>
      </c>
      <c r="H54" s="77">
        <v>0</v>
      </c>
      <c r="I54" s="77">
        <v>0</v>
      </c>
      <c r="J54" s="77">
        <v>307</v>
      </c>
      <c r="K54" s="77">
        <v>297</v>
      </c>
      <c r="L54" s="77">
        <v>10</v>
      </c>
      <c r="M54" s="77">
        <v>6</v>
      </c>
      <c r="N54" s="77">
        <v>4</v>
      </c>
      <c r="O54" s="77">
        <v>0</v>
      </c>
      <c r="P54" s="77">
        <v>0</v>
      </c>
    </row>
    <row r="55" spans="2:16" s="69" customFormat="1" ht="15" customHeight="1" x14ac:dyDescent="0.2">
      <c r="B55" s="76">
        <v>2016</v>
      </c>
      <c r="C55" s="257"/>
      <c r="D55" s="77">
        <v>268</v>
      </c>
      <c r="E55" s="77">
        <v>268</v>
      </c>
      <c r="F55" s="77">
        <v>257</v>
      </c>
      <c r="G55" s="77">
        <v>11</v>
      </c>
      <c r="H55" s="77">
        <v>0</v>
      </c>
      <c r="I55" s="77">
        <v>0</v>
      </c>
      <c r="J55" s="77">
        <v>268</v>
      </c>
      <c r="K55" s="77">
        <v>258</v>
      </c>
      <c r="L55" s="77">
        <v>10</v>
      </c>
      <c r="M55" s="77">
        <v>7</v>
      </c>
      <c r="N55" s="77">
        <v>3</v>
      </c>
      <c r="O55" s="77">
        <v>0</v>
      </c>
      <c r="P55" s="77">
        <v>0</v>
      </c>
    </row>
    <row r="56" spans="2:16" s="69" customFormat="1" ht="15" customHeight="1" x14ac:dyDescent="0.2">
      <c r="B56" s="76">
        <v>2015</v>
      </c>
      <c r="C56" s="257"/>
      <c r="D56" s="77">
        <v>271</v>
      </c>
      <c r="E56" s="77">
        <v>271</v>
      </c>
      <c r="F56" s="77">
        <v>262</v>
      </c>
      <c r="G56" s="77">
        <v>9</v>
      </c>
      <c r="H56" s="77">
        <v>0</v>
      </c>
      <c r="I56" s="77">
        <v>0</v>
      </c>
      <c r="J56" s="77">
        <v>271</v>
      </c>
      <c r="K56" s="77">
        <v>262</v>
      </c>
      <c r="L56" s="77">
        <v>9</v>
      </c>
      <c r="M56" s="77">
        <v>6</v>
      </c>
      <c r="N56" s="77">
        <v>3</v>
      </c>
      <c r="O56" s="77">
        <v>0</v>
      </c>
      <c r="P56" s="77">
        <v>0</v>
      </c>
    </row>
    <row r="57" spans="2:16" s="69" customFormat="1" ht="15" customHeight="1" x14ac:dyDescent="0.2">
      <c r="B57" s="76">
        <v>2014</v>
      </c>
      <c r="C57" s="70"/>
      <c r="D57" s="77">
        <v>281</v>
      </c>
      <c r="E57" s="77">
        <v>281</v>
      </c>
      <c r="F57" s="77">
        <v>273</v>
      </c>
      <c r="G57" s="77">
        <v>8</v>
      </c>
      <c r="H57" s="77">
        <v>0</v>
      </c>
      <c r="I57" s="77">
        <v>0</v>
      </c>
      <c r="J57" s="77">
        <v>281</v>
      </c>
      <c r="K57" s="77">
        <v>273</v>
      </c>
      <c r="L57" s="77">
        <v>8</v>
      </c>
      <c r="M57" s="77">
        <v>5</v>
      </c>
      <c r="N57" s="77">
        <v>3</v>
      </c>
      <c r="O57" s="77">
        <v>0</v>
      </c>
      <c r="P57" s="77">
        <v>0</v>
      </c>
    </row>
    <row r="58" spans="2:16" s="69" customFormat="1" ht="15" customHeight="1" x14ac:dyDescent="0.2">
      <c r="B58" s="257" t="s">
        <v>208</v>
      </c>
      <c r="C58" s="173"/>
      <c r="D58" s="173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</row>
    <row r="59" spans="2:16" s="69" customFormat="1" ht="15" customHeight="1" x14ac:dyDescent="0.2">
      <c r="B59" s="76">
        <v>2019</v>
      </c>
      <c r="C59" s="257"/>
      <c r="D59" s="77">
        <v>1200</v>
      </c>
      <c r="E59" s="77">
        <v>1200</v>
      </c>
      <c r="F59" s="77">
        <v>1162</v>
      </c>
      <c r="G59" s="77">
        <v>35</v>
      </c>
      <c r="H59" s="77">
        <v>3</v>
      </c>
      <c r="I59" s="77">
        <v>0</v>
      </c>
      <c r="J59" s="77">
        <v>1200</v>
      </c>
      <c r="K59" s="77">
        <v>1162</v>
      </c>
      <c r="L59" s="77">
        <v>35</v>
      </c>
      <c r="M59" s="77">
        <v>27</v>
      </c>
      <c r="N59" s="77">
        <v>8</v>
      </c>
      <c r="O59" s="77">
        <v>3</v>
      </c>
      <c r="P59" s="77">
        <v>0</v>
      </c>
    </row>
    <row r="60" spans="2:16" s="69" customFormat="1" ht="15" customHeight="1" x14ac:dyDescent="0.2">
      <c r="B60" s="76">
        <v>2018</v>
      </c>
      <c r="C60" s="257"/>
      <c r="D60" s="77">
        <v>1173</v>
      </c>
      <c r="E60" s="77">
        <v>1173</v>
      </c>
      <c r="F60" s="77">
        <v>1140</v>
      </c>
      <c r="G60" s="77">
        <v>31</v>
      </c>
      <c r="H60" s="77">
        <v>2</v>
      </c>
      <c r="I60" s="77">
        <v>0</v>
      </c>
      <c r="J60" s="77">
        <v>1173</v>
      </c>
      <c r="K60" s="77">
        <v>1140</v>
      </c>
      <c r="L60" s="77">
        <v>31</v>
      </c>
      <c r="M60" s="77">
        <v>22</v>
      </c>
      <c r="N60" s="77">
        <v>9</v>
      </c>
      <c r="O60" s="77">
        <v>2</v>
      </c>
      <c r="P60" s="77">
        <v>0</v>
      </c>
    </row>
    <row r="61" spans="2:16" s="69" customFormat="1" ht="15" customHeight="1" x14ac:dyDescent="0.2">
      <c r="B61" s="76">
        <v>2017</v>
      </c>
      <c r="C61" s="257"/>
      <c r="D61" s="77">
        <v>1085</v>
      </c>
      <c r="E61" s="77">
        <v>1085</v>
      </c>
      <c r="F61" s="77">
        <v>1053</v>
      </c>
      <c r="G61" s="77">
        <v>30</v>
      </c>
      <c r="H61" s="77">
        <v>2</v>
      </c>
      <c r="I61" s="77">
        <v>0</v>
      </c>
      <c r="J61" s="77">
        <v>1085</v>
      </c>
      <c r="K61" s="77">
        <v>1053</v>
      </c>
      <c r="L61" s="77">
        <v>30</v>
      </c>
      <c r="M61" s="77">
        <v>22</v>
      </c>
      <c r="N61" s="77">
        <v>8</v>
      </c>
      <c r="O61" s="77">
        <v>2</v>
      </c>
      <c r="P61" s="77">
        <v>0</v>
      </c>
    </row>
    <row r="62" spans="2:16" s="69" customFormat="1" ht="15" customHeight="1" x14ac:dyDescent="0.2">
      <c r="B62" s="76">
        <v>2016</v>
      </c>
      <c r="C62" s="257"/>
      <c r="D62" s="77">
        <v>1040</v>
      </c>
      <c r="E62" s="77">
        <v>1040</v>
      </c>
      <c r="F62" s="77">
        <v>1011</v>
      </c>
      <c r="G62" s="77">
        <v>27</v>
      </c>
      <c r="H62" s="77">
        <v>2</v>
      </c>
      <c r="I62" s="77">
        <v>0</v>
      </c>
      <c r="J62" s="77">
        <v>1040</v>
      </c>
      <c r="K62" s="77">
        <v>1011</v>
      </c>
      <c r="L62" s="77">
        <v>27</v>
      </c>
      <c r="M62" s="77">
        <v>20</v>
      </c>
      <c r="N62" s="77">
        <v>7</v>
      </c>
      <c r="O62" s="77">
        <v>2</v>
      </c>
      <c r="P62" s="77">
        <v>0</v>
      </c>
    </row>
    <row r="63" spans="2:16" s="69" customFormat="1" ht="15" customHeight="1" x14ac:dyDescent="0.2">
      <c r="B63" s="76">
        <v>2015</v>
      </c>
      <c r="C63" s="257"/>
      <c r="D63" s="77">
        <v>980</v>
      </c>
      <c r="E63" s="77">
        <v>980</v>
      </c>
      <c r="F63" s="77">
        <v>952</v>
      </c>
      <c r="G63" s="77">
        <v>26</v>
      </c>
      <c r="H63" s="77">
        <v>2</v>
      </c>
      <c r="I63" s="77">
        <v>0</v>
      </c>
      <c r="J63" s="77">
        <v>980</v>
      </c>
      <c r="K63" s="77">
        <v>952</v>
      </c>
      <c r="L63" s="77">
        <v>26</v>
      </c>
      <c r="M63" s="77">
        <v>19</v>
      </c>
      <c r="N63" s="77">
        <v>7</v>
      </c>
      <c r="O63" s="77">
        <v>2</v>
      </c>
      <c r="P63" s="77">
        <v>0</v>
      </c>
    </row>
    <row r="64" spans="2:16" s="69" customFormat="1" ht="15" customHeight="1" x14ac:dyDescent="0.2">
      <c r="B64" s="76">
        <v>2014</v>
      </c>
      <c r="C64" s="70"/>
      <c r="D64" s="77">
        <v>955</v>
      </c>
      <c r="E64" s="77">
        <v>955</v>
      </c>
      <c r="F64" s="77">
        <v>928</v>
      </c>
      <c r="G64" s="77">
        <v>27</v>
      </c>
      <c r="H64" s="77">
        <v>0</v>
      </c>
      <c r="I64" s="77">
        <v>0</v>
      </c>
      <c r="J64" s="77">
        <v>955</v>
      </c>
      <c r="K64" s="77">
        <v>928</v>
      </c>
      <c r="L64" s="77">
        <v>27</v>
      </c>
      <c r="M64" s="77">
        <v>15</v>
      </c>
      <c r="N64" s="77">
        <v>12</v>
      </c>
      <c r="O64" s="77">
        <v>0</v>
      </c>
      <c r="P64" s="77">
        <v>0</v>
      </c>
    </row>
    <row r="65" spans="2:16" s="69" customFormat="1" ht="15" customHeight="1" x14ac:dyDescent="0.2">
      <c r="B65" s="257" t="s">
        <v>209</v>
      </c>
      <c r="C65" s="173"/>
      <c r="D65" s="173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</row>
    <row r="66" spans="2:16" s="69" customFormat="1" ht="15" customHeight="1" x14ac:dyDescent="0.2">
      <c r="B66" s="76">
        <v>2019</v>
      </c>
      <c r="C66" s="257"/>
      <c r="D66" s="77">
        <v>3732</v>
      </c>
      <c r="E66" s="77">
        <v>3732</v>
      </c>
      <c r="F66" s="77">
        <v>3626</v>
      </c>
      <c r="G66" s="77">
        <v>93</v>
      </c>
      <c r="H66" s="77">
        <v>13</v>
      </c>
      <c r="I66" s="77">
        <v>0</v>
      </c>
      <c r="J66" s="77">
        <v>3732</v>
      </c>
      <c r="K66" s="77">
        <v>3630</v>
      </c>
      <c r="L66" s="77">
        <v>90</v>
      </c>
      <c r="M66" s="77">
        <v>56</v>
      </c>
      <c r="N66" s="77">
        <v>34</v>
      </c>
      <c r="O66" s="77">
        <v>12</v>
      </c>
      <c r="P66" s="77">
        <v>0</v>
      </c>
    </row>
    <row r="67" spans="2:16" s="69" customFormat="1" ht="15" customHeight="1" x14ac:dyDescent="0.2">
      <c r="B67" s="76">
        <v>2018</v>
      </c>
      <c r="C67" s="257"/>
      <c r="D67" s="77">
        <v>3630</v>
      </c>
      <c r="E67" s="77">
        <v>3630</v>
      </c>
      <c r="F67" s="77">
        <v>3530</v>
      </c>
      <c r="G67" s="77">
        <v>87</v>
      </c>
      <c r="H67" s="77">
        <v>13</v>
      </c>
      <c r="I67" s="77">
        <v>0</v>
      </c>
      <c r="J67" s="77">
        <v>3630</v>
      </c>
      <c r="K67" s="77">
        <v>3534</v>
      </c>
      <c r="L67" s="77">
        <v>84</v>
      </c>
      <c r="M67" s="77">
        <v>51</v>
      </c>
      <c r="N67" s="77">
        <v>33</v>
      </c>
      <c r="O67" s="77">
        <v>12</v>
      </c>
      <c r="P67" s="77">
        <v>0</v>
      </c>
    </row>
    <row r="68" spans="2:16" s="69" customFormat="1" ht="15" customHeight="1" x14ac:dyDescent="0.2">
      <c r="B68" s="76">
        <v>2017</v>
      </c>
      <c r="C68" s="257"/>
      <c r="D68" s="77">
        <v>3431</v>
      </c>
      <c r="E68" s="77">
        <v>3431</v>
      </c>
      <c r="F68" s="77">
        <v>3340</v>
      </c>
      <c r="G68" s="77">
        <v>78</v>
      </c>
      <c r="H68" s="77">
        <v>13</v>
      </c>
      <c r="I68" s="77">
        <v>0</v>
      </c>
      <c r="J68" s="77">
        <v>3431</v>
      </c>
      <c r="K68" s="77">
        <v>3343</v>
      </c>
      <c r="L68" s="77">
        <v>76</v>
      </c>
      <c r="M68" s="77">
        <v>50</v>
      </c>
      <c r="N68" s="77">
        <v>26</v>
      </c>
      <c r="O68" s="77">
        <v>12</v>
      </c>
      <c r="P68" s="77">
        <v>0</v>
      </c>
    </row>
    <row r="69" spans="2:16" s="69" customFormat="1" ht="15" customHeight="1" x14ac:dyDescent="0.2">
      <c r="B69" s="76">
        <v>2016</v>
      </c>
      <c r="C69" s="257"/>
      <c r="D69" s="77">
        <v>3277</v>
      </c>
      <c r="E69" s="77">
        <v>3277</v>
      </c>
      <c r="F69" s="77">
        <v>3187</v>
      </c>
      <c r="G69" s="77">
        <v>78</v>
      </c>
      <c r="H69" s="77">
        <v>12</v>
      </c>
      <c r="I69" s="77">
        <v>0</v>
      </c>
      <c r="J69" s="77">
        <v>3277</v>
      </c>
      <c r="K69" s="77">
        <v>3189</v>
      </c>
      <c r="L69" s="77">
        <v>77</v>
      </c>
      <c r="M69" s="77">
        <v>48</v>
      </c>
      <c r="N69" s="77">
        <v>29</v>
      </c>
      <c r="O69" s="77">
        <v>11</v>
      </c>
      <c r="P69" s="77">
        <v>0</v>
      </c>
    </row>
    <row r="70" spans="2:16" s="69" customFormat="1" ht="15" customHeight="1" x14ac:dyDescent="0.2">
      <c r="B70" s="76">
        <v>2015</v>
      </c>
      <c r="C70" s="257"/>
      <c r="D70" s="77">
        <v>3186</v>
      </c>
      <c r="E70" s="77">
        <v>3186</v>
      </c>
      <c r="F70" s="77">
        <v>3094</v>
      </c>
      <c r="G70" s="77">
        <v>79</v>
      </c>
      <c r="H70" s="77">
        <v>13</v>
      </c>
      <c r="I70" s="77">
        <v>0</v>
      </c>
      <c r="J70" s="77">
        <v>3186</v>
      </c>
      <c r="K70" s="77">
        <v>3095</v>
      </c>
      <c r="L70" s="77">
        <v>79</v>
      </c>
      <c r="M70" s="77">
        <v>49</v>
      </c>
      <c r="N70" s="77">
        <v>30</v>
      </c>
      <c r="O70" s="77">
        <v>12</v>
      </c>
      <c r="P70" s="77">
        <v>0</v>
      </c>
    </row>
    <row r="71" spans="2:16" s="69" customFormat="1" ht="15" customHeight="1" x14ac:dyDescent="0.2">
      <c r="B71" s="76">
        <v>2014</v>
      </c>
      <c r="C71" s="70"/>
      <c r="D71" s="77">
        <v>3072</v>
      </c>
      <c r="E71" s="77">
        <v>3071</v>
      </c>
      <c r="F71" s="77">
        <v>2984</v>
      </c>
      <c r="G71" s="77">
        <v>74</v>
      </c>
      <c r="H71" s="77">
        <v>13</v>
      </c>
      <c r="I71" s="77">
        <v>1</v>
      </c>
      <c r="J71" s="77">
        <v>3072</v>
      </c>
      <c r="K71" s="77">
        <v>2985</v>
      </c>
      <c r="L71" s="77">
        <v>74</v>
      </c>
      <c r="M71" s="77">
        <v>42</v>
      </c>
      <c r="N71" s="77">
        <v>32</v>
      </c>
      <c r="O71" s="77">
        <v>12</v>
      </c>
      <c r="P71" s="77">
        <v>1</v>
      </c>
    </row>
    <row r="72" spans="2:16" s="69" customFormat="1" ht="15" customHeight="1" x14ac:dyDescent="0.2">
      <c r="B72" s="257" t="s">
        <v>210</v>
      </c>
      <c r="C72" s="257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</row>
    <row r="73" spans="2:16" s="69" customFormat="1" ht="15" customHeight="1" x14ac:dyDescent="0.2">
      <c r="B73" s="76">
        <v>2019</v>
      </c>
      <c r="C73" s="257"/>
      <c r="D73" s="77">
        <v>651</v>
      </c>
      <c r="E73" s="77">
        <v>651</v>
      </c>
      <c r="F73" s="77">
        <v>643</v>
      </c>
      <c r="G73" s="77">
        <v>7</v>
      </c>
      <c r="H73" s="77">
        <v>1</v>
      </c>
      <c r="I73" s="77">
        <v>0</v>
      </c>
      <c r="J73" s="77">
        <v>651</v>
      </c>
      <c r="K73" s="77">
        <v>643</v>
      </c>
      <c r="L73" s="77">
        <v>7</v>
      </c>
      <c r="M73" s="77">
        <v>4</v>
      </c>
      <c r="N73" s="77">
        <v>3</v>
      </c>
      <c r="O73" s="77">
        <v>1</v>
      </c>
      <c r="P73" s="77">
        <v>0</v>
      </c>
    </row>
    <row r="74" spans="2:16" s="69" customFormat="1" ht="15" customHeight="1" x14ac:dyDescent="0.2">
      <c r="B74" s="76">
        <v>2018</v>
      </c>
      <c r="C74" s="257"/>
      <c r="D74" s="77">
        <v>632</v>
      </c>
      <c r="E74" s="77">
        <v>632</v>
      </c>
      <c r="F74" s="77">
        <v>625</v>
      </c>
      <c r="G74" s="77">
        <v>6</v>
      </c>
      <c r="H74" s="77">
        <v>1</v>
      </c>
      <c r="I74" s="77">
        <v>0</v>
      </c>
      <c r="J74" s="77">
        <v>632</v>
      </c>
      <c r="K74" s="77">
        <v>625</v>
      </c>
      <c r="L74" s="77">
        <v>6</v>
      </c>
      <c r="M74" s="77">
        <v>5</v>
      </c>
      <c r="N74" s="77">
        <v>1</v>
      </c>
      <c r="O74" s="77">
        <v>1</v>
      </c>
      <c r="P74" s="77">
        <v>0</v>
      </c>
    </row>
    <row r="75" spans="2:16" s="69" customFormat="1" ht="15" customHeight="1" x14ac:dyDescent="0.2">
      <c r="B75" s="76">
        <v>2017</v>
      </c>
      <c r="C75" s="257"/>
      <c r="D75" s="77">
        <v>595</v>
      </c>
      <c r="E75" s="77">
        <v>595</v>
      </c>
      <c r="F75" s="77">
        <v>589</v>
      </c>
      <c r="G75" s="77">
        <v>5</v>
      </c>
      <c r="H75" s="77">
        <v>1</v>
      </c>
      <c r="I75" s="77">
        <v>0</v>
      </c>
      <c r="J75" s="77">
        <v>595</v>
      </c>
      <c r="K75" s="77">
        <v>589</v>
      </c>
      <c r="L75" s="77">
        <v>5</v>
      </c>
      <c r="M75" s="77">
        <v>4</v>
      </c>
      <c r="N75" s="77">
        <v>1</v>
      </c>
      <c r="O75" s="77">
        <v>1</v>
      </c>
      <c r="P75" s="77">
        <v>0</v>
      </c>
    </row>
    <row r="76" spans="2:16" s="69" customFormat="1" ht="15" customHeight="1" x14ac:dyDescent="0.2">
      <c r="B76" s="76">
        <v>2016</v>
      </c>
      <c r="C76" s="257"/>
      <c r="D76" s="77">
        <v>586</v>
      </c>
      <c r="E76" s="77">
        <v>586</v>
      </c>
      <c r="F76" s="77">
        <v>580</v>
      </c>
      <c r="G76" s="77">
        <v>5</v>
      </c>
      <c r="H76" s="77">
        <v>1</v>
      </c>
      <c r="I76" s="77">
        <v>0</v>
      </c>
      <c r="J76" s="77">
        <v>586</v>
      </c>
      <c r="K76" s="77">
        <v>580</v>
      </c>
      <c r="L76" s="77">
        <v>5</v>
      </c>
      <c r="M76" s="77">
        <v>3</v>
      </c>
      <c r="N76" s="77">
        <v>2</v>
      </c>
      <c r="O76" s="77">
        <v>1</v>
      </c>
      <c r="P76" s="77">
        <v>0</v>
      </c>
    </row>
    <row r="77" spans="2:16" s="69" customFormat="1" ht="15" customHeight="1" x14ac:dyDescent="0.2">
      <c r="B77" s="76">
        <v>2015</v>
      </c>
      <c r="C77" s="257"/>
      <c r="D77" s="77">
        <v>598</v>
      </c>
      <c r="E77" s="77">
        <v>598</v>
      </c>
      <c r="F77" s="77">
        <v>592</v>
      </c>
      <c r="G77" s="77">
        <v>5</v>
      </c>
      <c r="H77" s="77">
        <v>1</v>
      </c>
      <c r="I77" s="77">
        <v>0</v>
      </c>
      <c r="J77" s="77">
        <v>598</v>
      </c>
      <c r="K77" s="77">
        <v>592</v>
      </c>
      <c r="L77" s="77">
        <v>5</v>
      </c>
      <c r="M77" s="77">
        <v>3</v>
      </c>
      <c r="N77" s="77">
        <v>2</v>
      </c>
      <c r="O77" s="77">
        <v>1</v>
      </c>
      <c r="P77" s="77">
        <v>0</v>
      </c>
    </row>
    <row r="78" spans="2:16" s="69" customFormat="1" ht="15" customHeight="1" x14ac:dyDescent="0.2">
      <c r="B78" s="76">
        <v>2014</v>
      </c>
      <c r="C78" s="70"/>
      <c r="D78" s="77">
        <v>574</v>
      </c>
      <c r="E78" s="77">
        <v>574</v>
      </c>
      <c r="F78" s="77">
        <v>568</v>
      </c>
      <c r="G78" s="77">
        <v>6</v>
      </c>
      <c r="H78" s="77">
        <v>0</v>
      </c>
      <c r="I78" s="77">
        <v>0</v>
      </c>
      <c r="J78" s="77">
        <v>574</v>
      </c>
      <c r="K78" s="77">
        <v>568</v>
      </c>
      <c r="L78" s="77">
        <v>6</v>
      </c>
      <c r="M78" s="77">
        <v>4</v>
      </c>
      <c r="N78" s="77">
        <v>2</v>
      </c>
      <c r="O78" s="77">
        <v>0</v>
      </c>
      <c r="P78" s="77">
        <v>0</v>
      </c>
    </row>
    <row r="79" spans="2:16" s="69" customFormat="1" ht="15" customHeight="1" x14ac:dyDescent="0.2">
      <c r="B79" s="257" t="s">
        <v>211</v>
      </c>
      <c r="C79" s="173"/>
      <c r="D79" s="173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s="69" customFormat="1" ht="15" customHeight="1" x14ac:dyDescent="0.2">
      <c r="B80" s="76">
        <v>2019</v>
      </c>
      <c r="C80" s="257"/>
      <c r="D80" s="77">
        <v>696</v>
      </c>
      <c r="E80" s="77">
        <v>696</v>
      </c>
      <c r="F80" s="77">
        <v>678</v>
      </c>
      <c r="G80" s="77">
        <v>18</v>
      </c>
      <c r="H80" s="77">
        <v>0</v>
      </c>
      <c r="I80" s="77">
        <v>0</v>
      </c>
      <c r="J80" s="77">
        <v>696</v>
      </c>
      <c r="K80" s="77">
        <v>678</v>
      </c>
      <c r="L80" s="77">
        <v>18</v>
      </c>
      <c r="M80" s="77">
        <v>12</v>
      </c>
      <c r="N80" s="77">
        <v>6</v>
      </c>
      <c r="O80" s="77">
        <v>0</v>
      </c>
      <c r="P80" s="77">
        <v>0</v>
      </c>
    </row>
    <row r="81" spans="2:16" s="69" customFormat="1" ht="15" customHeight="1" x14ac:dyDescent="0.2">
      <c r="B81" s="76">
        <v>2018</v>
      </c>
      <c r="C81" s="257"/>
      <c r="D81" s="77">
        <v>675</v>
      </c>
      <c r="E81" s="77">
        <v>675</v>
      </c>
      <c r="F81" s="77">
        <v>658</v>
      </c>
      <c r="G81" s="77">
        <v>17</v>
      </c>
      <c r="H81" s="77">
        <v>0</v>
      </c>
      <c r="I81" s="77">
        <v>0</v>
      </c>
      <c r="J81" s="77">
        <v>675</v>
      </c>
      <c r="K81" s="77">
        <v>658</v>
      </c>
      <c r="L81" s="77">
        <v>17</v>
      </c>
      <c r="M81" s="77">
        <v>12</v>
      </c>
      <c r="N81" s="77">
        <v>5</v>
      </c>
      <c r="O81" s="77">
        <v>0</v>
      </c>
      <c r="P81" s="77">
        <v>0</v>
      </c>
    </row>
    <row r="82" spans="2:16" s="69" customFormat="1" ht="15" customHeight="1" x14ac:dyDescent="0.2">
      <c r="B82" s="76">
        <v>2017</v>
      </c>
      <c r="C82" s="257"/>
      <c r="D82" s="77">
        <v>630</v>
      </c>
      <c r="E82" s="77">
        <v>630</v>
      </c>
      <c r="F82" s="77">
        <v>617</v>
      </c>
      <c r="G82" s="77">
        <v>13</v>
      </c>
      <c r="H82" s="77">
        <v>0</v>
      </c>
      <c r="I82" s="77">
        <v>0</v>
      </c>
      <c r="J82" s="77">
        <v>630</v>
      </c>
      <c r="K82" s="77">
        <v>617</v>
      </c>
      <c r="L82" s="77">
        <v>13</v>
      </c>
      <c r="M82" s="77">
        <v>8</v>
      </c>
      <c r="N82" s="77">
        <v>5</v>
      </c>
      <c r="O82" s="77">
        <v>0</v>
      </c>
      <c r="P82" s="77">
        <v>0</v>
      </c>
    </row>
    <row r="83" spans="2:16" s="69" customFormat="1" ht="15" customHeight="1" x14ac:dyDescent="0.2">
      <c r="B83" s="76">
        <v>2016</v>
      </c>
      <c r="C83" s="257"/>
      <c r="D83" s="77">
        <v>621</v>
      </c>
      <c r="E83" s="77">
        <v>621</v>
      </c>
      <c r="F83" s="77">
        <v>609</v>
      </c>
      <c r="G83" s="77">
        <v>12</v>
      </c>
      <c r="H83" s="77">
        <v>0</v>
      </c>
      <c r="I83" s="77">
        <v>0</v>
      </c>
      <c r="J83" s="77">
        <v>621</v>
      </c>
      <c r="K83" s="77">
        <v>609</v>
      </c>
      <c r="L83" s="77">
        <v>12</v>
      </c>
      <c r="M83" s="77">
        <v>7</v>
      </c>
      <c r="N83" s="77">
        <v>5</v>
      </c>
      <c r="O83" s="77">
        <v>0</v>
      </c>
      <c r="P83" s="77">
        <v>0</v>
      </c>
    </row>
    <row r="84" spans="2:16" s="69" customFormat="1" ht="15" customHeight="1" x14ac:dyDescent="0.2">
      <c r="B84" s="76">
        <v>2015</v>
      </c>
      <c r="C84" s="257"/>
      <c r="D84" s="77">
        <v>597</v>
      </c>
      <c r="E84" s="77">
        <v>597</v>
      </c>
      <c r="F84" s="77">
        <v>587</v>
      </c>
      <c r="G84" s="77">
        <v>10</v>
      </c>
      <c r="H84" s="77">
        <v>0</v>
      </c>
      <c r="I84" s="77">
        <v>0</v>
      </c>
      <c r="J84" s="77">
        <v>597</v>
      </c>
      <c r="K84" s="77">
        <v>587</v>
      </c>
      <c r="L84" s="77">
        <v>10</v>
      </c>
      <c r="M84" s="77">
        <v>5</v>
      </c>
      <c r="N84" s="77">
        <v>5</v>
      </c>
      <c r="O84" s="77">
        <v>0</v>
      </c>
      <c r="P84" s="77">
        <v>0</v>
      </c>
    </row>
    <row r="85" spans="2:16" s="69" customFormat="1" ht="15" customHeight="1" x14ac:dyDescent="0.2">
      <c r="B85" s="76">
        <v>2014</v>
      </c>
      <c r="C85" s="70"/>
      <c r="D85" s="77">
        <v>603</v>
      </c>
      <c r="E85" s="77">
        <v>603</v>
      </c>
      <c r="F85" s="77">
        <v>593</v>
      </c>
      <c r="G85" s="77">
        <v>10</v>
      </c>
      <c r="H85" s="77">
        <v>0</v>
      </c>
      <c r="I85" s="77">
        <v>0</v>
      </c>
      <c r="J85" s="77">
        <v>603</v>
      </c>
      <c r="K85" s="77">
        <v>593</v>
      </c>
      <c r="L85" s="77">
        <v>10</v>
      </c>
      <c r="M85" s="77">
        <v>7</v>
      </c>
      <c r="N85" s="77">
        <v>3</v>
      </c>
      <c r="O85" s="77">
        <v>0</v>
      </c>
      <c r="P85" s="77">
        <v>0</v>
      </c>
    </row>
    <row r="86" spans="2:16" s="69" customFormat="1" ht="15" customHeight="1" x14ac:dyDescent="0.2">
      <c r="B86" s="257" t="s">
        <v>207</v>
      </c>
      <c r="C86" s="173"/>
      <c r="D86" s="173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</row>
    <row r="87" spans="2:16" s="69" customFormat="1" ht="15" customHeight="1" x14ac:dyDescent="0.2">
      <c r="B87" s="76">
        <v>2019</v>
      </c>
      <c r="C87" s="257"/>
      <c r="D87" s="77">
        <v>500</v>
      </c>
      <c r="E87" s="77">
        <v>500</v>
      </c>
      <c r="F87" s="77">
        <v>488</v>
      </c>
      <c r="G87" s="77">
        <v>11</v>
      </c>
      <c r="H87" s="77">
        <v>1</v>
      </c>
      <c r="I87" s="77">
        <v>0</v>
      </c>
      <c r="J87" s="77">
        <v>500</v>
      </c>
      <c r="K87" s="77">
        <v>488</v>
      </c>
      <c r="L87" s="77">
        <v>11</v>
      </c>
      <c r="M87" s="77">
        <v>8</v>
      </c>
      <c r="N87" s="77">
        <v>3</v>
      </c>
      <c r="O87" s="77">
        <v>1</v>
      </c>
      <c r="P87" s="77">
        <v>0</v>
      </c>
    </row>
    <row r="88" spans="2:16" s="69" customFormat="1" ht="15" customHeight="1" x14ac:dyDescent="0.2">
      <c r="B88" s="76">
        <v>2018</v>
      </c>
      <c r="C88" s="257"/>
      <c r="D88" s="77">
        <v>479</v>
      </c>
      <c r="E88" s="77">
        <v>479</v>
      </c>
      <c r="F88" s="77">
        <v>469</v>
      </c>
      <c r="G88" s="77">
        <v>9</v>
      </c>
      <c r="H88" s="77">
        <v>1</v>
      </c>
      <c r="I88" s="77">
        <v>0</v>
      </c>
      <c r="J88" s="77">
        <v>479</v>
      </c>
      <c r="K88" s="77">
        <v>469</v>
      </c>
      <c r="L88" s="77">
        <v>9</v>
      </c>
      <c r="M88" s="77">
        <v>7</v>
      </c>
      <c r="N88" s="77">
        <v>2</v>
      </c>
      <c r="O88" s="77">
        <v>1</v>
      </c>
      <c r="P88" s="77">
        <v>0</v>
      </c>
    </row>
    <row r="89" spans="2:16" s="69" customFormat="1" ht="15" customHeight="1" x14ac:dyDescent="0.2">
      <c r="B89" s="76">
        <v>2017</v>
      </c>
      <c r="C89" s="257"/>
      <c r="D89" s="77">
        <v>462</v>
      </c>
      <c r="E89" s="77">
        <v>462</v>
      </c>
      <c r="F89" s="77">
        <v>450</v>
      </c>
      <c r="G89" s="77">
        <v>11</v>
      </c>
      <c r="H89" s="77">
        <v>1</v>
      </c>
      <c r="I89" s="77">
        <v>0</v>
      </c>
      <c r="J89" s="77">
        <v>462</v>
      </c>
      <c r="K89" s="77">
        <v>450</v>
      </c>
      <c r="L89" s="77">
        <v>11</v>
      </c>
      <c r="M89" s="77">
        <v>9</v>
      </c>
      <c r="N89" s="77">
        <v>2</v>
      </c>
      <c r="O89" s="77">
        <v>1</v>
      </c>
      <c r="P89" s="77">
        <v>0</v>
      </c>
    </row>
    <row r="90" spans="2:16" s="69" customFormat="1" ht="15" customHeight="1" x14ac:dyDescent="0.2">
      <c r="B90" s="76">
        <v>2016</v>
      </c>
      <c r="C90" s="257"/>
      <c r="D90" s="77">
        <v>469</v>
      </c>
      <c r="E90" s="77">
        <v>469</v>
      </c>
      <c r="F90" s="77">
        <v>457</v>
      </c>
      <c r="G90" s="77">
        <v>11</v>
      </c>
      <c r="H90" s="77">
        <v>1</v>
      </c>
      <c r="I90" s="77">
        <v>0</v>
      </c>
      <c r="J90" s="77">
        <v>469</v>
      </c>
      <c r="K90" s="77">
        <v>457</v>
      </c>
      <c r="L90" s="77">
        <v>11</v>
      </c>
      <c r="M90" s="77">
        <v>10</v>
      </c>
      <c r="N90" s="77">
        <v>1</v>
      </c>
      <c r="O90" s="77">
        <v>1</v>
      </c>
      <c r="P90" s="77">
        <v>0</v>
      </c>
    </row>
    <row r="91" spans="2:16" s="69" customFormat="1" ht="15" customHeight="1" x14ac:dyDescent="0.2">
      <c r="B91" s="76">
        <v>2015</v>
      </c>
      <c r="C91" s="257"/>
      <c r="D91" s="77">
        <v>451</v>
      </c>
      <c r="E91" s="77">
        <v>451</v>
      </c>
      <c r="F91" s="77">
        <v>440</v>
      </c>
      <c r="G91" s="77">
        <v>10</v>
      </c>
      <c r="H91" s="77">
        <v>1</v>
      </c>
      <c r="I91" s="77">
        <v>0</v>
      </c>
      <c r="J91" s="77">
        <v>451</v>
      </c>
      <c r="K91" s="77">
        <v>440</v>
      </c>
      <c r="L91" s="77">
        <v>10</v>
      </c>
      <c r="M91" s="77">
        <v>9</v>
      </c>
      <c r="N91" s="77">
        <v>1</v>
      </c>
      <c r="O91" s="77">
        <v>1</v>
      </c>
      <c r="P91" s="77">
        <v>0</v>
      </c>
    </row>
    <row r="92" spans="2:16" s="69" customFormat="1" ht="15" customHeight="1" x14ac:dyDescent="0.2">
      <c r="B92" s="76">
        <v>2014</v>
      </c>
      <c r="C92" s="70"/>
      <c r="D92" s="77">
        <v>446</v>
      </c>
      <c r="E92" s="77">
        <v>446</v>
      </c>
      <c r="F92" s="77">
        <v>437</v>
      </c>
      <c r="G92" s="77">
        <v>8</v>
      </c>
      <c r="H92" s="77">
        <v>1</v>
      </c>
      <c r="I92" s="77">
        <v>0</v>
      </c>
      <c r="J92" s="77">
        <v>446</v>
      </c>
      <c r="K92" s="77">
        <v>437</v>
      </c>
      <c r="L92" s="77">
        <v>8</v>
      </c>
      <c r="M92" s="77">
        <v>6</v>
      </c>
      <c r="N92" s="77">
        <v>2</v>
      </c>
      <c r="O92" s="77">
        <v>1</v>
      </c>
      <c r="P92" s="77">
        <v>0</v>
      </c>
    </row>
    <row r="93" spans="2:16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 ht="3" customHeight="1" x14ac:dyDescent="0.2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</row>
    <row r="95" spans="2:16" ht="9" customHeight="1" x14ac:dyDescent="0.2"/>
    <row r="96" spans="2:16" ht="12.75" customHeight="1" x14ac:dyDescent="0.2">
      <c r="B96" s="304" t="s">
        <v>289</v>
      </c>
      <c r="C96" s="304"/>
      <c r="D96" s="304"/>
      <c r="E96" s="304"/>
      <c r="F96" s="304"/>
      <c r="G96" s="304"/>
      <c r="H96" s="304"/>
      <c r="I96" s="304"/>
    </row>
    <row r="98" spans="2:16" ht="12" customHeight="1" x14ac:dyDescent="0.2">
      <c r="B98" s="325" t="s">
        <v>0</v>
      </c>
      <c r="C98" s="325"/>
      <c r="D98" s="325"/>
      <c r="E98" s="223"/>
      <c r="F98" s="223"/>
      <c r="G98" s="223"/>
      <c r="H98" s="223"/>
      <c r="I98" s="223"/>
      <c r="K98" s="223"/>
      <c r="L98" s="223"/>
      <c r="M98" s="223"/>
      <c r="N98" s="223"/>
      <c r="O98" s="223"/>
      <c r="P98" s="223"/>
    </row>
    <row r="103" spans="2:16" x14ac:dyDescent="0.2"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  <row r="104" spans="2:16" x14ac:dyDescent="0.2"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  <row r="105" spans="2:16" x14ac:dyDescent="0.2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  <row r="106" spans="2:16" x14ac:dyDescent="0.2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</row>
    <row r="107" spans="2:16" x14ac:dyDescent="0.2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7">
    <mergeCell ref="B96:I96"/>
    <mergeCell ref="B98:D98"/>
    <mergeCell ref="B1:P1"/>
    <mergeCell ref="B4:C7"/>
    <mergeCell ref="D4:P4"/>
    <mergeCell ref="D5:I5"/>
    <mergeCell ref="J5:P5"/>
  </mergeCells>
  <hyperlinks>
    <hyperlink ref="B98" location="Índice!A1" display="(Voltar ao Índice)"/>
  </hyperlinks>
  <printOptions horizontalCentered="1"/>
  <pageMargins left="0.19685039370078741" right="0.19685039370078741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07"/>
  <sheetViews>
    <sheetView showGridLines="0" zoomScaleNormal="100" workbookViewId="0">
      <pane xSplit="3" ySplit="7" topLeftCell="D8" activePane="bottomRight" state="frozen"/>
      <selection activeCell="M16" sqref="M16"/>
      <selection pane="topRight" activeCell="M16" sqref="M16"/>
      <selection pane="bottomLeft" activeCell="M16" sqref="M16"/>
      <selection pane="bottomRight" activeCell="B1" sqref="B1:R1"/>
    </sheetView>
  </sheetViews>
  <sheetFormatPr defaultColWidth="12.5703125" defaultRowHeight="11.25" x14ac:dyDescent="0.2"/>
  <cols>
    <col min="1" max="1" width="6.7109375" style="62" customWidth="1"/>
    <col min="2" max="2" width="20.42578125" style="62" customWidth="1"/>
    <col min="3" max="3" width="2.7109375" style="62" customWidth="1"/>
    <col min="4" max="7" width="15.7109375" style="62" customWidth="1"/>
    <col min="8" max="8" width="2.42578125" style="62" customWidth="1"/>
    <col min="9" max="9" width="15.7109375" style="62" customWidth="1"/>
    <col min="10" max="10" width="2.42578125" style="62" customWidth="1"/>
    <col min="11" max="11" width="15.7109375" style="62" customWidth="1"/>
    <col min="12" max="12" width="2.42578125" style="62" customWidth="1"/>
    <col min="13" max="13" width="15.42578125" style="62" customWidth="1"/>
    <col min="14" max="14" width="16.140625" style="62" customWidth="1"/>
    <col min="15" max="16" width="15.42578125" style="62" customWidth="1"/>
    <col min="17" max="17" width="16.28515625" style="62" customWidth="1"/>
    <col min="18" max="18" width="15.42578125" style="62" customWidth="1"/>
    <col min="19" max="19" width="6.7109375" style="62" customWidth="1"/>
    <col min="20" max="16384" width="12.5703125" style="62"/>
  </cols>
  <sheetData>
    <row r="1" spans="2:20" s="120" customFormat="1" ht="24" customHeight="1" x14ac:dyDescent="0.2">
      <c r="B1" s="333" t="s">
        <v>392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2:20" ht="18" customHeight="1" x14ac:dyDescent="0.2">
      <c r="B2" s="63"/>
      <c r="C2" s="63"/>
    </row>
    <row r="3" spans="2:20" ht="9" customHeight="1" x14ac:dyDescent="0.2">
      <c r="B3" s="128" t="s">
        <v>218</v>
      </c>
      <c r="C3" s="63"/>
    </row>
    <row r="4" spans="2:20" s="64" customFormat="1" ht="28.5" customHeight="1" x14ac:dyDescent="0.2">
      <c r="B4" s="284" t="s">
        <v>4</v>
      </c>
      <c r="C4" s="285"/>
      <c r="D4" s="287" t="s">
        <v>214</v>
      </c>
      <c r="E4" s="305"/>
      <c r="F4" s="306"/>
      <c r="G4" s="346" t="s">
        <v>338</v>
      </c>
      <c r="H4" s="347"/>
      <c r="I4" s="347"/>
      <c r="J4" s="347"/>
      <c r="K4" s="347"/>
      <c r="L4" s="348"/>
      <c r="M4" s="307" t="s">
        <v>368</v>
      </c>
      <c r="N4" s="308"/>
      <c r="O4" s="309"/>
      <c r="P4" s="307" t="s">
        <v>369</v>
      </c>
      <c r="Q4" s="308"/>
      <c r="R4" s="309"/>
    </row>
    <row r="5" spans="2:20" s="64" customFormat="1" ht="18" customHeight="1" x14ac:dyDescent="0.2">
      <c r="B5" s="284"/>
      <c r="C5" s="285"/>
      <c r="D5" s="331" t="s">
        <v>388</v>
      </c>
      <c r="E5" s="345"/>
      <c r="F5" s="332"/>
      <c r="G5" s="287" t="s">
        <v>388</v>
      </c>
      <c r="H5" s="305"/>
      <c r="I5" s="305"/>
      <c r="J5" s="305"/>
      <c r="K5" s="305"/>
      <c r="L5" s="306"/>
      <c r="M5" s="287" t="s">
        <v>388</v>
      </c>
      <c r="N5" s="305"/>
      <c r="O5" s="306"/>
      <c r="P5" s="287" t="s">
        <v>388</v>
      </c>
      <c r="Q5" s="305"/>
      <c r="R5" s="306"/>
    </row>
    <row r="6" spans="2:20" s="64" customFormat="1" ht="24" customHeight="1" x14ac:dyDescent="0.2">
      <c r="B6" s="284"/>
      <c r="C6" s="285"/>
      <c r="D6" s="222" t="s">
        <v>1</v>
      </c>
      <c r="E6" s="222" t="s">
        <v>389</v>
      </c>
      <c r="F6" s="222" t="s">
        <v>390</v>
      </c>
      <c r="G6" s="331" t="str">
        <f>+D6</f>
        <v>Total</v>
      </c>
      <c r="H6" s="332"/>
      <c r="I6" s="331" t="str">
        <f>+E6</f>
        <v>Empresa individual</v>
      </c>
      <c r="J6" s="332"/>
      <c r="K6" s="331" t="str">
        <f>+F6</f>
        <v>Sociedade</v>
      </c>
      <c r="L6" s="332"/>
      <c r="M6" s="222" t="s">
        <v>1</v>
      </c>
      <c r="N6" s="222" t="s">
        <v>389</v>
      </c>
      <c r="O6" s="222" t="s">
        <v>390</v>
      </c>
      <c r="P6" s="222" t="s">
        <v>1</v>
      </c>
      <c r="Q6" s="222" t="s">
        <v>389</v>
      </c>
      <c r="R6" s="222" t="s">
        <v>390</v>
      </c>
    </row>
    <row r="7" spans="2:20" ht="18" customHeight="1" x14ac:dyDescent="0.2">
      <c r="B7" s="284"/>
      <c r="C7" s="285"/>
      <c r="D7" s="217" t="s">
        <v>15</v>
      </c>
      <c r="E7" s="217" t="s">
        <v>15</v>
      </c>
      <c r="F7" s="217" t="s">
        <v>15</v>
      </c>
      <c r="G7" s="283" t="s">
        <v>15</v>
      </c>
      <c r="H7" s="283"/>
      <c r="I7" s="283" t="s">
        <v>15</v>
      </c>
      <c r="J7" s="283"/>
      <c r="K7" s="283" t="s">
        <v>15</v>
      </c>
      <c r="L7" s="283"/>
      <c r="M7" s="217" t="s">
        <v>15</v>
      </c>
      <c r="N7" s="217" t="s">
        <v>15</v>
      </c>
      <c r="O7" s="217" t="s">
        <v>15</v>
      </c>
      <c r="P7" s="217" t="s">
        <v>15</v>
      </c>
      <c r="Q7" s="217" t="s">
        <v>15</v>
      </c>
      <c r="R7" s="217" t="s">
        <v>15</v>
      </c>
    </row>
    <row r="8" spans="2:20" s="66" customFormat="1" ht="3.75" customHeight="1" x14ac:dyDescent="0.2">
      <c r="B8" s="65"/>
      <c r="C8" s="65"/>
    </row>
    <row r="9" spans="2:20" s="69" customFormat="1" ht="15" customHeight="1" x14ac:dyDescent="0.2">
      <c r="B9" s="67" t="s">
        <v>5</v>
      </c>
      <c r="C9" s="67"/>
      <c r="D9" s="68"/>
      <c r="E9" s="68"/>
      <c r="F9" s="68"/>
      <c r="G9" s="68"/>
      <c r="H9" s="68"/>
      <c r="I9" s="68"/>
      <c r="J9" s="216"/>
      <c r="K9" s="68"/>
      <c r="L9" s="216"/>
      <c r="M9" s="68"/>
      <c r="N9" s="68"/>
      <c r="O9" s="68"/>
      <c r="P9" s="68"/>
      <c r="Q9" s="68"/>
      <c r="R9" s="68"/>
    </row>
    <row r="10" spans="2:20" s="69" customFormat="1" ht="15" customHeight="1" x14ac:dyDescent="0.2">
      <c r="B10" s="76">
        <v>2019</v>
      </c>
      <c r="C10" s="67"/>
      <c r="D10" s="12">
        <v>4211</v>
      </c>
      <c r="E10" s="12">
        <v>3215</v>
      </c>
      <c r="F10" s="12">
        <v>996</v>
      </c>
      <c r="G10" s="12">
        <v>3676</v>
      </c>
      <c r="H10" s="110" t="s">
        <v>357</v>
      </c>
      <c r="I10" s="12">
        <v>2968</v>
      </c>
      <c r="J10" s="110" t="s">
        <v>357</v>
      </c>
      <c r="K10" s="12">
        <v>708</v>
      </c>
      <c r="L10" s="77" t="s">
        <v>357</v>
      </c>
      <c r="M10" s="77">
        <v>3441</v>
      </c>
      <c r="N10" s="77">
        <v>2542</v>
      </c>
      <c r="O10" s="77">
        <v>899</v>
      </c>
      <c r="P10" s="77">
        <v>2458</v>
      </c>
      <c r="Q10" s="77">
        <v>1752</v>
      </c>
      <c r="R10" s="12">
        <v>706</v>
      </c>
    </row>
    <row r="11" spans="2:20" s="69" customFormat="1" ht="15" customHeight="1" x14ac:dyDescent="0.2">
      <c r="B11" s="76">
        <v>2018</v>
      </c>
      <c r="C11" s="67"/>
      <c r="D11" s="12">
        <v>4502</v>
      </c>
      <c r="E11" s="12">
        <v>3489</v>
      </c>
      <c r="F11" s="12">
        <v>1013</v>
      </c>
      <c r="G11" s="12">
        <v>3442</v>
      </c>
      <c r="H11" s="110" t="s">
        <v>274</v>
      </c>
      <c r="I11" s="12">
        <v>2849</v>
      </c>
      <c r="J11" s="110" t="s">
        <v>274</v>
      </c>
      <c r="K11" s="12">
        <v>593</v>
      </c>
      <c r="L11" s="77" t="s">
        <v>274</v>
      </c>
      <c r="M11" s="77">
        <v>3221</v>
      </c>
      <c r="N11" s="77">
        <v>2420</v>
      </c>
      <c r="O11" s="77">
        <v>801</v>
      </c>
      <c r="P11" s="77">
        <v>2264</v>
      </c>
      <c r="Q11" s="77">
        <v>1703</v>
      </c>
      <c r="R11" s="12">
        <v>561</v>
      </c>
      <c r="T11" s="210"/>
    </row>
    <row r="12" spans="2:20" s="69" customFormat="1" ht="15" customHeight="1" x14ac:dyDescent="0.2">
      <c r="B12" s="76">
        <v>2017</v>
      </c>
      <c r="C12" s="67"/>
      <c r="D12" s="12">
        <v>4272</v>
      </c>
      <c r="E12" s="12">
        <v>3394</v>
      </c>
      <c r="F12" s="12">
        <v>878</v>
      </c>
      <c r="G12" s="12">
        <v>3022</v>
      </c>
      <c r="H12" s="110"/>
      <c r="I12" s="12">
        <v>2545</v>
      </c>
      <c r="J12" s="110"/>
      <c r="K12" s="12">
        <v>477</v>
      </c>
      <c r="L12" s="77"/>
      <c r="M12" s="77">
        <v>2922</v>
      </c>
      <c r="N12" s="77">
        <v>2299</v>
      </c>
      <c r="O12" s="77">
        <v>623</v>
      </c>
      <c r="P12" s="77">
        <v>2218</v>
      </c>
      <c r="Q12" s="77">
        <v>1692</v>
      </c>
      <c r="R12" s="12">
        <v>526</v>
      </c>
      <c r="T12" s="210"/>
    </row>
    <row r="13" spans="2:20" s="69" customFormat="1" ht="15" customHeight="1" x14ac:dyDescent="0.2">
      <c r="B13" s="76">
        <v>2016</v>
      </c>
      <c r="C13" s="67"/>
      <c r="D13" s="12">
        <v>3911</v>
      </c>
      <c r="E13" s="12">
        <v>3218</v>
      </c>
      <c r="F13" s="12">
        <v>693</v>
      </c>
      <c r="G13" s="12">
        <v>2970</v>
      </c>
      <c r="H13" s="110"/>
      <c r="I13" s="12">
        <v>2445</v>
      </c>
      <c r="J13" s="110"/>
      <c r="K13" s="12">
        <v>525</v>
      </c>
      <c r="L13" s="110"/>
      <c r="M13" s="77">
        <v>2852</v>
      </c>
      <c r="N13" s="77">
        <v>2241</v>
      </c>
      <c r="O13" s="77">
        <v>611</v>
      </c>
      <c r="P13" s="77">
        <v>2011</v>
      </c>
      <c r="Q13" s="77">
        <v>1528</v>
      </c>
      <c r="R13" s="77">
        <v>483</v>
      </c>
      <c r="T13" s="210"/>
    </row>
    <row r="14" spans="2:20" s="69" customFormat="1" ht="15" customHeight="1" x14ac:dyDescent="0.2">
      <c r="B14" s="76">
        <v>2015</v>
      </c>
      <c r="C14" s="67"/>
      <c r="D14" s="12">
        <v>3893</v>
      </c>
      <c r="E14" s="12">
        <v>3180</v>
      </c>
      <c r="F14" s="12">
        <v>713</v>
      </c>
      <c r="G14" s="12">
        <v>3235</v>
      </c>
      <c r="H14" s="111"/>
      <c r="I14" s="12">
        <v>2563</v>
      </c>
      <c r="J14" s="111"/>
      <c r="K14" s="113">
        <v>672</v>
      </c>
      <c r="L14" s="111"/>
      <c r="M14" s="77">
        <v>2645</v>
      </c>
      <c r="N14" s="77">
        <v>2078</v>
      </c>
      <c r="O14" s="77">
        <v>567</v>
      </c>
      <c r="P14" s="77">
        <v>4125</v>
      </c>
      <c r="Q14" s="77">
        <v>3581</v>
      </c>
      <c r="R14" s="77">
        <v>544</v>
      </c>
      <c r="T14" s="210"/>
    </row>
    <row r="15" spans="2:20" s="69" customFormat="1" ht="15" customHeight="1" x14ac:dyDescent="0.2">
      <c r="B15" s="76">
        <v>2014</v>
      </c>
      <c r="C15" s="76"/>
      <c r="D15" s="12">
        <v>3623</v>
      </c>
      <c r="E15" s="12">
        <v>2952</v>
      </c>
      <c r="F15" s="12">
        <v>671</v>
      </c>
      <c r="G15" s="12">
        <v>3138</v>
      </c>
      <c r="H15" s="110"/>
      <c r="I15" s="12">
        <v>2464</v>
      </c>
      <c r="J15" s="110"/>
      <c r="K15" s="12">
        <v>674</v>
      </c>
      <c r="L15" s="110"/>
      <c r="M15" s="77">
        <v>5006</v>
      </c>
      <c r="N15" s="77">
        <v>4386</v>
      </c>
      <c r="O15" s="77">
        <v>620</v>
      </c>
      <c r="P15" s="77">
        <v>1856</v>
      </c>
      <c r="Q15" s="77">
        <v>1415</v>
      </c>
      <c r="R15" s="77">
        <v>441</v>
      </c>
      <c r="T15" s="210"/>
    </row>
    <row r="16" spans="2:20" s="69" customFormat="1" ht="15" customHeight="1" x14ac:dyDescent="0.2">
      <c r="B16" s="257" t="s">
        <v>201</v>
      </c>
      <c r="C16" s="257"/>
      <c r="D16" s="77"/>
      <c r="E16" s="77"/>
      <c r="F16" s="77"/>
      <c r="G16" s="12"/>
      <c r="H16" s="12"/>
      <c r="I16" s="12"/>
      <c r="J16" s="110"/>
      <c r="K16" s="12"/>
      <c r="L16" s="110"/>
      <c r="M16" s="77"/>
      <c r="N16" s="77"/>
      <c r="O16" s="77"/>
      <c r="P16" s="77"/>
      <c r="Q16" s="77"/>
      <c r="R16" s="77"/>
    </row>
    <row r="17" spans="2:18" s="69" customFormat="1" ht="15" customHeight="1" x14ac:dyDescent="0.2">
      <c r="B17" s="76">
        <v>2019</v>
      </c>
      <c r="C17" s="257"/>
      <c r="D17" s="12">
        <v>224</v>
      </c>
      <c r="E17" s="12">
        <v>185</v>
      </c>
      <c r="F17" s="12">
        <v>39</v>
      </c>
      <c r="G17" s="12">
        <v>192</v>
      </c>
      <c r="H17" s="110" t="s">
        <v>357</v>
      </c>
      <c r="I17" s="12">
        <v>163</v>
      </c>
      <c r="J17" s="110" t="s">
        <v>357</v>
      </c>
      <c r="K17" s="12">
        <v>29</v>
      </c>
      <c r="L17" s="77" t="s">
        <v>357</v>
      </c>
      <c r="M17" s="77">
        <v>220</v>
      </c>
      <c r="N17" s="77">
        <v>194</v>
      </c>
      <c r="O17" s="77">
        <v>26</v>
      </c>
      <c r="P17" s="77">
        <v>152</v>
      </c>
      <c r="Q17" s="77">
        <v>118</v>
      </c>
      <c r="R17" s="12">
        <v>34</v>
      </c>
    </row>
    <row r="18" spans="2:18" s="69" customFormat="1" ht="15" customHeight="1" x14ac:dyDescent="0.2">
      <c r="B18" s="76">
        <v>2018</v>
      </c>
      <c r="C18" s="257"/>
      <c r="D18" s="12">
        <v>267</v>
      </c>
      <c r="E18" s="12">
        <v>239</v>
      </c>
      <c r="F18" s="12">
        <v>28</v>
      </c>
      <c r="G18" s="12">
        <v>145</v>
      </c>
      <c r="H18" s="110" t="s">
        <v>274</v>
      </c>
      <c r="I18" s="12">
        <v>133</v>
      </c>
      <c r="J18" s="110" t="s">
        <v>274</v>
      </c>
      <c r="K18" s="12">
        <v>12</v>
      </c>
      <c r="L18" s="77" t="s">
        <v>274</v>
      </c>
      <c r="M18" s="77">
        <v>182</v>
      </c>
      <c r="N18" s="77">
        <v>145</v>
      </c>
      <c r="O18" s="77">
        <v>37</v>
      </c>
      <c r="P18" s="77">
        <v>153</v>
      </c>
      <c r="Q18" s="77">
        <v>131</v>
      </c>
      <c r="R18" s="12">
        <v>22</v>
      </c>
    </row>
    <row r="19" spans="2:18" s="69" customFormat="1" ht="15" customHeight="1" x14ac:dyDescent="0.2">
      <c r="B19" s="76">
        <v>2017</v>
      </c>
      <c r="C19" s="257"/>
      <c r="D19" s="12">
        <v>221</v>
      </c>
      <c r="E19" s="12">
        <v>183</v>
      </c>
      <c r="F19" s="12">
        <v>38</v>
      </c>
      <c r="G19" s="12">
        <v>122</v>
      </c>
      <c r="H19" s="110"/>
      <c r="I19" s="12">
        <v>111</v>
      </c>
      <c r="J19" s="110"/>
      <c r="K19" s="12">
        <v>11</v>
      </c>
      <c r="L19" s="77"/>
      <c r="M19" s="77">
        <v>177</v>
      </c>
      <c r="N19" s="77">
        <v>154</v>
      </c>
      <c r="O19" s="77">
        <v>23</v>
      </c>
      <c r="P19" s="77">
        <v>128</v>
      </c>
      <c r="Q19" s="77">
        <v>106</v>
      </c>
      <c r="R19" s="12">
        <v>22</v>
      </c>
    </row>
    <row r="20" spans="2:18" s="69" customFormat="1" ht="15" customHeight="1" x14ac:dyDescent="0.2">
      <c r="B20" s="76">
        <v>2016</v>
      </c>
      <c r="C20" s="257"/>
      <c r="D20" s="12">
        <v>209</v>
      </c>
      <c r="E20" s="12">
        <v>184</v>
      </c>
      <c r="F20" s="12">
        <v>25</v>
      </c>
      <c r="G20" s="12">
        <v>127</v>
      </c>
      <c r="H20" s="110"/>
      <c r="I20" s="12">
        <v>111</v>
      </c>
      <c r="J20" s="110"/>
      <c r="K20" s="12">
        <v>16</v>
      </c>
      <c r="L20" s="110"/>
      <c r="M20" s="77">
        <v>151</v>
      </c>
      <c r="N20" s="77">
        <v>126</v>
      </c>
      <c r="O20" s="77">
        <v>25</v>
      </c>
      <c r="P20" s="77">
        <v>100</v>
      </c>
      <c r="Q20" s="77">
        <v>85</v>
      </c>
      <c r="R20" s="77">
        <v>15</v>
      </c>
    </row>
    <row r="21" spans="2:18" s="69" customFormat="1" ht="15" customHeight="1" x14ac:dyDescent="0.2">
      <c r="B21" s="76">
        <v>2015</v>
      </c>
      <c r="C21" s="257"/>
      <c r="D21" s="12">
        <v>182</v>
      </c>
      <c r="E21" s="12">
        <v>152</v>
      </c>
      <c r="F21" s="12">
        <v>30</v>
      </c>
      <c r="G21" s="12">
        <v>124</v>
      </c>
      <c r="H21" s="12"/>
      <c r="I21" s="12">
        <v>106</v>
      </c>
      <c r="J21" s="110"/>
      <c r="K21" s="12">
        <v>18</v>
      </c>
      <c r="L21" s="110"/>
      <c r="M21" s="77">
        <v>124</v>
      </c>
      <c r="N21" s="77">
        <v>108</v>
      </c>
      <c r="O21" s="77">
        <v>16</v>
      </c>
      <c r="P21" s="77">
        <v>391</v>
      </c>
      <c r="Q21" s="77">
        <v>371</v>
      </c>
      <c r="R21" s="77">
        <v>20</v>
      </c>
    </row>
    <row r="22" spans="2:18" s="69" customFormat="1" ht="15" customHeight="1" x14ac:dyDescent="0.2">
      <c r="B22" s="76">
        <v>2014</v>
      </c>
      <c r="C22" s="70"/>
      <c r="D22" s="12">
        <v>158</v>
      </c>
      <c r="E22" s="12">
        <v>142</v>
      </c>
      <c r="F22" s="12">
        <v>16</v>
      </c>
      <c r="G22" s="12">
        <v>119</v>
      </c>
      <c r="H22" s="12"/>
      <c r="I22" s="12">
        <v>110</v>
      </c>
      <c r="J22" s="110"/>
      <c r="K22" s="12">
        <v>9</v>
      </c>
      <c r="L22" s="110"/>
      <c r="M22" s="77">
        <v>438</v>
      </c>
      <c r="N22" s="77">
        <v>418</v>
      </c>
      <c r="O22" s="77">
        <v>20</v>
      </c>
      <c r="P22" s="77">
        <v>142</v>
      </c>
      <c r="Q22" s="77">
        <v>132</v>
      </c>
      <c r="R22" s="77">
        <v>10</v>
      </c>
    </row>
    <row r="23" spans="2:18" s="69" customFormat="1" ht="15" customHeight="1" x14ac:dyDescent="0.2">
      <c r="B23" s="257" t="s">
        <v>202</v>
      </c>
      <c r="C23" s="173"/>
      <c r="D23" s="173"/>
      <c r="E23" s="12"/>
      <c r="F23" s="12"/>
      <c r="G23" s="12"/>
      <c r="H23" s="12"/>
      <c r="I23" s="12"/>
      <c r="J23" s="110"/>
      <c r="K23" s="12"/>
      <c r="L23" s="110"/>
      <c r="M23" s="77"/>
      <c r="N23" s="77"/>
      <c r="O23" s="77"/>
      <c r="P23" s="77"/>
      <c r="Q23" s="77"/>
      <c r="R23" s="77"/>
    </row>
    <row r="24" spans="2:18" s="69" customFormat="1" ht="15" customHeight="1" x14ac:dyDescent="0.2">
      <c r="B24" s="76">
        <v>2019</v>
      </c>
      <c r="C24" s="257"/>
      <c r="D24" s="12">
        <v>373</v>
      </c>
      <c r="E24" s="12">
        <v>316</v>
      </c>
      <c r="F24" s="12">
        <v>57</v>
      </c>
      <c r="G24" s="12">
        <v>389</v>
      </c>
      <c r="H24" s="110" t="s">
        <v>357</v>
      </c>
      <c r="I24" s="12">
        <v>331</v>
      </c>
      <c r="J24" s="110" t="s">
        <v>357</v>
      </c>
      <c r="K24" s="12">
        <v>58</v>
      </c>
      <c r="L24" s="77" t="s">
        <v>357</v>
      </c>
      <c r="M24" s="77">
        <v>352</v>
      </c>
      <c r="N24" s="77">
        <v>302</v>
      </c>
      <c r="O24" s="77">
        <v>50</v>
      </c>
      <c r="P24" s="77">
        <v>243</v>
      </c>
      <c r="Q24" s="77">
        <v>202</v>
      </c>
      <c r="R24" s="12">
        <v>41</v>
      </c>
    </row>
    <row r="25" spans="2:18" s="69" customFormat="1" ht="15" customHeight="1" x14ac:dyDescent="0.2">
      <c r="B25" s="76">
        <v>2018</v>
      </c>
      <c r="C25" s="257"/>
      <c r="D25" s="12">
        <v>457</v>
      </c>
      <c r="E25" s="12">
        <v>401</v>
      </c>
      <c r="F25" s="12">
        <v>56</v>
      </c>
      <c r="G25" s="12">
        <v>324</v>
      </c>
      <c r="H25" s="110" t="s">
        <v>274</v>
      </c>
      <c r="I25" s="12">
        <v>290</v>
      </c>
      <c r="J25" s="110" t="s">
        <v>274</v>
      </c>
      <c r="K25" s="12">
        <v>34</v>
      </c>
      <c r="L25" s="77" t="s">
        <v>274</v>
      </c>
      <c r="M25" s="77">
        <v>307</v>
      </c>
      <c r="N25" s="77">
        <v>264</v>
      </c>
      <c r="O25" s="77">
        <v>43</v>
      </c>
      <c r="P25" s="77">
        <v>197</v>
      </c>
      <c r="Q25" s="77">
        <v>160</v>
      </c>
      <c r="R25" s="12">
        <v>37</v>
      </c>
    </row>
    <row r="26" spans="2:18" s="69" customFormat="1" ht="15" customHeight="1" x14ac:dyDescent="0.2">
      <c r="B26" s="76">
        <v>2017</v>
      </c>
      <c r="C26" s="257"/>
      <c r="D26" s="12">
        <v>398</v>
      </c>
      <c r="E26" s="12">
        <v>354</v>
      </c>
      <c r="F26" s="12">
        <v>44</v>
      </c>
      <c r="G26" s="12">
        <v>312</v>
      </c>
      <c r="H26" s="110"/>
      <c r="I26" s="12">
        <v>283</v>
      </c>
      <c r="J26" s="110"/>
      <c r="K26" s="12">
        <v>29</v>
      </c>
      <c r="L26" s="77"/>
      <c r="M26" s="77">
        <v>284</v>
      </c>
      <c r="N26" s="77">
        <v>243</v>
      </c>
      <c r="O26" s="77">
        <v>41</v>
      </c>
      <c r="P26" s="77">
        <v>213</v>
      </c>
      <c r="Q26" s="77">
        <v>182</v>
      </c>
      <c r="R26" s="12">
        <v>31</v>
      </c>
    </row>
    <row r="27" spans="2:18" s="69" customFormat="1" ht="15" customHeight="1" x14ac:dyDescent="0.2">
      <c r="B27" s="76">
        <v>2016</v>
      </c>
      <c r="C27" s="257"/>
      <c r="D27" s="12">
        <v>371</v>
      </c>
      <c r="E27" s="12">
        <v>325</v>
      </c>
      <c r="F27" s="12">
        <v>46</v>
      </c>
      <c r="G27" s="12">
        <v>284</v>
      </c>
      <c r="H27" s="110"/>
      <c r="I27" s="12">
        <v>247</v>
      </c>
      <c r="J27" s="110"/>
      <c r="K27" s="12">
        <v>37</v>
      </c>
      <c r="L27" s="110"/>
      <c r="M27" s="77">
        <v>280</v>
      </c>
      <c r="N27" s="77">
        <v>243</v>
      </c>
      <c r="O27" s="77">
        <v>37</v>
      </c>
      <c r="P27" s="77">
        <v>227</v>
      </c>
      <c r="Q27" s="77">
        <v>199</v>
      </c>
      <c r="R27" s="77">
        <v>28</v>
      </c>
    </row>
    <row r="28" spans="2:18" s="69" customFormat="1" ht="15" customHeight="1" x14ac:dyDescent="0.2">
      <c r="B28" s="76">
        <v>2015</v>
      </c>
      <c r="C28" s="257"/>
      <c r="D28" s="12">
        <v>378</v>
      </c>
      <c r="E28" s="12">
        <v>336</v>
      </c>
      <c r="F28" s="12">
        <v>42</v>
      </c>
      <c r="G28" s="12">
        <v>337</v>
      </c>
      <c r="H28" s="12"/>
      <c r="I28" s="12">
        <v>281</v>
      </c>
      <c r="J28" s="110"/>
      <c r="K28" s="12">
        <v>56</v>
      </c>
      <c r="L28" s="110"/>
      <c r="M28" s="77">
        <v>305</v>
      </c>
      <c r="N28" s="77">
        <v>267</v>
      </c>
      <c r="O28" s="77">
        <v>38</v>
      </c>
      <c r="P28" s="77">
        <v>767</v>
      </c>
      <c r="Q28" s="77">
        <v>728</v>
      </c>
      <c r="R28" s="77">
        <v>39</v>
      </c>
    </row>
    <row r="29" spans="2:18" s="69" customFormat="1" ht="15" customHeight="1" x14ac:dyDescent="0.2">
      <c r="B29" s="76">
        <v>2014</v>
      </c>
      <c r="C29" s="70"/>
      <c r="D29" s="12">
        <v>403</v>
      </c>
      <c r="E29" s="12">
        <v>355</v>
      </c>
      <c r="F29" s="12">
        <v>48</v>
      </c>
      <c r="G29" s="12">
        <v>318</v>
      </c>
      <c r="H29" s="12"/>
      <c r="I29" s="12">
        <v>261</v>
      </c>
      <c r="J29" s="110"/>
      <c r="K29" s="12">
        <v>57</v>
      </c>
      <c r="L29" s="110"/>
      <c r="M29" s="77">
        <v>909</v>
      </c>
      <c r="N29" s="77">
        <v>864</v>
      </c>
      <c r="O29" s="77">
        <v>45</v>
      </c>
      <c r="P29" s="77">
        <v>220</v>
      </c>
      <c r="Q29" s="77">
        <v>189</v>
      </c>
      <c r="R29" s="77">
        <v>31</v>
      </c>
    </row>
    <row r="30" spans="2:18" s="69" customFormat="1" ht="15" customHeight="1" x14ac:dyDescent="0.2">
      <c r="B30" s="257" t="s">
        <v>203</v>
      </c>
      <c r="C30" s="257"/>
      <c r="D30" s="12"/>
      <c r="E30" s="12"/>
      <c r="F30" s="12"/>
      <c r="G30" s="12"/>
      <c r="H30" s="12"/>
      <c r="I30" s="12"/>
      <c r="J30" s="110"/>
      <c r="K30" s="12"/>
      <c r="L30" s="110"/>
      <c r="M30" s="77"/>
      <c r="N30" s="77"/>
      <c r="O30" s="77"/>
      <c r="P30" s="77"/>
      <c r="Q30" s="77"/>
      <c r="R30" s="77"/>
    </row>
    <row r="31" spans="2:18" s="69" customFormat="1" ht="15" customHeight="1" x14ac:dyDescent="0.2">
      <c r="B31" s="76">
        <v>2019</v>
      </c>
      <c r="C31" s="257"/>
      <c r="D31" s="12">
        <v>2048</v>
      </c>
      <c r="E31" s="12">
        <v>1428</v>
      </c>
      <c r="F31" s="12">
        <v>620</v>
      </c>
      <c r="G31" s="12">
        <v>1841</v>
      </c>
      <c r="H31" s="110" t="s">
        <v>357</v>
      </c>
      <c r="I31" s="12">
        <v>1384</v>
      </c>
      <c r="J31" s="110" t="s">
        <v>357</v>
      </c>
      <c r="K31" s="12">
        <v>457</v>
      </c>
      <c r="L31" s="77" t="s">
        <v>357</v>
      </c>
      <c r="M31" s="77">
        <v>1616</v>
      </c>
      <c r="N31" s="77">
        <v>1032</v>
      </c>
      <c r="O31" s="77">
        <v>584</v>
      </c>
      <c r="P31" s="77">
        <v>1226</v>
      </c>
      <c r="Q31" s="77">
        <v>759</v>
      </c>
      <c r="R31" s="12">
        <v>467</v>
      </c>
    </row>
    <row r="32" spans="2:18" s="69" customFormat="1" ht="15" customHeight="1" x14ac:dyDescent="0.2">
      <c r="B32" s="76">
        <v>2018</v>
      </c>
      <c r="C32" s="257"/>
      <c r="D32" s="12">
        <v>2117</v>
      </c>
      <c r="E32" s="12">
        <v>1471</v>
      </c>
      <c r="F32" s="12">
        <v>646</v>
      </c>
      <c r="G32" s="12">
        <v>1711</v>
      </c>
      <c r="H32" s="110" t="s">
        <v>274</v>
      </c>
      <c r="I32" s="12">
        <v>1341</v>
      </c>
      <c r="J32" s="110" t="s">
        <v>274</v>
      </c>
      <c r="K32" s="12">
        <v>370</v>
      </c>
      <c r="L32" s="77" t="s">
        <v>274</v>
      </c>
      <c r="M32" s="77">
        <v>1623</v>
      </c>
      <c r="N32" s="77">
        <v>1086</v>
      </c>
      <c r="O32" s="77">
        <v>537</v>
      </c>
      <c r="P32" s="77">
        <v>1104</v>
      </c>
      <c r="Q32" s="77">
        <v>736</v>
      </c>
      <c r="R32" s="12">
        <v>368</v>
      </c>
    </row>
    <row r="33" spans="2:18" s="69" customFormat="1" ht="15" customHeight="1" x14ac:dyDescent="0.2">
      <c r="B33" s="76">
        <v>2017</v>
      </c>
      <c r="C33" s="257"/>
      <c r="D33" s="12">
        <v>2135</v>
      </c>
      <c r="E33" s="12">
        <v>1549</v>
      </c>
      <c r="F33" s="12">
        <v>586</v>
      </c>
      <c r="G33" s="12">
        <v>1498</v>
      </c>
      <c r="H33" s="110"/>
      <c r="I33" s="12">
        <v>1197</v>
      </c>
      <c r="J33" s="110"/>
      <c r="K33" s="12">
        <v>301</v>
      </c>
      <c r="L33" s="77"/>
      <c r="M33" s="77">
        <v>1431</v>
      </c>
      <c r="N33" s="77">
        <v>1026</v>
      </c>
      <c r="O33" s="77">
        <v>405</v>
      </c>
      <c r="P33" s="77">
        <v>1091</v>
      </c>
      <c r="Q33" s="77">
        <v>732</v>
      </c>
      <c r="R33" s="12">
        <v>359</v>
      </c>
    </row>
    <row r="34" spans="2:18" s="69" customFormat="1" ht="15" customHeight="1" x14ac:dyDescent="0.2">
      <c r="B34" s="76">
        <v>2016</v>
      </c>
      <c r="C34" s="257"/>
      <c r="D34" s="12">
        <v>1924</v>
      </c>
      <c r="E34" s="12">
        <v>1471</v>
      </c>
      <c r="F34" s="12">
        <v>453</v>
      </c>
      <c r="G34" s="12">
        <v>1485</v>
      </c>
      <c r="H34" s="110"/>
      <c r="I34" s="12">
        <v>1159</v>
      </c>
      <c r="J34" s="110"/>
      <c r="K34" s="12">
        <v>326</v>
      </c>
      <c r="L34" s="110"/>
      <c r="M34" s="77">
        <v>1416</v>
      </c>
      <c r="N34" s="77">
        <v>1002</v>
      </c>
      <c r="O34" s="77">
        <v>414</v>
      </c>
      <c r="P34" s="77">
        <v>929</v>
      </c>
      <c r="Q34" s="77">
        <v>626</v>
      </c>
      <c r="R34" s="77">
        <v>303</v>
      </c>
    </row>
    <row r="35" spans="2:18" s="69" customFormat="1" ht="15" customHeight="1" x14ac:dyDescent="0.2">
      <c r="B35" s="76">
        <v>2015</v>
      </c>
      <c r="C35" s="257"/>
      <c r="D35" s="12">
        <v>1936</v>
      </c>
      <c r="E35" s="12">
        <v>1455</v>
      </c>
      <c r="F35" s="12">
        <v>481</v>
      </c>
      <c r="G35" s="12">
        <v>1577</v>
      </c>
      <c r="H35" s="12"/>
      <c r="I35" s="12">
        <v>1157</v>
      </c>
      <c r="J35" s="110"/>
      <c r="K35" s="12">
        <v>420</v>
      </c>
      <c r="L35" s="110"/>
      <c r="M35" s="77">
        <v>1235</v>
      </c>
      <c r="N35" s="77">
        <v>876</v>
      </c>
      <c r="O35" s="77">
        <v>359</v>
      </c>
      <c r="P35" s="77">
        <v>1341</v>
      </c>
      <c r="Q35" s="77">
        <v>999</v>
      </c>
      <c r="R35" s="77">
        <v>342</v>
      </c>
    </row>
    <row r="36" spans="2:18" s="69" customFormat="1" ht="15" customHeight="1" x14ac:dyDescent="0.2">
      <c r="B36" s="76">
        <v>2014</v>
      </c>
      <c r="C36" s="70"/>
      <c r="D36" s="12">
        <v>1720</v>
      </c>
      <c r="E36" s="12">
        <v>1298</v>
      </c>
      <c r="F36" s="12">
        <v>422</v>
      </c>
      <c r="G36" s="12">
        <v>1541</v>
      </c>
      <c r="H36" s="12"/>
      <c r="I36" s="12">
        <v>1138</v>
      </c>
      <c r="J36" s="110"/>
      <c r="K36" s="12">
        <v>403</v>
      </c>
      <c r="L36" s="110"/>
      <c r="M36" s="77">
        <v>1668</v>
      </c>
      <c r="N36" s="77">
        <v>1280</v>
      </c>
      <c r="O36" s="77">
        <v>388</v>
      </c>
      <c r="P36" s="77">
        <v>731</v>
      </c>
      <c r="Q36" s="77">
        <v>476</v>
      </c>
      <c r="R36" s="77">
        <v>255</v>
      </c>
    </row>
    <row r="37" spans="2:18" s="69" customFormat="1" ht="15" customHeight="1" x14ac:dyDescent="0.2">
      <c r="B37" s="257" t="s">
        <v>204</v>
      </c>
      <c r="C37" s="257"/>
      <c r="D37" s="12"/>
      <c r="E37" s="12"/>
      <c r="F37" s="12"/>
      <c r="G37" s="12"/>
      <c r="H37" s="12"/>
      <c r="I37" s="12"/>
      <c r="J37" s="110"/>
      <c r="K37" s="12"/>
      <c r="L37" s="110"/>
      <c r="M37" s="77"/>
      <c r="N37" s="77"/>
      <c r="O37" s="77"/>
      <c r="P37" s="77"/>
      <c r="Q37" s="77"/>
      <c r="R37" s="77"/>
    </row>
    <row r="38" spans="2:18" s="69" customFormat="1" ht="15" customHeight="1" x14ac:dyDescent="0.2">
      <c r="B38" s="76">
        <v>2019</v>
      </c>
      <c r="C38" s="257"/>
      <c r="D38" s="12">
        <v>264</v>
      </c>
      <c r="E38" s="12">
        <v>206</v>
      </c>
      <c r="F38" s="12">
        <v>58</v>
      </c>
      <c r="G38" s="12">
        <v>186</v>
      </c>
      <c r="H38" s="110" t="s">
        <v>357</v>
      </c>
      <c r="I38" s="12">
        <v>154</v>
      </c>
      <c r="J38" s="110" t="s">
        <v>357</v>
      </c>
      <c r="K38" s="12">
        <v>32</v>
      </c>
      <c r="L38" s="77" t="s">
        <v>357</v>
      </c>
      <c r="M38" s="77">
        <v>187</v>
      </c>
      <c r="N38" s="77">
        <v>154</v>
      </c>
      <c r="O38" s="77">
        <v>33</v>
      </c>
      <c r="P38" s="77">
        <v>141</v>
      </c>
      <c r="Q38" s="77">
        <v>107</v>
      </c>
      <c r="R38" s="12">
        <v>34</v>
      </c>
    </row>
    <row r="39" spans="2:18" s="69" customFormat="1" ht="15" customHeight="1" x14ac:dyDescent="0.2">
      <c r="B39" s="76">
        <v>2018</v>
      </c>
      <c r="C39" s="257"/>
      <c r="D39" s="12">
        <v>258</v>
      </c>
      <c r="E39" s="12">
        <v>216</v>
      </c>
      <c r="F39" s="12">
        <v>42</v>
      </c>
      <c r="G39" s="12">
        <v>198</v>
      </c>
      <c r="H39" s="110" t="s">
        <v>274</v>
      </c>
      <c r="I39" s="12">
        <v>157</v>
      </c>
      <c r="J39" s="110" t="s">
        <v>274</v>
      </c>
      <c r="K39" s="12">
        <v>41</v>
      </c>
      <c r="L39" s="77" t="s">
        <v>274</v>
      </c>
      <c r="M39" s="77">
        <v>185</v>
      </c>
      <c r="N39" s="77">
        <v>147</v>
      </c>
      <c r="O39" s="77">
        <v>38</v>
      </c>
      <c r="P39" s="77">
        <v>123</v>
      </c>
      <c r="Q39" s="77">
        <v>102</v>
      </c>
      <c r="R39" s="12">
        <v>21</v>
      </c>
    </row>
    <row r="40" spans="2:18" s="69" customFormat="1" ht="15" customHeight="1" x14ac:dyDescent="0.2">
      <c r="B40" s="76">
        <v>2017</v>
      </c>
      <c r="C40" s="257"/>
      <c r="D40" s="12">
        <v>244</v>
      </c>
      <c r="E40" s="12">
        <v>201</v>
      </c>
      <c r="F40" s="12">
        <v>43</v>
      </c>
      <c r="G40" s="12">
        <v>176</v>
      </c>
      <c r="H40" s="110"/>
      <c r="I40" s="12">
        <v>153</v>
      </c>
      <c r="J40" s="110"/>
      <c r="K40" s="12">
        <v>23</v>
      </c>
      <c r="L40" s="77"/>
      <c r="M40" s="77">
        <v>165</v>
      </c>
      <c r="N40" s="77">
        <v>139</v>
      </c>
      <c r="O40" s="77">
        <v>26</v>
      </c>
      <c r="P40" s="77">
        <v>130</v>
      </c>
      <c r="Q40" s="77">
        <v>115</v>
      </c>
      <c r="R40" s="12">
        <v>15</v>
      </c>
    </row>
    <row r="41" spans="2:18" s="69" customFormat="1" ht="15" customHeight="1" x14ac:dyDescent="0.2">
      <c r="B41" s="76">
        <v>2016</v>
      </c>
      <c r="C41" s="257"/>
      <c r="D41" s="12">
        <v>224</v>
      </c>
      <c r="E41" s="12">
        <v>193</v>
      </c>
      <c r="F41" s="12">
        <v>31</v>
      </c>
      <c r="G41" s="12">
        <v>164</v>
      </c>
      <c r="H41" s="110"/>
      <c r="I41" s="12">
        <v>137</v>
      </c>
      <c r="J41" s="110"/>
      <c r="K41" s="12">
        <v>27</v>
      </c>
      <c r="L41" s="110"/>
      <c r="M41" s="77">
        <v>162</v>
      </c>
      <c r="N41" s="77">
        <v>144</v>
      </c>
      <c r="O41" s="77">
        <v>18</v>
      </c>
      <c r="P41" s="77">
        <v>98</v>
      </c>
      <c r="Q41" s="77">
        <v>74</v>
      </c>
      <c r="R41" s="77">
        <v>24</v>
      </c>
    </row>
    <row r="42" spans="2:18" s="69" customFormat="1" ht="15" customHeight="1" x14ac:dyDescent="0.2">
      <c r="B42" s="76">
        <v>2015</v>
      </c>
      <c r="C42" s="257"/>
      <c r="D42" s="12">
        <v>250</v>
      </c>
      <c r="E42" s="12">
        <v>223</v>
      </c>
      <c r="F42" s="12">
        <v>27</v>
      </c>
      <c r="G42" s="12">
        <v>231</v>
      </c>
      <c r="H42" s="12"/>
      <c r="I42" s="12">
        <v>184</v>
      </c>
      <c r="J42" s="110"/>
      <c r="K42" s="12">
        <v>47</v>
      </c>
      <c r="L42" s="110"/>
      <c r="M42" s="77">
        <v>140</v>
      </c>
      <c r="N42" s="77">
        <v>111</v>
      </c>
      <c r="O42" s="77">
        <v>29</v>
      </c>
      <c r="P42" s="77">
        <v>152</v>
      </c>
      <c r="Q42" s="77">
        <v>126</v>
      </c>
      <c r="R42" s="77">
        <v>26</v>
      </c>
    </row>
    <row r="43" spans="2:18" s="69" customFormat="1" ht="15" customHeight="1" x14ac:dyDescent="0.2">
      <c r="B43" s="76">
        <v>2014</v>
      </c>
      <c r="C43" s="70"/>
      <c r="D43" s="12">
        <v>194</v>
      </c>
      <c r="E43" s="12">
        <v>156</v>
      </c>
      <c r="F43" s="12">
        <v>38</v>
      </c>
      <c r="G43" s="12">
        <v>193</v>
      </c>
      <c r="H43" s="12"/>
      <c r="I43" s="12">
        <v>153</v>
      </c>
      <c r="J43" s="110"/>
      <c r="K43" s="12">
        <v>40</v>
      </c>
      <c r="L43" s="110"/>
      <c r="M43" s="77">
        <v>207</v>
      </c>
      <c r="N43" s="77">
        <v>176</v>
      </c>
      <c r="O43" s="77">
        <v>31</v>
      </c>
      <c r="P43" s="77">
        <v>68</v>
      </c>
      <c r="Q43" s="77">
        <v>51</v>
      </c>
      <c r="R43" s="77">
        <v>17</v>
      </c>
    </row>
    <row r="44" spans="2:18" s="69" customFormat="1" ht="15" customHeight="1" x14ac:dyDescent="0.2">
      <c r="B44" s="257" t="s">
        <v>205</v>
      </c>
      <c r="C44" s="173"/>
      <c r="D44" s="173"/>
      <c r="E44" s="12"/>
      <c r="F44" s="12"/>
      <c r="G44" s="12"/>
      <c r="H44" s="12"/>
      <c r="I44" s="12"/>
      <c r="J44" s="110"/>
      <c r="K44" s="12"/>
      <c r="L44" s="110"/>
      <c r="M44" s="77"/>
      <c r="N44" s="77"/>
      <c r="O44" s="77"/>
      <c r="P44" s="77"/>
      <c r="Q44" s="77"/>
      <c r="R44" s="77"/>
    </row>
    <row r="45" spans="2:18" s="69" customFormat="1" ht="15" customHeight="1" x14ac:dyDescent="0.2">
      <c r="B45" s="76">
        <v>2019</v>
      </c>
      <c r="C45" s="257"/>
      <c r="D45" s="12">
        <v>172</v>
      </c>
      <c r="E45" s="12">
        <v>149</v>
      </c>
      <c r="F45" s="12">
        <v>23</v>
      </c>
      <c r="G45" s="12">
        <v>141</v>
      </c>
      <c r="H45" s="110" t="s">
        <v>357</v>
      </c>
      <c r="I45" s="12">
        <v>128</v>
      </c>
      <c r="J45" s="110" t="s">
        <v>357</v>
      </c>
      <c r="K45" s="12">
        <v>13</v>
      </c>
      <c r="L45" s="77" t="s">
        <v>357</v>
      </c>
      <c r="M45" s="77">
        <v>176</v>
      </c>
      <c r="N45" s="77">
        <v>154</v>
      </c>
      <c r="O45" s="77">
        <v>22</v>
      </c>
      <c r="P45" s="77">
        <v>108</v>
      </c>
      <c r="Q45" s="77">
        <v>100</v>
      </c>
      <c r="R45" s="12">
        <v>8</v>
      </c>
    </row>
    <row r="46" spans="2:18" s="69" customFormat="1" ht="15" customHeight="1" x14ac:dyDescent="0.2">
      <c r="B46" s="76">
        <v>2018</v>
      </c>
      <c r="C46" s="257"/>
      <c r="D46" s="12">
        <v>202</v>
      </c>
      <c r="E46" s="12">
        <v>179</v>
      </c>
      <c r="F46" s="12">
        <v>23</v>
      </c>
      <c r="G46" s="12">
        <v>118</v>
      </c>
      <c r="H46" s="110" t="s">
        <v>274</v>
      </c>
      <c r="I46" s="12">
        <v>105</v>
      </c>
      <c r="J46" s="110" t="s">
        <v>274</v>
      </c>
      <c r="K46" s="12">
        <v>13</v>
      </c>
      <c r="L46" s="77" t="s">
        <v>274</v>
      </c>
      <c r="M46" s="77">
        <v>138</v>
      </c>
      <c r="N46" s="77">
        <v>126</v>
      </c>
      <c r="O46" s="77">
        <v>12</v>
      </c>
      <c r="P46" s="77">
        <v>114</v>
      </c>
      <c r="Q46" s="77">
        <v>101</v>
      </c>
      <c r="R46" s="12">
        <v>13</v>
      </c>
    </row>
    <row r="47" spans="2:18" s="69" customFormat="1" ht="15" customHeight="1" x14ac:dyDescent="0.2">
      <c r="B47" s="76">
        <v>2017</v>
      </c>
      <c r="C47" s="257"/>
      <c r="D47" s="12">
        <v>167</v>
      </c>
      <c r="E47" s="12">
        <v>155</v>
      </c>
      <c r="F47" s="12">
        <v>12</v>
      </c>
      <c r="G47" s="12">
        <v>107</v>
      </c>
      <c r="H47" s="110"/>
      <c r="I47" s="12">
        <v>92</v>
      </c>
      <c r="J47" s="110"/>
      <c r="K47" s="12">
        <v>15</v>
      </c>
      <c r="L47" s="77"/>
      <c r="M47" s="77">
        <v>133</v>
      </c>
      <c r="N47" s="77">
        <v>117</v>
      </c>
      <c r="O47" s="77">
        <v>16</v>
      </c>
      <c r="P47" s="77">
        <v>100</v>
      </c>
      <c r="Q47" s="77">
        <v>86</v>
      </c>
      <c r="R47" s="12">
        <v>14</v>
      </c>
    </row>
    <row r="48" spans="2:18" s="69" customFormat="1" ht="15" customHeight="1" x14ac:dyDescent="0.2">
      <c r="B48" s="76">
        <v>2016</v>
      </c>
      <c r="C48" s="257"/>
      <c r="D48" s="12">
        <v>170</v>
      </c>
      <c r="E48" s="12">
        <v>152</v>
      </c>
      <c r="F48" s="12">
        <v>18</v>
      </c>
      <c r="G48" s="12">
        <v>101</v>
      </c>
      <c r="H48" s="110"/>
      <c r="I48" s="12">
        <v>92</v>
      </c>
      <c r="J48" s="110"/>
      <c r="K48" s="12">
        <v>9</v>
      </c>
      <c r="L48" s="110"/>
      <c r="M48" s="77">
        <v>111</v>
      </c>
      <c r="N48" s="77">
        <v>95</v>
      </c>
      <c r="O48" s="77">
        <v>16</v>
      </c>
      <c r="P48" s="77">
        <v>119</v>
      </c>
      <c r="Q48" s="77">
        <v>102</v>
      </c>
      <c r="R48" s="77">
        <v>17</v>
      </c>
    </row>
    <row r="49" spans="2:18" s="69" customFormat="1" ht="15" customHeight="1" x14ac:dyDescent="0.2">
      <c r="B49" s="76">
        <v>2015</v>
      </c>
      <c r="C49" s="257"/>
      <c r="D49" s="12">
        <v>134</v>
      </c>
      <c r="E49" s="12">
        <v>117</v>
      </c>
      <c r="F49" s="12">
        <v>17</v>
      </c>
      <c r="G49" s="12">
        <v>92</v>
      </c>
      <c r="H49" s="12"/>
      <c r="I49" s="12">
        <v>83</v>
      </c>
      <c r="J49" s="110"/>
      <c r="K49" s="12">
        <v>9</v>
      </c>
      <c r="L49" s="110"/>
      <c r="M49" s="77">
        <v>140</v>
      </c>
      <c r="N49" s="77">
        <v>122</v>
      </c>
      <c r="O49" s="77">
        <v>18</v>
      </c>
      <c r="P49" s="77">
        <v>501</v>
      </c>
      <c r="Q49" s="77">
        <v>487</v>
      </c>
      <c r="R49" s="77">
        <v>14</v>
      </c>
    </row>
    <row r="50" spans="2:18" s="69" customFormat="1" ht="15" customHeight="1" x14ac:dyDescent="0.2">
      <c r="B50" s="76">
        <v>2014</v>
      </c>
      <c r="C50" s="70"/>
      <c r="D50" s="12">
        <v>184</v>
      </c>
      <c r="E50" s="12">
        <v>163</v>
      </c>
      <c r="F50" s="12">
        <v>21</v>
      </c>
      <c r="G50" s="12">
        <v>123</v>
      </c>
      <c r="H50" s="12"/>
      <c r="I50" s="12">
        <v>107</v>
      </c>
      <c r="J50" s="110"/>
      <c r="K50" s="12">
        <v>16</v>
      </c>
      <c r="L50" s="110"/>
      <c r="M50" s="77">
        <v>558</v>
      </c>
      <c r="N50" s="77">
        <v>542</v>
      </c>
      <c r="O50" s="77">
        <v>16</v>
      </c>
      <c r="P50" s="77">
        <v>91</v>
      </c>
      <c r="Q50" s="77">
        <v>82</v>
      </c>
      <c r="R50" s="77">
        <v>9</v>
      </c>
    </row>
    <row r="51" spans="2:18" s="69" customFormat="1" ht="15" customHeight="1" x14ac:dyDescent="0.2">
      <c r="B51" s="257" t="s">
        <v>206</v>
      </c>
      <c r="C51" s="173"/>
      <c r="D51" s="173"/>
      <c r="E51" s="12"/>
      <c r="F51" s="12"/>
      <c r="G51" s="12"/>
      <c r="H51" s="12"/>
      <c r="I51" s="12"/>
      <c r="J51" s="110"/>
      <c r="K51" s="12"/>
      <c r="L51" s="110"/>
      <c r="M51" s="77"/>
      <c r="N51" s="77"/>
      <c r="O51" s="77"/>
      <c r="P51" s="77"/>
      <c r="Q51" s="77"/>
      <c r="R51" s="77"/>
    </row>
    <row r="52" spans="2:18" s="69" customFormat="1" ht="15" customHeight="1" x14ac:dyDescent="0.2">
      <c r="B52" s="76">
        <v>2019</v>
      </c>
      <c r="C52" s="257"/>
      <c r="D52" s="12">
        <v>46</v>
      </c>
      <c r="E52" s="12">
        <v>36</v>
      </c>
      <c r="F52" s="12">
        <v>10</v>
      </c>
      <c r="G52" s="12">
        <v>39</v>
      </c>
      <c r="H52" s="110" t="s">
        <v>357</v>
      </c>
      <c r="I52" s="12">
        <v>36</v>
      </c>
      <c r="J52" s="110" t="s">
        <v>357</v>
      </c>
      <c r="K52" s="12">
        <v>3</v>
      </c>
      <c r="L52" s="77" t="s">
        <v>357</v>
      </c>
      <c r="M52" s="77">
        <v>33</v>
      </c>
      <c r="N52" s="77">
        <v>24</v>
      </c>
      <c r="O52" s="77">
        <v>9</v>
      </c>
      <c r="P52" s="77">
        <v>42</v>
      </c>
      <c r="Q52" s="77">
        <v>32</v>
      </c>
      <c r="R52" s="12">
        <v>10</v>
      </c>
    </row>
    <row r="53" spans="2:18" s="69" customFormat="1" ht="15" customHeight="1" x14ac:dyDescent="0.2">
      <c r="B53" s="76">
        <v>2018</v>
      </c>
      <c r="C53" s="257"/>
      <c r="D53" s="12">
        <v>48</v>
      </c>
      <c r="E53" s="12">
        <v>39</v>
      </c>
      <c r="F53" s="12">
        <v>9</v>
      </c>
      <c r="G53" s="12">
        <v>40</v>
      </c>
      <c r="H53" s="110" t="s">
        <v>274</v>
      </c>
      <c r="I53" s="12">
        <v>39</v>
      </c>
      <c r="J53" s="110" t="s">
        <v>274</v>
      </c>
      <c r="K53" s="12">
        <v>1</v>
      </c>
      <c r="L53" s="77" t="s">
        <v>274</v>
      </c>
      <c r="M53" s="77">
        <v>47</v>
      </c>
      <c r="N53" s="77">
        <v>37</v>
      </c>
      <c r="O53" s="77">
        <v>10</v>
      </c>
      <c r="P53" s="77">
        <v>26</v>
      </c>
      <c r="Q53" s="77">
        <v>22</v>
      </c>
      <c r="R53" s="12">
        <v>4</v>
      </c>
    </row>
    <row r="54" spans="2:18" s="69" customFormat="1" ht="15" customHeight="1" x14ac:dyDescent="0.2">
      <c r="B54" s="76">
        <v>2017</v>
      </c>
      <c r="C54" s="257"/>
      <c r="D54" s="12">
        <v>58</v>
      </c>
      <c r="E54" s="12">
        <v>48</v>
      </c>
      <c r="F54" s="12">
        <v>10</v>
      </c>
      <c r="G54" s="12">
        <v>36</v>
      </c>
      <c r="H54" s="110"/>
      <c r="I54" s="12">
        <v>32</v>
      </c>
      <c r="J54" s="110"/>
      <c r="K54" s="12">
        <v>4</v>
      </c>
      <c r="L54" s="77"/>
      <c r="M54" s="77">
        <v>31</v>
      </c>
      <c r="N54" s="77">
        <v>27</v>
      </c>
      <c r="O54" s="77">
        <v>4</v>
      </c>
      <c r="P54" s="77">
        <v>12</v>
      </c>
      <c r="Q54" s="77">
        <v>11</v>
      </c>
      <c r="R54" s="12">
        <v>1</v>
      </c>
    </row>
    <row r="55" spans="2:18" s="69" customFormat="1" ht="15" customHeight="1" x14ac:dyDescent="0.2">
      <c r="B55" s="76">
        <v>2016</v>
      </c>
      <c r="C55" s="257"/>
      <c r="D55" s="12">
        <v>33</v>
      </c>
      <c r="E55" s="12">
        <v>29</v>
      </c>
      <c r="F55" s="12">
        <v>4</v>
      </c>
      <c r="G55" s="12">
        <v>22</v>
      </c>
      <c r="H55" s="110"/>
      <c r="I55" s="12">
        <v>21</v>
      </c>
      <c r="J55" s="110"/>
      <c r="K55" s="12">
        <v>1</v>
      </c>
      <c r="L55" s="110"/>
      <c r="M55" s="77">
        <v>17</v>
      </c>
      <c r="N55" s="77">
        <v>16</v>
      </c>
      <c r="O55" s="77">
        <v>1</v>
      </c>
      <c r="P55" s="77">
        <v>26</v>
      </c>
      <c r="Q55" s="77">
        <v>23</v>
      </c>
      <c r="R55" s="77">
        <v>3</v>
      </c>
    </row>
    <row r="56" spans="2:18" s="69" customFormat="1" ht="15" customHeight="1" x14ac:dyDescent="0.2">
      <c r="B56" s="76">
        <v>2015</v>
      </c>
      <c r="C56" s="257"/>
      <c r="D56" s="12">
        <v>27</v>
      </c>
      <c r="E56" s="12">
        <v>26</v>
      </c>
      <c r="F56" s="12">
        <v>1</v>
      </c>
      <c r="G56" s="12">
        <v>37</v>
      </c>
      <c r="H56" s="12"/>
      <c r="I56" s="12">
        <v>32</v>
      </c>
      <c r="J56" s="110"/>
      <c r="K56" s="12">
        <v>5</v>
      </c>
      <c r="L56" s="110"/>
      <c r="M56" s="77">
        <v>31</v>
      </c>
      <c r="N56" s="77">
        <v>28</v>
      </c>
      <c r="O56" s="77">
        <v>3</v>
      </c>
      <c r="P56" s="77">
        <v>73</v>
      </c>
      <c r="Q56" s="77">
        <v>69</v>
      </c>
      <c r="R56" s="77">
        <v>4</v>
      </c>
    </row>
    <row r="57" spans="2:18" s="69" customFormat="1" ht="15" customHeight="1" x14ac:dyDescent="0.2">
      <c r="B57" s="76">
        <v>2014</v>
      </c>
      <c r="C57" s="70"/>
      <c r="D57" s="12">
        <v>42</v>
      </c>
      <c r="E57" s="12">
        <v>39</v>
      </c>
      <c r="F57" s="12">
        <v>3</v>
      </c>
      <c r="G57" s="12">
        <v>40</v>
      </c>
      <c r="H57" s="12"/>
      <c r="I57" s="12">
        <v>40</v>
      </c>
      <c r="J57" s="110"/>
      <c r="K57" s="12">
        <v>0</v>
      </c>
      <c r="L57" s="110"/>
      <c r="M57" s="77">
        <v>98</v>
      </c>
      <c r="N57" s="77">
        <v>94</v>
      </c>
      <c r="O57" s="77">
        <v>4</v>
      </c>
      <c r="P57" s="77">
        <v>35</v>
      </c>
      <c r="Q57" s="77">
        <v>31</v>
      </c>
      <c r="R57" s="77">
        <v>4</v>
      </c>
    </row>
    <row r="58" spans="2:18" s="69" customFormat="1" ht="15" customHeight="1" x14ac:dyDescent="0.2">
      <c r="B58" s="257" t="s">
        <v>208</v>
      </c>
      <c r="C58" s="173"/>
      <c r="D58" s="173"/>
      <c r="E58" s="12"/>
      <c r="F58" s="12"/>
      <c r="G58" s="12"/>
      <c r="H58" s="12"/>
      <c r="I58" s="12"/>
      <c r="J58" s="110"/>
      <c r="K58" s="12"/>
      <c r="L58" s="110"/>
      <c r="M58" s="77"/>
      <c r="N58" s="77"/>
      <c r="O58" s="77"/>
      <c r="P58" s="77"/>
      <c r="Q58" s="77"/>
      <c r="R58" s="77"/>
    </row>
    <row r="59" spans="2:18" s="69" customFormat="1" ht="15" customHeight="1" x14ac:dyDescent="0.2">
      <c r="B59" s="76">
        <v>2019</v>
      </c>
      <c r="C59" s="257"/>
      <c r="D59" s="12">
        <v>164</v>
      </c>
      <c r="E59" s="12">
        <v>136</v>
      </c>
      <c r="F59" s="12">
        <v>28</v>
      </c>
      <c r="G59" s="12">
        <v>134</v>
      </c>
      <c r="H59" s="110" t="s">
        <v>357</v>
      </c>
      <c r="I59" s="12">
        <v>120</v>
      </c>
      <c r="J59" s="110" t="s">
        <v>357</v>
      </c>
      <c r="K59" s="12">
        <v>14</v>
      </c>
      <c r="L59" s="77" t="s">
        <v>357</v>
      </c>
      <c r="M59" s="77">
        <v>160</v>
      </c>
      <c r="N59" s="77">
        <v>137</v>
      </c>
      <c r="O59" s="77">
        <v>23</v>
      </c>
      <c r="P59" s="77">
        <v>77</v>
      </c>
      <c r="Q59" s="77">
        <v>57</v>
      </c>
      <c r="R59" s="12">
        <v>20</v>
      </c>
    </row>
    <row r="60" spans="2:18" s="69" customFormat="1" ht="15" customHeight="1" x14ac:dyDescent="0.2">
      <c r="B60" s="76">
        <v>2018</v>
      </c>
      <c r="C60" s="257"/>
      <c r="D60" s="12">
        <v>204</v>
      </c>
      <c r="E60" s="12">
        <v>178</v>
      </c>
      <c r="F60" s="12">
        <v>26</v>
      </c>
      <c r="G60" s="12">
        <v>132</v>
      </c>
      <c r="H60" s="110" t="s">
        <v>274</v>
      </c>
      <c r="I60" s="12">
        <v>115</v>
      </c>
      <c r="J60" s="110" t="s">
        <v>274</v>
      </c>
      <c r="K60" s="12">
        <v>17</v>
      </c>
      <c r="L60" s="77" t="s">
        <v>274</v>
      </c>
      <c r="M60" s="77">
        <v>110</v>
      </c>
      <c r="N60" s="77">
        <v>87</v>
      </c>
      <c r="O60" s="77">
        <v>23</v>
      </c>
      <c r="P60" s="77">
        <v>92</v>
      </c>
      <c r="Q60" s="77">
        <v>73</v>
      </c>
      <c r="R60" s="12">
        <v>19</v>
      </c>
    </row>
    <row r="61" spans="2:18" s="69" customFormat="1" ht="15" customHeight="1" x14ac:dyDescent="0.2">
      <c r="B61" s="76">
        <v>2017</v>
      </c>
      <c r="C61" s="257"/>
      <c r="D61" s="12">
        <v>160</v>
      </c>
      <c r="E61" s="12">
        <v>133</v>
      </c>
      <c r="F61" s="12">
        <v>27</v>
      </c>
      <c r="G61" s="12">
        <v>119</v>
      </c>
      <c r="H61" s="110"/>
      <c r="I61" s="12">
        <v>102</v>
      </c>
      <c r="J61" s="110"/>
      <c r="K61" s="12">
        <v>17</v>
      </c>
      <c r="L61" s="77"/>
      <c r="M61" s="77">
        <v>120</v>
      </c>
      <c r="N61" s="77">
        <v>98</v>
      </c>
      <c r="O61" s="77">
        <v>22</v>
      </c>
      <c r="P61" s="77">
        <v>95</v>
      </c>
      <c r="Q61" s="77">
        <v>85</v>
      </c>
      <c r="R61" s="12">
        <v>10</v>
      </c>
    </row>
    <row r="62" spans="2:18" s="69" customFormat="1" ht="15" customHeight="1" x14ac:dyDescent="0.2">
      <c r="B62" s="76">
        <v>2016</v>
      </c>
      <c r="C62" s="257"/>
      <c r="D62" s="12">
        <v>160</v>
      </c>
      <c r="E62" s="12">
        <v>137</v>
      </c>
      <c r="F62" s="12">
        <v>23</v>
      </c>
      <c r="G62" s="12">
        <v>110</v>
      </c>
      <c r="H62" s="110"/>
      <c r="I62" s="12">
        <v>96</v>
      </c>
      <c r="J62" s="110"/>
      <c r="K62" s="12">
        <v>14</v>
      </c>
      <c r="L62" s="110"/>
      <c r="M62" s="77">
        <v>118</v>
      </c>
      <c r="N62" s="77">
        <v>105</v>
      </c>
      <c r="O62" s="77">
        <v>13</v>
      </c>
      <c r="P62" s="77">
        <v>100</v>
      </c>
      <c r="Q62" s="77">
        <v>94</v>
      </c>
      <c r="R62" s="77">
        <v>6</v>
      </c>
    </row>
    <row r="63" spans="2:18" s="69" customFormat="1" ht="15" customHeight="1" x14ac:dyDescent="0.2">
      <c r="B63" s="76">
        <v>2015</v>
      </c>
      <c r="C63" s="257"/>
      <c r="D63" s="12">
        <v>155</v>
      </c>
      <c r="E63" s="12">
        <v>139</v>
      </c>
      <c r="F63" s="12">
        <v>16</v>
      </c>
      <c r="G63" s="12">
        <v>110</v>
      </c>
      <c r="H63" s="12"/>
      <c r="I63" s="12">
        <v>96</v>
      </c>
      <c r="J63" s="110"/>
      <c r="K63" s="12">
        <v>14</v>
      </c>
      <c r="L63" s="110"/>
      <c r="M63" s="77">
        <v>114</v>
      </c>
      <c r="N63" s="77">
        <v>108</v>
      </c>
      <c r="O63" s="77">
        <v>6</v>
      </c>
      <c r="P63" s="77">
        <v>249</v>
      </c>
      <c r="Q63" s="77">
        <v>234</v>
      </c>
      <c r="R63" s="77">
        <v>15</v>
      </c>
    </row>
    <row r="64" spans="2:18" s="69" customFormat="1" ht="15" customHeight="1" x14ac:dyDescent="0.2">
      <c r="B64" s="76">
        <v>2014</v>
      </c>
      <c r="C64" s="70"/>
      <c r="D64" s="12">
        <v>157</v>
      </c>
      <c r="E64" s="12">
        <v>147</v>
      </c>
      <c r="F64" s="12">
        <v>10</v>
      </c>
      <c r="G64" s="12">
        <v>125</v>
      </c>
      <c r="H64" s="12"/>
      <c r="I64" s="12">
        <v>98</v>
      </c>
      <c r="J64" s="110"/>
      <c r="K64" s="12">
        <v>27</v>
      </c>
      <c r="L64" s="110"/>
      <c r="M64" s="77">
        <v>292</v>
      </c>
      <c r="N64" s="77">
        <v>276</v>
      </c>
      <c r="O64" s="77">
        <v>16</v>
      </c>
      <c r="P64" s="77">
        <v>59</v>
      </c>
      <c r="Q64" s="77">
        <v>45</v>
      </c>
      <c r="R64" s="77">
        <v>14</v>
      </c>
    </row>
    <row r="65" spans="2:18" s="69" customFormat="1" ht="15" customHeight="1" x14ac:dyDescent="0.2">
      <c r="B65" s="257" t="s">
        <v>209</v>
      </c>
      <c r="C65" s="173"/>
      <c r="D65" s="173"/>
      <c r="E65" s="12"/>
      <c r="F65" s="12"/>
      <c r="G65" s="12"/>
      <c r="H65" s="12"/>
      <c r="I65" s="12"/>
      <c r="J65" s="110"/>
      <c r="K65" s="12"/>
      <c r="L65" s="110"/>
      <c r="M65" s="77"/>
      <c r="N65" s="77"/>
      <c r="O65" s="77"/>
      <c r="P65" s="77"/>
      <c r="Q65" s="77"/>
      <c r="R65" s="77"/>
    </row>
    <row r="66" spans="2:18" s="69" customFormat="1" ht="15" customHeight="1" x14ac:dyDescent="0.2">
      <c r="B66" s="76">
        <v>2019</v>
      </c>
      <c r="C66" s="257"/>
      <c r="D66" s="12">
        <v>662</v>
      </c>
      <c r="E66" s="12">
        <v>546</v>
      </c>
      <c r="F66" s="12">
        <v>116</v>
      </c>
      <c r="G66" s="12">
        <v>529</v>
      </c>
      <c r="H66" s="110" t="s">
        <v>357</v>
      </c>
      <c r="I66" s="12">
        <v>456</v>
      </c>
      <c r="J66" s="110" t="s">
        <v>357</v>
      </c>
      <c r="K66" s="12">
        <v>73</v>
      </c>
      <c r="L66" s="77" t="s">
        <v>357</v>
      </c>
      <c r="M66" s="77">
        <v>500</v>
      </c>
      <c r="N66" s="77">
        <v>384</v>
      </c>
      <c r="O66" s="77">
        <v>116</v>
      </c>
      <c r="P66" s="77">
        <v>330</v>
      </c>
      <c r="Q66" s="77">
        <v>262</v>
      </c>
      <c r="R66" s="12">
        <v>68</v>
      </c>
    </row>
    <row r="67" spans="2:18" s="69" customFormat="1" ht="15" customHeight="1" x14ac:dyDescent="0.2">
      <c r="B67" s="76">
        <v>2018</v>
      </c>
      <c r="C67" s="257"/>
      <c r="D67" s="12">
        <v>688</v>
      </c>
      <c r="E67" s="12">
        <v>543</v>
      </c>
      <c r="F67" s="12">
        <v>145</v>
      </c>
      <c r="G67" s="12">
        <v>562</v>
      </c>
      <c r="H67" s="110" t="s">
        <v>274</v>
      </c>
      <c r="I67" s="12">
        <v>471</v>
      </c>
      <c r="J67" s="110" t="s">
        <v>274</v>
      </c>
      <c r="K67" s="12">
        <v>91</v>
      </c>
      <c r="L67" s="77" t="s">
        <v>274</v>
      </c>
      <c r="M67" s="77">
        <v>454</v>
      </c>
      <c r="N67" s="77">
        <v>378</v>
      </c>
      <c r="O67" s="77">
        <v>76</v>
      </c>
      <c r="P67" s="77">
        <v>334</v>
      </c>
      <c r="Q67" s="77">
        <v>268</v>
      </c>
      <c r="R67" s="12">
        <v>66</v>
      </c>
    </row>
    <row r="68" spans="2:18" s="69" customFormat="1" ht="15" customHeight="1" x14ac:dyDescent="0.2">
      <c r="B68" s="76">
        <v>2017</v>
      </c>
      <c r="C68" s="257"/>
      <c r="D68" s="12">
        <v>651</v>
      </c>
      <c r="E68" s="12">
        <v>562</v>
      </c>
      <c r="F68" s="12">
        <v>89</v>
      </c>
      <c r="G68" s="12">
        <v>489</v>
      </c>
      <c r="H68" s="110"/>
      <c r="I68" s="12">
        <v>431</v>
      </c>
      <c r="J68" s="110"/>
      <c r="K68" s="12">
        <v>58</v>
      </c>
      <c r="L68" s="77"/>
      <c r="M68" s="77">
        <v>426</v>
      </c>
      <c r="N68" s="77">
        <v>354</v>
      </c>
      <c r="O68" s="77">
        <v>72</v>
      </c>
      <c r="P68" s="77">
        <v>317</v>
      </c>
      <c r="Q68" s="77">
        <v>255</v>
      </c>
      <c r="R68" s="12">
        <v>62</v>
      </c>
    </row>
    <row r="69" spans="2:18" s="69" customFormat="1" ht="15" customHeight="1" x14ac:dyDescent="0.2">
      <c r="B69" s="76">
        <v>2016</v>
      </c>
      <c r="C69" s="257"/>
      <c r="D69" s="12">
        <v>590</v>
      </c>
      <c r="E69" s="12">
        <v>512</v>
      </c>
      <c r="F69" s="12">
        <v>78</v>
      </c>
      <c r="G69" s="12">
        <v>475</v>
      </c>
      <c r="H69" s="110"/>
      <c r="I69" s="12">
        <v>405</v>
      </c>
      <c r="J69" s="110"/>
      <c r="K69" s="12">
        <v>70</v>
      </c>
      <c r="L69" s="110"/>
      <c r="M69" s="77">
        <v>429</v>
      </c>
      <c r="N69" s="77">
        <v>358</v>
      </c>
      <c r="O69" s="77">
        <v>71</v>
      </c>
      <c r="P69" s="77">
        <v>290</v>
      </c>
      <c r="Q69" s="77">
        <v>221</v>
      </c>
      <c r="R69" s="77">
        <v>69</v>
      </c>
    </row>
    <row r="70" spans="2:18" s="69" customFormat="1" ht="15" customHeight="1" x14ac:dyDescent="0.2">
      <c r="B70" s="76">
        <v>2015</v>
      </c>
      <c r="C70" s="257"/>
      <c r="D70" s="12">
        <v>602</v>
      </c>
      <c r="E70" s="12">
        <v>524</v>
      </c>
      <c r="F70" s="12">
        <v>78</v>
      </c>
      <c r="G70" s="12">
        <v>513</v>
      </c>
      <c r="H70" s="12"/>
      <c r="I70" s="12">
        <v>435</v>
      </c>
      <c r="J70" s="110"/>
      <c r="K70" s="12">
        <v>78</v>
      </c>
      <c r="L70" s="110"/>
      <c r="M70" s="77">
        <v>398</v>
      </c>
      <c r="N70" s="77">
        <v>318</v>
      </c>
      <c r="O70" s="77">
        <v>80</v>
      </c>
      <c r="P70" s="77">
        <v>355</v>
      </c>
      <c r="Q70" s="77">
        <v>296</v>
      </c>
      <c r="R70" s="77">
        <v>59</v>
      </c>
    </row>
    <row r="71" spans="2:18" s="69" customFormat="1" ht="15" customHeight="1" x14ac:dyDescent="0.2">
      <c r="B71" s="76">
        <v>2014</v>
      </c>
      <c r="C71" s="70"/>
      <c r="D71" s="12">
        <v>560</v>
      </c>
      <c r="E71" s="12">
        <v>467</v>
      </c>
      <c r="F71" s="12">
        <v>93</v>
      </c>
      <c r="G71" s="12">
        <v>489</v>
      </c>
      <c r="H71" s="12"/>
      <c r="I71" s="12">
        <v>394</v>
      </c>
      <c r="J71" s="110"/>
      <c r="K71" s="12">
        <v>95</v>
      </c>
      <c r="L71" s="110"/>
      <c r="M71" s="77">
        <v>491</v>
      </c>
      <c r="N71" s="77">
        <v>419</v>
      </c>
      <c r="O71" s="77">
        <v>72</v>
      </c>
      <c r="P71" s="77">
        <v>241</v>
      </c>
      <c r="Q71" s="77">
        <v>170</v>
      </c>
      <c r="R71" s="77">
        <v>71</v>
      </c>
    </row>
    <row r="72" spans="2:18" s="69" customFormat="1" ht="15" customHeight="1" x14ac:dyDescent="0.2">
      <c r="B72" s="257" t="s">
        <v>210</v>
      </c>
      <c r="C72" s="257"/>
      <c r="D72" s="12"/>
      <c r="E72" s="12"/>
      <c r="F72" s="12"/>
      <c r="G72" s="12"/>
      <c r="H72" s="12"/>
      <c r="I72" s="12"/>
      <c r="J72" s="110"/>
      <c r="K72" s="12"/>
      <c r="L72" s="110"/>
      <c r="M72" s="77"/>
      <c r="N72" s="77"/>
      <c r="O72" s="77"/>
      <c r="P72" s="77"/>
      <c r="Q72" s="77"/>
      <c r="R72" s="77"/>
    </row>
    <row r="73" spans="2:18" s="69" customFormat="1" ht="15" customHeight="1" x14ac:dyDescent="0.2">
      <c r="B73" s="76">
        <v>2019</v>
      </c>
      <c r="C73" s="257"/>
      <c r="D73" s="12">
        <v>88</v>
      </c>
      <c r="E73" s="12">
        <v>75</v>
      </c>
      <c r="F73" s="12">
        <v>13</v>
      </c>
      <c r="G73" s="12">
        <v>73</v>
      </c>
      <c r="H73" s="110" t="s">
        <v>357</v>
      </c>
      <c r="I73" s="12">
        <v>62</v>
      </c>
      <c r="J73" s="110" t="s">
        <v>357</v>
      </c>
      <c r="K73" s="12">
        <v>11</v>
      </c>
      <c r="L73" s="77" t="s">
        <v>357</v>
      </c>
      <c r="M73" s="77">
        <v>83</v>
      </c>
      <c r="N73" s="77">
        <v>71</v>
      </c>
      <c r="O73" s="77">
        <v>12</v>
      </c>
      <c r="P73" s="77">
        <v>46</v>
      </c>
      <c r="Q73" s="77">
        <v>37</v>
      </c>
      <c r="R73" s="12">
        <v>9</v>
      </c>
    </row>
    <row r="74" spans="2:18" s="69" customFormat="1" ht="15" customHeight="1" x14ac:dyDescent="0.2">
      <c r="B74" s="76">
        <v>2018</v>
      </c>
      <c r="C74" s="257"/>
      <c r="D74" s="12">
        <v>104</v>
      </c>
      <c r="E74" s="12">
        <v>91</v>
      </c>
      <c r="F74" s="12">
        <v>13</v>
      </c>
      <c r="G74" s="12">
        <v>73</v>
      </c>
      <c r="H74" s="110" t="s">
        <v>274</v>
      </c>
      <c r="I74" s="12">
        <v>69</v>
      </c>
      <c r="J74" s="110" t="s">
        <v>274</v>
      </c>
      <c r="K74" s="12">
        <v>4</v>
      </c>
      <c r="L74" s="77" t="s">
        <v>274</v>
      </c>
      <c r="M74" s="77">
        <v>56</v>
      </c>
      <c r="N74" s="77">
        <v>46</v>
      </c>
      <c r="O74" s="77">
        <v>10</v>
      </c>
      <c r="P74" s="77">
        <v>43</v>
      </c>
      <c r="Q74" s="77">
        <v>38</v>
      </c>
      <c r="R74" s="12">
        <v>5</v>
      </c>
    </row>
    <row r="75" spans="2:18" s="69" customFormat="1" ht="15" customHeight="1" x14ac:dyDescent="0.2">
      <c r="B75" s="76">
        <v>2017</v>
      </c>
      <c r="C75" s="257"/>
      <c r="D75" s="12">
        <v>77</v>
      </c>
      <c r="E75" s="12">
        <v>66</v>
      </c>
      <c r="F75" s="12">
        <v>11</v>
      </c>
      <c r="G75" s="12">
        <v>68</v>
      </c>
      <c r="H75" s="110"/>
      <c r="I75" s="12">
        <v>58</v>
      </c>
      <c r="J75" s="110"/>
      <c r="K75" s="12">
        <v>10</v>
      </c>
      <c r="L75" s="77"/>
      <c r="M75" s="77">
        <v>53</v>
      </c>
      <c r="N75" s="77">
        <v>46</v>
      </c>
      <c r="O75" s="77">
        <v>7</v>
      </c>
      <c r="P75" s="77">
        <v>56</v>
      </c>
      <c r="Q75" s="77">
        <v>53</v>
      </c>
      <c r="R75" s="12">
        <v>3</v>
      </c>
    </row>
    <row r="76" spans="2:18" s="69" customFormat="1" ht="15" customHeight="1" x14ac:dyDescent="0.2">
      <c r="B76" s="76">
        <v>2016</v>
      </c>
      <c r="C76" s="257"/>
      <c r="D76" s="12">
        <v>73</v>
      </c>
      <c r="E76" s="12">
        <v>66</v>
      </c>
      <c r="F76" s="12">
        <v>7</v>
      </c>
      <c r="G76" s="12">
        <v>67</v>
      </c>
      <c r="H76" s="110"/>
      <c r="I76" s="12">
        <v>58</v>
      </c>
      <c r="J76" s="110"/>
      <c r="K76" s="12">
        <v>9</v>
      </c>
      <c r="L76" s="110"/>
      <c r="M76" s="77">
        <v>67</v>
      </c>
      <c r="N76" s="77">
        <v>61</v>
      </c>
      <c r="O76" s="77">
        <v>6</v>
      </c>
      <c r="P76" s="77">
        <v>54</v>
      </c>
      <c r="Q76" s="77">
        <v>49</v>
      </c>
      <c r="R76" s="77">
        <v>5</v>
      </c>
    </row>
    <row r="77" spans="2:18" s="69" customFormat="1" ht="15" customHeight="1" x14ac:dyDescent="0.2">
      <c r="B77" s="76">
        <v>2015</v>
      </c>
      <c r="C77" s="257"/>
      <c r="D77" s="12">
        <v>93</v>
      </c>
      <c r="E77" s="12">
        <v>85</v>
      </c>
      <c r="F77" s="12">
        <v>8</v>
      </c>
      <c r="G77" s="12">
        <v>84</v>
      </c>
      <c r="H77" s="12"/>
      <c r="I77" s="12">
        <v>79</v>
      </c>
      <c r="J77" s="110"/>
      <c r="K77" s="12">
        <v>5</v>
      </c>
      <c r="L77" s="110"/>
      <c r="M77" s="77">
        <v>70</v>
      </c>
      <c r="N77" s="77">
        <v>65</v>
      </c>
      <c r="O77" s="77">
        <v>5</v>
      </c>
      <c r="P77" s="77">
        <v>138</v>
      </c>
      <c r="Q77" s="77">
        <v>133</v>
      </c>
      <c r="R77" s="77">
        <v>5</v>
      </c>
    </row>
    <row r="78" spans="2:18" s="69" customFormat="1" ht="15" customHeight="1" x14ac:dyDescent="0.2">
      <c r="B78" s="76">
        <v>2014</v>
      </c>
      <c r="C78" s="70"/>
      <c r="D78" s="12">
        <v>86</v>
      </c>
      <c r="E78" s="12">
        <v>80</v>
      </c>
      <c r="F78" s="12">
        <v>6</v>
      </c>
      <c r="G78" s="12">
        <v>62</v>
      </c>
      <c r="H78" s="12"/>
      <c r="I78" s="12">
        <v>52</v>
      </c>
      <c r="J78" s="110"/>
      <c r="K78" s="12">
        <v>10</v>
      </c>
      <c r="L78" s="110"/>
      <c r="M78" s="77">
        <v>154</v>
      </c>
      <c r="N78" s="77">
        <v>147</v>
      </c>
      <c r="O78" s="77">
        <v>7</v>
      </c>
      <c r="P78" s="77">
        <v>69</v>
      </c>
      <c r="Q78" s="77">
        <v>62</v>
      </c>
      <c r="R78" s="77">
        <v>7</v>
      </c>
    </row>
    <row r="79" spans="2:18" s="69" customFormat="1" ht="15" customHeight="1" x14ac:dyDescent="0.2">
      <c r="B79" s="257" t="s">
        <v>211</v>
      </c>
      <c r="C79" s="173"/>
      <c r="D79" s="173"/>
      <c r="E79" s="12"/>
      <c r="F79" s="12"/>
      <c r="G79" s="12"/>
      <c r="H79" s="12"/>
      <c r="I79" s="12"/>
      <c r="J79" s="110"/>
      <c r="K79" s="12"/>
      <c r="L79" s="110"/>
      <c r="M79" s="77"/>
      <c r="N79" s="77"/>
      <c r="O79" s="77"/>
      <c r="P79" s="77"/>
      <c r="Q79" s="77"/>
      <c r="R79" s="77"/>
    </row>
    <row r="80" spans="2:18" s="69" customFormat="1" ht="15" customHeight="1" x14ac:dyDescent="0.2">
      <c r="B80" s="76">
        <v>2019</v>
      </c>
      <c r="C80" s="257"/>
      <c r="D80" s="12">
        <v>85</v>
      </c>
      <c r="E80" s="12">
        <v>64</v>
      </c>
      <c r="F80" s="12">
        <v>21</v>
      </c>
      <c r="G80" s="12">
        <v>79</v>
      </c>
      <c r="H80" s="110" t="s">
        <v>357</v>
      </c>
      <c r="I80" s="12">
        <v>72</v>
      </c>
      <c r="J80" s="110" t="s">
        <v>357</v>
      </c>
      <c r="K80" s="12">
        <v>7</v>
      </c>
      <c r="L80" s="77" t="s">
        <v>357</v>
      </c>
      <c r="M80" s="77">
        <v>67</v>
      </c>
      <c r="N80" s="77">
        <v>49</v>
      </c>
      <c r="O80" s="77">
        <v>18</v>
      </c>
      <c r="P80" s="77">
        <v>50</v>
      </c>
      <c r="Q80" s="77">
        <v>42</v>
      </c>
      <c r="R80" s="12">
        <v>8</v>
      </c>
    </row>
    <row r="81" spans="2:18" s="69" customFormat="1" ht="15" customHeight="1" x14ac:dyDescent="0.2">
      <c r="B81" s="76">
        <v>2018</v>
      </c>
      <c r="C81" s="257"/>
      <c r="D81" s="12">
        <v>85</v>
      </c>
      <c r="E81" s="12">
        <v>67</v>
      </c>
      <c r="F81" s="12">
        <v>18</v>
      </c>
      <c r="G81" s="12">
        <v>67</v>
      </c>
      <c r="H81" s="110" t="s">
        <v>274</v>
      </c>
      <c r="I81" s="12">
        <v>63</v>
      </c>
      <c r="J81" s="110" t="s">
        <v>274</v>
      </c>
      <c r="K81" s="12">
        <v>4</v>
      </c>
      <c r="L81" s="77" t="s">
        <v>274</v>
      </c>
      <c r="M81" s="77">
        <v>59</v>
      </c>
      <c r="N81" s="77">
        <v>51</v>
      </c>
      <c r="O81" s="77">
        <v>8</v>
      </c>
      <c r="P81" s="77">
        <v>42</v>
      </c>
      <c r="Q81" s="77">
        <v>38</v>
      </c>
      <c r="R81" s="12">
        <v>4</v>
      </c>
    </row>
    <row r="82" spans="2:18" s="69" customFormat="1" ht="15" customHeight="1" x14ac:dyDescent="0.2">
      <c r="B82" s="76">
        <v>2017</v>
      </c>
      <c r="C82" s="257"/>
      <c r="D82" s="12">
        <v>82</v>
      </c>
      <c r="E82" s="12">
        <v>72</v>
      </c>
      <c r="F82" s="12">
        <v>10</v>
      </c>
      <c r="G82" s="12">
        <v>47</v>
      </c>
      <c r="H82" s="110"/>
      <c r="I82" s="12">
        <v>43</v>
      </c>
      <c r="J82" s="110"/>
      <c r="K82" s="12">
        <v>4</v>
      </c>
      <c r="L82" s="77"/>
      <c r="M82" s="77">
        <v>54</v>
      </c>
      <c r="N82" s="77">
        <v>49</v>
      </c>
      <c r="O82" s="77">
        <v>5</v>
      </c>
      <c r="P82" s="77">
        <v>32</v>
      </c>
      <c r="Q82" s="77">
        <v>29</v>
      </c>
      <c r="R82" s="12">
        <v>3</v>
      </c>
    </row>
    <row r="83" spans="2:18" s="69" customFormat="1" ht="15" customHeight="1" x14ac:dyDescent="0.2">
      <c r="B83" s="76">
        <v>2016</v>
      </c>
      <c r="C83" s="257"/>
      <c r="D83" s="12">
        <v>74</v>
      </c>
      <c r="E83" s="12">
        <v>68</v>
      </c>
      <c r="F83" s="12">
        <v>6</v>
      </c>
      <c r="G83" s="12">
        <v>59</v>
      </c>
      <c r="H83" s="110"/>
      <c r="I83" s="12">
        <v>48</v>
      </c>
      <c r="J83" s="110"/>
      <c r="K83" s="12">
        <v>11</v>
      </c>
      <c r="L83" s="110"/>
      <c r="M83" s="77">
        <v>45</v>
      </c>
      <c r="N83" s="77">
        <v>41</v>
      </c>
      <c r="O83" s="77">
        <v>4</v>
      </c>
      <c r="P83" s="77">
        <v>37</v>
      </c>
      <c r="Q83" s="77">
        <v>32</v>
      </c>
      <c r="R83" s="77">
        <v>5</v>
      </c>
    </row>
    <row r="84" spans="2:18" s="69" customFormat="1" ht="15" customHeight="1" x14ac:dyDescent="0.2">
      <c r="B84" s="76">
        <v>2015</v>
      </c>
      <c r="C84" s="257"/>
      <c r="D84" s="12">
        <v>59</v>
      </c>
      <c r="E84" s="12">
        <v>54</v>
      </c>
      <c r="F84" s="12">
        <v>5</v>
      </c>
      <c r="G84" s="12">
        <v>62</v>
      </c>
      <c r="H84" s="12"/>
      <c r="I84" s="12">
        <v>54</v>
      </c>
      <c r="J84" s="110"/>
      <c r="K84" s="12">
        <v>8</v>
      </c>
      <c r="L84" s="110"/>
      <c r="M84" s="77">
        <v>46</v>
      </c>
      <c r="N84" s="77">
        <v>41</v>
      </c>
      <c r="O84" s="77">
        <v>5</v>
      </c>
      <c r="P84" s="77">
        <v>113</v>
      </c>
      <c r="Q84" s="77">
        <v>105</v>
      </c>
      <c r="R84" s="77">
        <v>8</v>
      </c>
    </row>
    <row r="85" spans="2:18" s="69" customFormat="1" ht="15" customHeight="1" x14ac:dyDescent="0.2">
      <c r="B85" s="76">
        <v>2014</v>
      </c>
      <c r="C85" s="70"/>
      <c r="D85" s="12">
        <v>59</v>
      </c>
      <c r="E85" s="12">
        <v>53</v>
      </c>
      <c r="F85" s="12">
        <v>6</v>
      </c>
      <c r="G85" s="12">
        <v>59</v>
      </c>
      <c r="H85" s="12"/>
      <c r="I85" s="12">
        <v>51</v>
      </c>
      <c r="J85" s="110"/>
      <c r="K85" s="12">
        <v>8</v>
      </c>
      <c r="L85" s="110"/>
      <c r="M85" s="77">
        <v>131</v>
      </c>
      <c r="N85" s="77">
        <v>123</v>
      </c>
      <c r="O85" s="77">
        <v>8</v>
      </c>
      <c r="P85" s="77">
        <v>165</v>
      </c>
      <c r="Q85" s="77">
        <v>151</v>
      </c>
      <c r="R85" s="77">
        <v>14</v>
      </c>
    </row>
    <row r="86" spans="2:18" s="69" customFormat="1" ht="15" customHeight="1" x14ac:dyDescent="0.2">
      <c r="B86" s="257" t="s">
        <v>207</v>
      </c>
      <c r="C86" s="173"/>
      <c r="D86" s="173"/>
      <c r="E86" s="12"/>
      <c r="F86" s="12"/>
      <c r="G86" s="12"/>
      <c r="H86" s="12"/>
      <c r="I86" s="12"/>
      <c r="J86" s="110"/>
      <c r="K86" s="12"/>
      <c r="L86" s="110"/>
      <c r="M86" s="77"/>
      <c r="N86" s="77"/>
      <c r="O86" s="77"/>
      <c r="P86" s="77"/>
      <c r="Q86" s="77"/>
      <c r="R86" s="77"/>
    </row>
    <row r="87" spans="2:18" s="69" customFormat="1" ht="15" customHeight="1" x14ac:dyDescent="0.2">
      <c r="B87" s="76">
        <v>2019</v>
      </c>
      <c r="C87" s="257"/>
      <c r="D87" s="12">
        <v>85</v>
      </c>
      <c r="E87" s="12">
        <v>74</v>
      </c>
      <c r="F87" s="12">
        <v>11</v>
      </c>
      <c r="G87" s="12">
        <v>73</v>
      </c>
      <c r="H87" s="110" t="s">
        <v>357</v>
      </c>
      <c r="I87" s="12">
        <v>62</v>
      </c>
      <c r="J87" s="110" t="s">
        <v>357</v>
      </c>
      <c r="K87" s="12">
        <v>11</v>
      </c>
      <c r="L87" s="77" t="s">
        <v>357</v>
      </c>
      <c r="M87" s="77">
        <v>47</v>
      </c>
      <c r="N87" s="77">
        <v>41</v>
      </c>
      <c r="O87" s="77">
        <v>6</v>
      </c>
      <c r="P87" s="77">
        <v>43</v>
      </c>
      <c r="Q87" s="77">
        <v>36</v>
      </c>
      <c r="R87" s="12">
        <v>7</v>
      </c>
    </row>
    <row r="88" spans="2:18" s="69" customFormat="1" ht="15" customHeight="1" x14ac:dyDescent="0.2">
      <c r="B88" s="76">
        <v>2018</v>
      </c>
      <c r="C88" s="257"/>
      <c r="D88" s="12">
        <v>72</v>
      </c>
      <c r="E88" s="12">
        <v>65</v>
      </c>
      <c r="F88" s="12">
        <v>7</v>
      </c>
      <c r="G88" s="12">
        <v>72</v>
      </c>
      <c r="H88" s="110" t="s">
        <v>274</v>
      </c>
      <c r="I88" s="12">
        <v>66</v>
      </c>
      <c r="J88" s="110" t="s">
        <v>274</v>
      </c>
      <c r="K88" s="12">
        <v>6</v>
      </c>
      <c r="L88" s="77" t="s">
        <v>274</v>
      </c>
      <c r="M88" s="77">
        <v>60</v>
      </c>
      <c r="N88" s="77">
        <v>53</v>
      </c>
      <c r="O88" s="77">
        <v>7</v>
      </c>
      <c r="P88" s="77">
        <v>36</v>
      </c>
      <c r="Q88" s="77">
        <v>34</v>
      </c>
      <c r="R88" s="12">
        <v>2</v>
      </c>
    </row>
    <row r="89" spans="2:18" s="69" customFormat="1" ht="15" customHeight="1" x14ac:dyDescent="0.2">
      <c r="B89" s="76">
        <v>2017</v>
      </c>
      <c r="C89" s="257"/>
      <c r="D89" s="12">
        <v>79</v>
      </c>
      <c r="E89" s="12">
        <v>71</v>
      </c>
      <c r="F89" s="12">
        <v>8</v>
      </c>
      <c r="G89" s="12">
        <v>48</v>
      </c>
      <c r="H89" s="110"/>
      <c r="I89" s="12">
        <v>43</v>
      </c>
      <c r="J89" s="110"/>
      <c r="K89" s="12">
        <v>5</v>
      </c>
      <c r="L89" s="77"/>
      <c r="M89" s="77">
        <v>48</v>
      </c>
      <c r="N89" s="77">
        <v>46</v>
      </c>
      <c r="O89" s="77">
        <v>2</v>
      </c>
      <c r="P89" s="77">
        <v>44</v>
      </c>
      <c r="Q89" s="77">
        <v>38</v>
      </c>
      <c r="R89" s="12">
        <v>6</v>
      </c>
    </row>
    <row r="90" spans="2:18" s="69" customFormat="1" ht="15" customHeight="1" x14ac:dyDescent="0.2">
      <c r="B90" s="76">
        <v>2016</v>
      </c>
      <c r="C90" s="257"/>
      <c r="D90" s="12">
        <v>83</v>
      </c>
      <c r="E90" s="12">
        <v>81</v>
      </c>
      <c r="F90" s="12">
        <v>2</v>
      </c>
      <c r="G90" s="12">
        <v>76</v>
      </c>
      <c r="H90" s="110"/>
      <c r="I90" s="12">
        <v>71</v>
      </c>
      <c r="J90" s="110"/>
      <c r="K90" s="12">
        <v>5</v>
      </c>
      <c r="L90" s="110"/>
      <c r="M90" s="77">
        <v>56</v>
      </c>
      <c r="N90" s="77">
        <v>50</v>
      </c>
      <c r="O90" s="77">
        <v>6</v>
      </c>
      <c r="P90" s="77">
        <v>31</v>
      </c>
      <c r="Q90" s="77">
        <v>23</v>
      </c>
      <c r="R90" s="77">
        <v>8</v>
      </c>
    </row>
    <row r="91" spans="2:18" s="69" customFormat="1" ht="15" customHeight="1" x14ac:dyDescent="0.2">
      <c r="B91" s="76">
        <v>2015</v>
      </c>
      <c r="C91" s="257"/>
      <c r="D91" s="12">
        <v>77</v>
      </c>
      <c r="E91" s="12">
        <v>69</v>
      </c>
      <c r="F91" s="12">
        <v>8</v>
      </c>
      <c r="G91" s="12">
        <v>68</v>
      </c>
      <c r="H91" s="12"/>
      <c r="I91" s="12">
        <v>56</v>
      </c>
      <c r="J91" s="110"/>
      <c r="K91" s="12">
        <v>12</v>
      </c>
      <c r="L91" s="110"/>
      <c r="M91" s="77">
        <v>42</v>
      </c>
      <c r="N91" s="77">
        <v>34</v>
      </c>
      <c r="O91" s="77">
        <v>8</v>
      </c>
      <c r="P91" s="77">
        <v>45</v>
      </c>
      <c r="Q91" s="77">
        <v>33</v>
      </c>
      <c r="R91" s="77">
        <v>12</v>
      </c>
    </row>
    <row r="92" spans="2:18" s="69" customFormat="1" ht="15" customHeight="1" x14ac:dyDescent="0.2">
      <c r="B92" s="76">
        <v>2014</v>
      </c>
      <c r="C92" s="70"/>
      <c r="D92" s="12">
        <v>60</v>
      </c>
      <c r="E92" s="12">
        <v>52</v>
      </c>
      <c r="F92" s="12">
        <v>8</v>
      </c>
      <c r="G92" s="12">
        <v>69</v>
      </c>
      <c r="H92" s="12"/>
      <c r="I92" s="12">
        <v>60</v>
      </c>
      <c r="J92" s="110"/>
      <c r="K92" s="12">
        <v>9</v>
      </c>
      <c r="L92" s="110"/>
      <c r="M92" s="77">
        <v>60</v>
      </c>
      <c r="N92" s="77">
        <v>47</v>
      </c>
      <c r="O92" s="77">
        <v>13</v>
      </c>
      <c r="P92" s="77">
        <v>35</v>
      </c>
      <c r="Q92" s="77">
        <v>26</v>
      </c>
      <c r="R92" s="77">
        <v>9</v>
      </c>
    </row>
    <row r="93" spans="2:18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3" customHeight="1" x14ac:dyDescent="0.2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</row>
    <row r="95" spans="2:18" ht="9" customHeight="1" x14ac:dyDescent="0.2"/>
    <row r="96" spans="2:18" ht="12.75" customHeight="1" x14ac:dyDescent="0.2">
      <c r="B96" s="304" t="s">
        <v>289</v>
      </c>
      <c r="C96" s="304"/>
      <c r="D96" s="304"/>
      <c r="E96" s="304"/>
      <c r="F96" s="304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</row>
    <row r="98" spans="2:18" ht="12" customHeight="1" x14ac:dyDescent="0.2">
      <c r="B98" s="325" t="s">
        <v>0</v>
      </c>
      <c r="C98" s="325"/>
    </row>
    <row r="103" spans="2:18" x14ac:dyDescent="0.2"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</row>
    <row r="104" spans="2:18" x14ac:dyDescent="0.2"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</row>
    <row r="105" spans="2:18" x14ac:dyDescent="0.2"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</row>
    <row r="106" spans="2:18" x14ac:dyDescent="0.2"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</row>
    <row r="107" spans="2:18" x14ac:dyDescent="0.2"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</row>
  </sheetData>
  <mergeCells count="18">
    <mergeCell ref="B98:C98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  <mergeCell ref="K6:L6"/>
    <mergeCell ref="G7:H7"/>
    <mergeCell ref="I7:J7"/>
    <mergeCell ref="K7:L7"/>
    <mergeCell ref="B96:F96"/>
  </mergeCells>
  <hyperlinks>
    <hyperlink ref="B9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67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36"/>
  <sheetViews>
    <sheetView showGridLines="0" zoomScaleNormal="100" workbookViewId="0">
      <pane ySplit="7" topLeftCell="A8" activePane="bottomLeft" state="frozen"/>
      <selection activeCell="B153" activeCellId="10" sqref="B23 B36 B49 B62 B75 B88 B101 B114 B127 B140 B153"/>
      <selection pane="bottomLeft" activeCell="B1" sqref="B1:I1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62" customWidth="1"/>
    <col min="3" max="3" width="2.140625" style="62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62" customWidth="1"/>
    <col min="11" max="16384" width="12.5703125" style="62"/>
  </cols>
  <sheetData>
    <row r="1" spans="1:9" s="120" customFormat="1" ht="32.25" customHeight="1" x14ac:dyDescent="0.2">
      <c r="A1" s="119"/>
      <c r="B1" s="337" t="s">
        <v>393</v>
      </c>
      <c r="C1" s="337"/>
      <c r="D1" s="337"/>
      <c r="E1" s="337"/>
      <c r="F1" s="337"/>
      <c r="G1" s="337"/>
      <c r="H1" s="337"/>
      <c r="I1" s="337"/>
    </row>
    <row r="2" spans="1:9" ht="18" customHeight="1" x14ac:dyDescent="0.2">
      <c r="B2" s="63"/>
      <c r="C2" s="63"/>
      <c r="D2" s="20"/>
      <c r="E2" s="20"/>
      <c r="F2" s="20"/>
      <c r="G2" s="20"/>
    </row>
    <row r="3" spans="1:9" ht="12.75" customHeight="1" x14ac:dyDescent="0.2">
      <c r="B3" s="128" t="s">
        <v>218</v>
      </c>
      <c r="C3" s="63"/>
      <c r="D3" s="20"/>
      <c r="E3" s="20"/>
      <c r="F3" s="20"/>
      <c r="G3" s="20"/>
    </row>
    <row r="4" spans="1:9" s="64" customFormat="1" ht="18" customHeight="1" x14ac:dyDescent="0.2">
      <c r="A4" s="6"/>
      <c r="B4" s="338" t="s">
        <v>4</v>
      </c>
      <c r="C4" s="339"/>
      <c r="D4" s="307" t="s">
        <v>6</v>
      </c>
      <c r="E4" s="308"/>
      <c r="F4" s="308"/>
      <c r="G4" s="308"/>
      <c r="H4" s="308"/>
      <c r="I4" s="309"/>
    </row>
    <row r="5" spans="1:9" s="64" customFormat="1" ht="18" customHeight="1" x14ac:dyDescent="0.2">
      <c r="A5" s="6"/>
      <c r="B5" s="340"/>
      <c r="C5" s="341"/>
      <c r="D5" s="287" t="s">
        <v>388</v>
      </c>
      <c r="E5" s="305"/>
      <c r="F5" s="305"/>
      <c r="G5" s="305"/>
      <c r="H5" s="305"/>
      <c r="I5" s="306"/>
    </row>
    <row r="6" spans="1:9" s="64" customFormat="1" ht="24" customHeight="1" x14ac:dyDescent="0.2">
      <c r="A6" s="6"/>
      <c r="B6" s="340"/>
      <c r="C6" s="341"/>
      <c r="D6" s="287" t="s">
        <v>1</v>
      </c>
      <c r="E6" s="306"/>
      <c r="F6" s="287" t="s">
        <v>389</v>
      </c>
      <c r="G6" s="306"/>
      <c r="H6" s="287" t="s">
        <v>390</v>
      </c>
      <c r="I6" s="306"/>
    </row>
    <row r="7" spans="1:9" ht="18" customHeight="1" x14ac:dyDescent="0.2">
      <c r="B7" s="342"/>
      <c r="C7" s="343"/>
      <c r="D7" s="287" t="s">
        <v>15</v>
      </c>
      <c r="E7" s="306"/>
      <c r="F7" s="287" t="s">
        <v>15</v>
      </c>
      <c r="G7" s="306"/>
      <c r="H7" s="287" t="s">
        <v>15</v>
      </c>
      <c r="I7" s="306"/>
    </row>
    <row r="8" spans="1:9" s="66" customFormat="1" ht="3.75" customHeight="1" x14ac:dyDescent="0.2">
      <c r="A8" s="9"/>
      <c r="B8" s="65"/>
      <c r="C8" s="65"/>
      <c r="D8" s="8"/>
      <c r="E8" s="8"/>
      <c r="F8" s="8"/>
      <c r="G8" s="8"/>
      <c r="H8" s="8"/>
      <c r="I8" s="8"/>
    </row>
    <row r="9" spans="1:9" s="69" customFormat="1" ht="15" customHeight="1" x14ac:dyDescent="0.2">
      <c r="A9" s="11"/>
      <c r="B9" s="67" t="s">
        <v>5</v>
      </c>
      <c r="C9" s="67"/>
      <c r="D9" s="75"/>
      <c r="E9" s="75"/>
      <c r="F9" s="75"/>
      <c r="G9" s="75"/>
      <c r="H9" s="75"/>
      <c r="I9" s="75"/>
    </row>
    <row r="10" spans="1:9" s="69" customFormat="1" ht="15" customHeight="1" x14ac:dyDescent="0.2">
      <c r="A10" s="11"/>
      <c r="B10" s="76">
        <v>2019</v>
      </c>
      <c r="C10" s="67"/>
      <c r="D10" s="180">
        <v>28661</v>
      </c>
      <c r="E10" s="180"/>
      <c r="F10" s="180">
        <v>19148</v>
      </c>
      <c r="G10" s="180"/>
      <c r="H10" s="180">
        <v>9513</v>
      </c>
      <c r="I10" s="75"/>
    </row>
    <row r="11" spans="1:9" s="69" customFormat="1" ht="15" customHeight="1" x14ac:dyDescent="0.2">
      <c r="A11" s="11"/>
      <c r="B11" s="76">
        <v>2018</v>
      </c>
      <c r="C11" s="67"/>
      <c r="D11" s="180">
        <v>27875</v>
      </c>
      <c r="E11" s="180"/>
      <c r="F11" s="180">
        <v>18804</v>
      </c>
      <c r="G11" s="180"/>
      <c r="H11" s="180">
        <v>9071</v>
      </c>
      <c r="I11" s="180"/>
    </row>
    <row r="12" spans="1:9" s="69" customFormat="1" ht="15" customHeight="1" x14ac:dyDescent="0.2">
      <c r="A12" s="11"/>
      <c r="B12" s="76">
        <v>2017</v>
      </c>
      <c r="C12" s="67"/>
      <c r="D12" s="180">
        <v>26400</v>
      </c>
      <c r="E12" s="180" t="s">
        <v>50</v>
      </c>
      <c r="F12" s="180">
        <v>17885</v>
      </c>
      <c r="G12" s="180" t="s">
        <v>50</v>
      </c>
      <c r="H12" s="180">
        <v>8515</v>
      </c>
      <c r="I12" s="180" t="s">
        <v>50</v>
      </c>
    </row>
    <row r="13" spans="1:9" s="69" customFormat="1" ht="15" customHeight="1" x14ac:dyDescent="0.2">
      <c r="A13" s="11"/>
      <c r="B13" s="44">
        <v>2016</v>
      </c>
      <c r="C13" s="67"/>
      <c r="D13" s="180">
        <v>25108</v>
      </c>
      <c r="E13" s="180" t="s">
        <v>50</v>
      </c>
      <c r="F13" s="180">
        <v>16948</v>
      </c>
      <c r="G13" s="180" t="s">
        <v>50</v>
      </c>
      <c r="H13" s="180">
        <v>8160</v>
      </c>
      <c r="I13" s="180" t="s">
        <v>50</v>
      </c>
    </row>
    <row r="14" spans="1:9" s="69" customFormat="1" ht="15" customHeight="1" x14ac:dyDescent="0.2">
      <c r="A14" s="11"/>
      <c r="B14" s="44">
        <v>2015</v>
      </c>
      <c r="C14" s="67"/>
      <c r="D14" s="180">
        <v>24361</v>
      </c>
      <c r="E14" s="180" t="s">
        <v>50</v>
      </c>
      <c r="F14" s="180">
        <v>16251</v>
      </c>
      <c r="G14" s="180" t="s">
        <v>50</v>
      </c>
      <c r="H14" s="180">
        <v>8110</v>
      </c>
      <c r="I14" s="180" t="s">
        <v>50</v>
      </c>
    </row>
    <row r="15" spans="1:9" s="69" customFormat="1" ht="15" customHeight="1" x14ac:dyDescent="0.2">
      <c r="A15" s="11"/>
      <c r="B15" s="44">
        <v>2014</v>
      </c>
      <c r="C15" s="70"/>
      <c r="D15" s="180">
        <v>23662</v>
      </c>
      <c r="E15" s="70" t="s">
        <v>276</v>
      </c>
      <c r="F15" s="180">
        <v>15546</v>
      </c>
      <c r="G15" s="70" t="s">
        <v>276</v>
      </c>
      <c r="H15" s="180">
        <v>8116</v>
      </c>
      <c r="I15" s="70" t="s">
        <v>276</v>
      </c>
    </row>
    <row r="16" spans="1:9" s="69" customFormat="1" ht="15" hidden="1" customHeight="1" outlineLevel="1" x14ac:dyDescent="0.2">
      <c r="A16" s="11"/>
      <c r="B16" s="226" t="s">
        <v>36</v>
      </c>
      <c r="C16" s="72"/>
      <c r="D16" s="77"/>
      <c r="E16" s="77"/>
      <c r="F16" s="11"/>
      <c r="G16" s="77"/>
      <c r="H16" s="11"/>
      <c r="I16" s="77"/>
    </row>
    <row r="17" spans="1:9" s="69" customFormat="1" ht="15" hidden="1" customHeight="1" outlineLevel="1" x14ac:dyDescent="0.2">
      <c r="A17" s="11"/>
      <c r="B17" s="225" t="s">
        <v>17</v>
      </c>
      <c r="C17" s="72"/>
      <c r="D17" s="77"/>
      <c r="E17" s="77"/>
      <c r="F17" s="11"/>
      <c r="G17" s="77"/>
      <c r="H17" s="11"/>
      <c r="I17" s="77"/>
    </row>
    <row r="18" spans="1:9" s="69" customFormat="1" ht="15" hidden="1" customHeight="1" outlineLevel="1" x14ac:dyDescent="0.2">
      <c r="A18" s="11"/>
      <c r="B18" s="76">
        <v>2019</v>
      </c>
      <c r="C18" s="67"/>
      <c r="D18" s="180">
        <v>4752</v>
      </c>
      <c r="E18" s="180"/>
      <c r="F18" s="180">
        <v>4581</v>
      </c>
      <c r="G18" s="180"/>
      <c r="H18" s="180">
        <v>171</v>
      </c>
      <c r="I18" s="77"/>
    </row>
    <row r="19" spans="1:9" s="69" customFormat="1" ht="15" hidden="1" customHeight="1" outlineLevel="1" x14ac:dyDescent="0.2">
      <c r="A19" s="11"/>
      <c r="B19" s="76">
        <v>2018</v>
      </c>
      <c r="C19" s="72"/>
      <c r="D19" s="77">
        <v>4828</v>
      </c>
      <c r="E19" s="77"/>
      <c r="F19" s="180">
        <v>4659</v>
      </c>
      <c r="G19" s="77"/>
      <c r="H19" s="180">
        <v>169</v>
      </c>
      <c r="I19" s="77"/>
    </row>
    <row r="20" spans="1:9" s="69" customFormat="1" ht="15" hidden="1" customHeight="1" outlineLevel="1" x14ac:dyDescent="0.2">
      <c r="A20" s="11"/>
      <c r="B20" s="76">
        <v>2017</v>
      </c>
      <c r="C20" s="72"/>
      <c r="D20" s="77">
        <v>4679</v>
      </c>
      <c r="E20" s="77" t="s">
        <v>50</v>
      </c>
      <c r="F20" s="180">
        <v>4527</v>
      </c>
      <c r="G20" s="77" t="s">
        <v>50</v>
      </c>
      <c r="H20" s="180">
        <v>152</v>
      </c>
      <c r="I20" s="77" t="s">
        <v>50</v>
      </c>
    </row>
    <row r="21" spans="1:9" s="69" customFormat="1" ht="15" hidden="1" customHeight="1" outlineLevel="1" x14ac:dyDescent="0.2">
      <c r="A21" s="11"/>
      <c r="B21" s="44">
        <v>2016</v>
      </c>
      <c r="C21" s="72"/>
      <c r="D21" s="180">
        <v>4645</v>
      </c>
      <c r="E21" s="180" t="s">
        <v>50</v>
      </c>
      <c r="F21" s="180">
        <v>4500</v>
      </c>
      <c r="G21" s="180" t="s">
        <v>50</v>
      </c>
      <c r="H21" s="180">
        <v>145</v>
      </c>
      <c r="I21" s="180" t="s">
        <v>50</v>
      </c>
    </row>
    <row r="22" spans="1:9" s="69" customFormat="1" ht="15" hidden="1" customHeight="1" outlineLevel="1" x14ac:dyDescent="0.2">
      <c r="A22" s="11"/>
      <c r="B22" s="70">
        <v>2015</v>
      </c>
      <c r="C22" s="72"/>
      <c r="D22" s="180">
        <v>4574</v>
      </c>
      <c r="E22" s="180" t="s">
        <v>50</v>
      </c>
      <c r="F22" s="180">
        <v>4439</v>
      </c>
      <c r="G22" s="180" t="s">
        <v>50</v>
      </c>
      <c r="H22" s="180">
        <v>135</v>
      </c>
      <c r="I22" s="180" t="s">
        <v>50</v>
      </c>
    </row>
    <row r="23" spans="1:9" s="69" customFormat="1" ht="15" hidden="1" customHeight="1" outlineLevel="1" x14ac:dyDescent="0.2">
      <c r="A23" s="11"/>
      <c r="B23" s="44">
        <v>2014</v>
      </c>
      <c r="C23" s="72"/>
      <c r="D23" s="180">
        <v>4528</v>
      </c>
      <c r="E23" s="70" t="s">
        <v>276</v>
      </c>
      <c r="F23" s="180">
        <v>4406</v>
      </c>
      <c r="G23" s="70" t="s">
        <v>276</v>
      </c>
      <c r="H23" s="180">
        <v>122</v>
      </c>
      <c r="I23" s="70" t="s">
        <v>276</v>
      </c>
    </row>
    <row r="24" spans="1:9" s="69" customFormat="1" ht="15" hidden="1" customHeight="1" outlineLevel="1" x14ac:dyDescent="0.2">
      <c r="A24" s="11"/>
      <c r="B24" s="225" t="s">
        <v>18</v>
      </c>
      <c r="C24" s="72"/>
      <c r="D24" s="77"/>
      <c r="E24" s="77"/>
      <c r="F24" s="77"/>
      <c r="G24" s="77"/>
      <c r="H24" s="252"/>
      <c r="I24" s="77"/>
    </row>
    <row r="25" spans="1:9" s="69" customFormat="1" ht="15" hidden="1" customHeight="1" outlineLevel="1" x14ac:dyDescent="0.2">
      <c r="A25" s="11"/>
      <c r="B25" s="76">
        <v>2019</v>
      </c>
      <c r="C25" s="72"/>
      <c r="D25" s="77">
        <v>14</v>
      </c>
      <c r="E25" s="77"/>
      <c r="F25" s="55">
        <v>0</v>
      </c>
      <c r="G25" s="77"/>
      <c r="H25" s="180">
        <v>14</v>
      </c>
      <c r="I25" s="77"/>
    </row>
    <row r="26" spans="1:9" s="69" customFormat="1" ht="15" hidden="1" customHeight="1" outlineLevel="1" x14ac:dyDescent="0.2">
      <c r="A26" s="11"/>
      <c r="B26" s="76">
        <v>2018</v>
      </c>
      <c r="C26" s="72"/>
      <c r="D26" s="77">
        <v>15</v>
      </c>
      <c r="E26" s="77"/>
      <c r="F26" s="55">
        <v>0</v>
      </c>
      <c r="G26" s="77"/>
      <c r="H26" s="180">
        <v>15</v>
      </c>
      <c r="I26" s="77"/>
    </row>
    <row r="27" spans="1:9" s="69" customFormat="1" ht="15" hidden="1" customHeight="1" outlineLevel="1" x14ac:dyDescent="0.2">
      <c r="A27" s="11"/>
      <c r="B27" s="76">
        <v>2017</v>
      </c>
      <c r="C27" s="72"/>
      <c r="D27" s="77">
        <v>15</v>
      </c>
      <c r="E27" s="77" t="s">
        <v>50</v>
      </c>
      <c r="F27" s="55">
        <v>0</v>
      </c>
      <c r="G27" s="77" t="s">
        <v>50</v>
      </c>
      <c r="H27" s="180">
        <v>15</v>
      </c>
      <c r="I27" s="77" t="s">
        <v>50</v>
      </c>
    </row>
    <row r="28" spans="1:9" s="69" customFormat="1" ht="15" hidden="1" customHeight="1" outlineLevel="1" x14ac:dyDescent="0.2">
      <c r="A28" s="11"/>
      <c r="B28" s="44">
        <v>2016</v>
      </c>
      <c r="C28" s="72"/>
      <c r="D28" s="180">
        <v>17</v>
      </c>
      <c r="E28" s="180" t="s">
        <v>50</v>
      </c>
      <c r="F28" s="55">
        <v>0</v>
      </c>
      <c r="G28" s="180" t="s">
        <v>50</v>
      </c>
      <c r="H28" s="180">
        <v>17</v>
      </c>
      <c r="I28" s="180" t="s">
        <v>50</v>
      </c>
    </row>
    <row r="29" spans="1:9" s="69" customFormat="1" ht="15" hidden="1" customHeight="1" outlineLevel="1" x14ac:dyDescent="0.2">
      <c r="A29" s="11"/>
      <c r="B29" s="70">
        <v>2015</v>
      </c>
      <c r="C29" s="72"/>
      <c r="D29" s="180">
        <v>17</v>
      </c>
      <c r="E29" s="180" t="s">
        <v>50</v>
      </c>
      <c r="F29" s="55">
        <v>0</v>
      </c>
      <c r="G29" s="180" t="s">
        <v>50</v>
      </c>
      <c r="H29" s="180">
        <v>17</v>
      </c>
      <c r="I29" s="180" t="s">
        <v>50</v>
      </c>
    </row>
    <row r="30" spans="1:9" s="69" customFormat="1" ht="15" hidden="1" customHeight="1" outlineLevel="1" x14ac:dyDescent="0.2">
      <c r="A30" s="11"/>
      <c r="B30" s="44">
        <v>2014</v>
      </c>
      <c r="C30" s="72"/>
      <c r="D30" s="180">
        <v>19</v>
      </c>
      <c r="E30" s="70" t="s">
        <v>276</v>
      </c>
      <c r="F30" s="180">
        <v>3</v>
      </c>
      <c r="G30" s="70" t="s">
        <v>276</v>
      </c>
      <c r="H30" s="180">
        <v>16</v>
      </c>
      <c r="I30" s="70" t="s">
        <v>276</v>
      </c>
    </row>
    <row r="31" spans="1:9" s="69" customFormat="1" ht="15" hidden="1" customHeight="1" outlineLevel="1" x14ac:dyDescent="0.2">
      <c r="A31" s="11"/>
      <c r="B31" s="225" t="s">
        <v>19</v>
      </c>
      <c r="C31" s="72"/>
      <c r="D31" s="77"/>
      <c r="E31" s="77"/>
      <c r="F31" s="77"/>
      <c r="G31" s="77"/>
      <c r="H31" s="252"/>
      <c r="I31" s="77"/>
    </row>
    <row r="32" spans="1:9" s="69" customFormat="1" ht="15" hidden="1" customHeight="1" outlineLevel="1" x14ac:dyDescent="0.2">
      <c r="A32" s="11"/>
      <c r="B32" s="76">
        <v>2019</v>
      </c>
      <c r="C32" s="67"/>
      <c r="D32" s="180">
        <v>717</v>
      </c>
      <c r="E32" s="180"/>
      <c r="F32" s="180">
        <v>240</v>
      </c>
      <c r="G32" s="180"/>
      <c r="H32" s="180">
        <v>477</v>
      </c>
      <c r="I32" s="77"/>
    </row>
    <row r="33" spans="1:9" s="69" customFormat="1" ht="15" hidden="1" customHeight="1" outlineLevel="1" x14ac:dyDescent="0.2">
      <c r="A33" s="11"/>
      <c r="B33" s="76">
        <v>2018</v>
      </c>
      <c r="C33" s="72"/>
      <c r="D33" s="77">
        <v>715</v>
      </c>
      <c r="E33" s="77"/>
      <c r="F33" s="180">
        <v>253</v>
      </c>
      <c r="G33" s="77"/>
      <c r="H33" s="180">
        <v>462</v>
      </c>
      <c r="I33" s="77"/>
    </row>
    <row r="34" spans="1:9" s="69" customFormat="1" ht="15" hidden="1" customHeight="1" outlineLevel="1" x14ac:dyDescent="0.2">
      <c r="A34" s="11"/>
      <c r="B34" s="76">
        <v>2017</v>
      </c>
      <c r="C34" s="72"/>
      <c r="D34" s="77">
        <v>687</v>
      </c>
      <c r="E34" s="77" t="s">
        <v>50</v>
      </c>
      <c r="F34" s="77">
        <v>229</v>
      </c>
      <c r="G34" s="77" t="s">
        <v>50</v>
      </c>
      <c r="H34" s="180">
        <v>458</v>
      </c>
      <c r="I34" s="77" t="s">
        <v>50</v>
      </c>
    </row>
    <row r="35" spans="1:9" s="69" customFormat="1" ht="15" hidden="1" customHeight="1" outlineLevel="1" x14ac:dyDescent="0.2">
      <c r="A35" s="11"/>
      <c r="B35" s="44">
        <v>2016</v>
      </c>
      <c r="C35" s="72"/>
      <c r="D35" s="180">
        <v>674</v>
      </c>
      <c r="E35" s="180" t="s">
        <v>50</v>
      </c>
      <c r="F35" s="180">
        <v>228</v>
      </c>
      <c r="G35" s="180" t="s">
        <v>50</v>
      </c>
      <c r="H35" s="180">
        <v>446</v>
      </c>
      <c r="I35" s="180" t="s">
        <v>50</v>
      </c>
    </row>
    <row r="36" spans="1:9" s="69" customFormat="1" ht="15" hidden="1" customHeight="1" outlineLevel="1" x14ac:dyDescent="0.2">
      <c r="A36" s="11"/>
      <c r="B36" s="44">
        <v>2015</v>
      </c>
      <c r="C36" s="72"/>
      <c r="D36" s="180">
        <v>685</v>
      </c>
      <c r="E36" s="180" t="s">
        <v>50</v>
      </c>
      <c r="F36" s="180">
        <v>219</v>
      </c>
      <c r="G36" s="180" t="s">
        <v>50</v>
      </c>
      <c r="H36" s="180">
        <v>466</v>
      </c>
      <c r="I36" s="180" t="s">
        <v>50</v>
      </c>
    </row>
    <row r="37" spans="1:9" s="69" customFormat="1" ht="15" hidden="1" customHeight="1" outlineLevel="1" x14ac:dyDescent="0.2">
      <c r="A37" s="11"/>
      <c r="B37" s="44">
        <v>2014</v>
      </c>
      <c r="C37" s="72"/>
      <c r="D37" s="180">
        <v>703</v>
      </c>
      <c r="E37" s="70" t="s">
        <v>276</v>
      </c>
      <c r="F37" s="180">
        <v>228</v>
      </c>
      <c r="G37" s="70" t="s">
        <v>276</v>
      </c>
      <c r="H37" s="180">
        <v>475</v>
      </c>
      <c r="I37" s="70" t="s">
        <v>276</v>
      </c>
    </row>
    <row r="38" spans="1:9" s="69" customFormat="1" ht="15" hidden="1" customHeight="1" outlineLevel="1" x14ac:dyDescent="0.2">
      <c r="A38" s="11"/>
      <c r="B38" s="225" t="s">
        <v>20</v>
      </c>
      <c r="C38" s="72"/>
      <c r="D38" s="77"/>
      <c r="E38" s="77"/>
      <c r="F38" s="77"/>
      <c r="G38" s="77"/>
      <c r="H38" s="180"/>
      <c r="I38" s="77"/>
    </row>
    <row r="39" spans="1:9" s="69" customFormat="1" ht="15" hidden="1" customHeight="1" outlineLevel="1" x14ac:dyDescent="0.2">
      <c r="A39" s="11"/>
      <c r="B39" s="76">
        <v>2019</v>
      </c>
      <c r="C39" s="67"/>
      <c r="D39" s="180">
        <v>72</v>
      </c>
      <c r="E39" s="180"/>
      <c r="F39" s="180">
        <v>57</v>
      </c>
      <c r="G39" s="180"/>
      <c r="H39" s="180">
        <v>15</v>
      </c>
      <c r="I39" s="77"/>
    </row>
    <row r="40" spans="1:9" s="69" customFormat="1" ht="15" hidden="1" customHeight="1" outlineLevel="1" x14ac:dyDescent="0.2">
      <c r="A40" s="11"/>
      <c r="B40" s="76">
        <v>2018</v>
      </c>
      <c r="C40" s="72"/>
      <c r="D40" s="77">
        <v>70</v>
      </c>
      <c r="E40" s="77"/>
      <c r="F40" s="180">
        <v>56</v>
      </c>
      <c r="G40" s="77"/>
      <c r="H40" s="180">
        <v>14</v>
      </c>
      <c r="I40" s="77"/>
    </row>
    <row r="41" spans="1:9" s="69" customFormat="1" ht="15" hidden="1" customHeight="1" outlineLevel="1" x14ac:dyDescent="0.2">
      <c r="A41" s="11"/>
      <c r="B41" s="76">
        <v>2017</v>
      </c>
      <c r="C41" s="72"/>
      <c r="D41" s="77">
        <v>57</v>
      </c>
      <c r="E41" s="77" t="s">
        <v>50</v>
      </c>
      <c r="F41" s="77">
        <v>45</v>
      </c>
      <c r="G41" s="77" t="s">
        <v>50</v>
      </c>
      <c r="H41" s="180">
        <v>12</v>
      </c>
      <c r="I41" s="77" t="s">
        <v>50</v>
      </c>
    </row>
    <row r="42" spans="1:9" s="69" customFormat="1" ht="15" hidden="1" customHeight="1" outlineLevel="1" x14ac:dyDescent="0.2">
      <c r="A42" s="11"/>
      <c r="B42" s="44">
        <v>2016</v>
      </c>
      <c r="C42" s="72"/>
      <c r="D42" s="180">
        <v>58</v>
      </c>
      <c r="E42" s="180" t="s">
        <v>50</v>
      </c>
      <c r="F42" s="180">
        <v>47</v>
      </c>
      <c r="G42" s="180" t="s">
        <v>50</v>
      </c>
      <c r="H42" s="180">
        <v>11</v>
      </c>
      <c r="I42" s="180" t="s">
        <v>50</v>
      </c>
    </row>
    <row r="43" spans="1:9" s="69" customFormat="1" ht="15" hidden="1" customHeight="1" outlineLevel="1" x14ac:dyDescent="0.2">
      <c r="A43" s="11"/>
      <c r="B43" s="44">
        <v>2015</v>
      </c>
      <c r="C43" s="72"/>
      <c r="D43" s="180">
        <v>15</v>
      </c>
      <c r="E43" s="180" t="s">
        <v>50</v>
      </c>
      <c r="F43" s="180">
        <v>4</v>
      </c>
      <c r="G43" s="180" t="s">
        <v>50</v>
      </c>
      <c r="H43" s="180">
        <v>11</v>
      </c>
      <c r="I43" s="180" t="s">
        <v>50</v>
      </c>
    </row>
    <row r="44" spans="1:9" s="69" customFormat="1" ht="15" hidden="1" customHeight="1" outlineLevel="1" x14ac:dyDescent="0.2">
      <c r="A44" s="11"/>
      <c r="B44" s="44">
        <v>2014</v>
      </c>
      <c r="C44" s="72"/>
      <c r="D44" s="180">
        <v>12</v>
      </c>
      <c r="E44" s="70" t="s">
        <v>276</v>
      </c>
      <c r="F44" s="55">
        <v>0</v>
      </c>
      <c r="G44" s="70" t="s">
        <v>276</v>
      </c>
      <c r="H44" s="180">
        <v>12</v>
      </c>
      <c r="I44" s="70" t="s">
        <v>276</v>
      </c>
    </row>
    <row r="45" spans="1:9" s="69" customFormat="1" ht="15" hidden="1" customHeight="1" outlineLevel="1" x14ac:dyDescent="0.2">
      <c r="A45" s="11"/>
      <c r="B45" s="225" t="s">
        <v>21</v>
      </c>
      <c r="C45" s="267"/>
      <c r="D45" s="267"/>
      <c r="E45" s="267"/>
      <c r="F45" s="267"/>
      <c r="G45" s="267"/>
      <c r="H45" s="267"/>
      <c r="I45" s="267"/>
    </row>
    <row r="46" spans="1:9" s="69" customFormat="1" ht="15" hidden="1" customHeight="1" outlineLevel="1" x14ac:dyDescent="0.2">
      <c r="A46" s="11"/>
      <c r="B46" s="76">
        <v>2019</v>
      </c>
      <c r="C46" s="72"/>
      <c r="D46" s="77">
        <v>22</v>
      </c>
      <c r="E46" s="77"/>
      <c r="F46" s="55">
        <v>0</v>
      </c>
      <c r="G46" s="77"/>
      <c r="H46" s="180">
        <v>22</v>
      </c>
      <c r="I46" s="77"/>
    </row>
    <row r="47" spans="1:9" s="69" customFormat="1" ht="15" hidden="1" customHeight="1" outlineLevel="1" x14ac:dyDescent="0.2">
      <c r="A47" s="11"/>
      <c r="B47" s="76">
        <v>2018</v>
      </c>
      <c r="C47" s="72"/>
      <c r="D47" s="77">
        <v>21</v>
      </c>
      <c r="E47" s="77"/>
      <c r="F47" s="55">
        <v>0</v>
      </c>
      <c r="G47" s="77"/>
      <c r="H47" s="180">
        <v>21</v>
      </c>
      <c r="I47" s="77"/>
    </row>
    <row r="48" spans="1:9" s="69" customFormat="1" ht="15" hidden="1" customHeight="1" outlineLevel="1" x14ac:dyDescent="0.2">
      <c r="A48" s="11"/>
      <c r="B48" s="76">
        <v>2017</v>
      </c>
      <c r="C48" s="72"/>
      <c r="D48" s="77">
        <v>26</v>
      </c>
      <c r="E48" s="77" t="s">
        <v>50</v>
      </c>
      <c r="F48" s="77">
        <v>0</v>
      </c>
      <c r="G48" s="77" t="s">
        <v>50</v>
      </c>
      <c r="H48" s="180">
        <v>26</v>
      </c>
      <c r="I48" s="77" t="s">
        <v>50</v>
      </c>
    </row>
    <row r="49" spans="1:9" s="69" customFormat="1" ht="15" hidden="1" customHeight="1" outlineLevel="1" x14ac:dyDescent="0.2">
      <c r="A49" s="11"/>
      <c r="B49" s="44">
        <v>2016</v>
      </c>
      <c r="C49" s="72"/>
      <c r="D49" s="180">
        <v>24</v>
      </c>
      <c r="E49" s="180" t="s">
        <v>50</v>
      </c>
      <c r="F49" s="55">
        <v>0</v>
      </c>
      <c r="G49" s="180" t="s">
        <v>50</v>
      </c>
      <c r="H49" s="180">
        <v>24</v>
      </c>
      <c r="I49" s="180" t="s">
        <v>50</v>
      </c>
    </row>
    <row r="50" spans="1:9" s="69" customFormat="1" ht="15" hidden="1" customHeight="1" outlineLevel="1" x14ac:dyDescent="0.2">
      <c r="A50" s="11"/>
      <c r="B50" s="44">
        <v>2015</v>
      </c>
      <c r="C50" s="72"/>
      <c r="D50" s="180">
        <v>21</v>
      </c>
      <c r="E50" s="180" t="s">
        <v>50</v>
      </c>
      <c r="F50" s="55">
        <v>0</v>
      </c>
      <c r="G50" s="180" t="s">
        <v>50</v>
      </c>
      <c r="H50" s="180">
        <v>21</v>
      </c>
      <c r="I50" s="180" t="s">
        <v>50</v>
      </c>
    </row>
    <row r="51" spans="1:9" s="69" customFormat="1" ht="15" hidden="1" customHeight="1" outlineLevel="1" x14ac:dyDescent="0.2">
      <c r="A51" s="11"/>
      <c r="B51" s="44">
        <v>2014</v>
      </c>
      <c r="C51" s="72"/>
      <c r="D51" s="180">
        <v>22</v>
      </c>
      <c r="E51" s="70" t="s">
        <v>276</v>
      </c>
      <c r="F51" s="55">
        <v>0</v>
      </c>
      <c r="G51" s="70" t="s">
        <v>276</v>
      </c>
      <c r="H51" s="180">
        <v>22</v>
      </c>
      <c r="I51" s="70" t="s">
        <v>276</v>
      </c>
    </row>
    <row r="52" spans="1:9" s="69" customFormat="1" ht="15" hidden="1" customHeight="1" outlineLevel="1" x14ac:dyDescent="0.2">
      <c r="A52" s="11"/>
      <c r="B52" s="225" t="s">
        <v>22</v>
      </c>
      <c r="C52" s="72"/>
      <c r="D52" s="77"/>
      <c r="E52" s="77"/>
      <c r="F52" s="77"/>
      <c r="G52" s="77"/>
      <c r="H52" s="180"/>
      <c r="I52" s="77"/>
    </row>
    <row r="53" spans="1:9" s="69" customFormat="1" ht="15" hidden="1" customHeight="1" outlineLevel="1" x14ac:dyDescent="0.2">
      <c r="A53" s="11"/>
      <c r="B53" s="76">
        <v>2019</v>
      </c>
      <c r="C53" s="67"/>
      <c r="D53" s="180">
        <v>1306</v>
      </c>
      <c r="E53" s="180"/>
      <c r="F53" s="180">
        <v>366</v>
      </c>
      <c r="G53" s="180"/>
      <c r="H53" s="180">
        <v>940</v>
      </c>
      <c r="I53" s="77"/>
    </row>
    <row r="54" spans="1:9" s="69" customFormat="1" ht="15" hidden="1" customHeight="1" outlineLevel="1" x14ac:dyDescent="0.2">
      <c r="A54" s="11"/>
      <c r="B54" s="76">
        <v>2018</v>
      </c>
      <c r="C54" s="72"/>
      <c r="D54" s="77">
        <v>1217</v>
      </c>
      <c r="E54" s="77"/>
      <c r="F54" s="180">
        <v>339</v>
      </c>
      <c r="G54" s="77"/>
      <c r="H54" s="180">
        <v>878</v>
      </c>
      <c r="I54" s="77"/>
    </row>
    <row r="55" spans="1:9" s="69" customFormat="1" ht="15" hidden="1" customHeight="1" outlineLevel="1" x14ac:dyDescent="0.2">
      <c r="A55" s="11"/>
      <c r="B55" s="76">
        <v>2017</v>
      </c>
      <c r="C55" s="72"/>
      <c r="D55" s="77">
        <v>1142</v>
      </c>
      <c r="E55" s="77" t="s">
        <v>50</v>
      </c>
      <c r="F55" s="77">
        <v>303</v>
      </c>
      <c r="G55" s="77" t="s">
        <v>50</v>
      </c>
      <c r="H55" s="180">
        <v>839</v>
      </c>
      <c r="I55" s="77" t="s">
        <v>50</v>
      </c>
    </row>
    <row r="56" spans="1:9" s="69" customFormat="1" ht="15" hidden="1" customHeight="1" outlineLevel="1" x14ac:dyDescent="0.2">
      <c r="A56" s="11"/>
      <c r="B56" s="44">
        <v>2016</v>
      </c>
      <c r="C56" s="72"/>
      <c r="D56" s="180">
        <v>1101</v>
      </c>
      <c r="E56" s="180" t="s">
        <v>50</v>
      </c>
      <c r="F56" s="180">
        <v>269</v>
      </c>
      <c r="G56" s="180" t="s">
        <v>50</v>
      </c>
      <c r="H56" s="180">
        <v>832</v>
      </c>
      <c r="I56" s="180" t="s">
        <v>50</v>
      </c>
    </row>
    <row r="57" spans="1:9" s="69" customFormat="1" ht="15" hidden="1" customHeight="1" outlineLevel="1" x14ac:dyDescent="0.2">
      <c r="A57" s="11"/>
      <c r="B57" s="44">
        <v>2015</v>
      </c>
      <c r="C57" s="72"/>
      <c r="D57" s="180">
        <v>1137</v>
      </c>
      <c r="E57" s="180" t="s">
        <v>50</v>
      </c>
      <c r="F57" s="180">
        <v>280</v>
      </c>
      <c r="G57" s="180" t="s">
        <v>50</v>
      </c>
      <c r="H57" s="180">
        <v>857</v>
      </c>
      <c r="I57" s="180" t="s">
        <v>50</v>
      </c>
    </row>
    <row r="58" spans="1:9" s="69" customFormat="1" ht="15" hidden="1" customHeight="1" outlineLevel="1" x14ac:dyDescent="0.2">
      <c r="A58" s="11"/>
      <c r="B58" s="44">
        <v>2014</v>
      </c>
      <c r="C58" s="72"/>
      <c r="D58" s="180">
        <v>1197</v>
      </c>
      <c r="E58" s="70" t="s">
        <v>276</v>
      </c>
      <c r="F58" s="180">
        <v>294</v>
      </c>
      <c r="G58" s="70" t="s">
        <v>276</v>
      </c>
      <c r="H58" s="180">
        <v>903</v>
      </c>
      <c r="I58" s="70" t="s">
        <v>276</v>
      </c>
    </row>
    <row r="59" spans="1:9" s="69" customFormat="1" ht="15" hidden="1" customHeight="1" outlineLevel="1" x14ac:dyDescent="0.2">
      <c r="A59" s="11"/>
      <c r="B59" s="225" t="s">
        <v>23</v>
      </c>
      <c r="C59" s="267"/>
      <c r="D59" s="267"/>
      <c r="E59" s="267"/>
      <c r="F59" s="267"/>
      <c r="G59" s="267"/>
      <c r="H59" s="267"/>
      <c r="I59" s="267"/>
    </row>
    <row r="60" spans="1:9" s="69" customFormat="1" ht="15" hidden="1" customHeight="1" outlineLevel="1" x14ac:dyDescent="0.2">
      <c r="A60" s="11"/>
      <c r="B60" s="76">
        <v>2019</v>
      </c>
      <c r="C60" s="67"/>
      <c r="D60" s="180">
        <v>3657</v>
      </c>
      <c r="E60" s="180"/>
      <c r="F60" s="180">
        <v>1557</v>
      </c>
      <c r="G60" s="180"/>
      <c r="H60" s="180">
        <v>2100</v>
      </c>
      <c r="I60" s="77"/>
    </row>
    <row r="61" spans="1:9" s="69" customFormat="1" ht="15" hidden="1" customHeight="1" outlineLevel="1" x14ac:dyDescent="0.2">
      <c r="A61" s="11"/>
      <c r="B61" s="76">
        <v>2018</v>
      </c>
      <c r="C61" s="72"/>
      <c r="D61" s="77">
        <v>3650</v>
      </c>
      <c r="E61" s="77"/>
      <c r="F61" s="180">
        <v>1581</v>
      </c>
      <c r="G61" s="77"/>
      <c r="H61" s="180">
        <v>2069</v>
      </c>
      <c r="I61" s="77"/>
    </row>
    <row r="62" spans="1:9" s="69" customFormat="1" ht="15" hidden="1" customHeight="1" outlineLevel="1" x14ac:dyDescent="0.2">
      <c r="A62" s="11"/>
      <c r="B62" s="76">
        <v>2017</v>
      </c>
      <c r="C62" s="72"/>
      <c r="D62" s="77">
        <v>3553</v>
      </c>
      <c r="E62" s="77" t="s">
        <v>50</v>
      </c>
      <c r="F62" s="77">
        <v>1531</v>
      </c>
      <c r="G62" s="77" t="s">
        <v>50</v>
      </c>
      <c r="H62" s="180">
        <v>2022</v>
      </c>
      <c r="I62" s="77" t="s">
        <v>50</v>
      </c>
    </row>
    <row r="63" spans="1:9" s="69" customFormat="1" ht="15" hidden="1" customHeight="1" outlineLevel="1" x14ac:dyDescent="0.2">
      <c r="A63" s="11"/>
      <c r="B63" s="44">
        <v>2016</v>
      </c>
      <c r="C63" s="72"/>
      <c r="D63" s="180">
        <v>3542</v>
      </c>
      <c r="E63" s="180" t="s">
        <v>50</v>
      </c>
      <c r="F63" s="180">
        <v>1553</v>
      </c>
      <c r="G63" s="180" t="s">
        <v>50</v>
      </c>
      <c r="H63" s="180">
        <v>1989</v>
      </c>
      <c r="I63" s="180" t="s">
        <v>50</v>
      </c>
    </row>
    <row r="64" spans="1:9" s="69" customFormat="1" ht="15" hidden="1" customHeight="1" outlineLevel="1" x14ac:dyDescent="0.2">
      <c r="A64" s="11"/>
      <c r="B64" s="44">
        <v>2015</v>
      </c>
      <c r="C64" s="72"/>
      <c r="D64" s="180">
        <v>3574</v>
      </c>
      <c r="E64" s="180" t="s">
        <v>50</v>
      </c>
      <c r="F64" s="180">
        <v>1575</v>
      </c>
      <c r="G64" s="180" t="s">
        <v>50</v>
      </c>
      <c r="H64" s="180">
        <v>1999</v>
      </c>
      <c r="I64" s="180" t="s">
        <v>50</v>
      </c>
    </row>
    <row r="65" spans="1:9" s="69" customFormat="1" ht="15" hidden="1" customHeight="1" outlineLevel="1" x14ac:dyDescent="0.2">
      <c r="A65" s="11"/>
      <c r="B65" s="44">
        <v>2014</v>
      </c>
      <c r="C65" s="72"/>
      <c r="D65" s="180">
        <v>3584</v>
      </c>
      <c r="E65" s="70" t="s">
        <v>276</v>
      </c>
      <c r="F65" s="180">
        <v>1576</v>
      </c>
      <c r="G65" s="70" t="s">
        <v>276</v>
      </c>
      <c r="H65" s="180">
        <v>2008</v>
      </c>
      <c r="I65" s="70" t="s">
        <v>276</v>
      </c>
    </row>
    <row r="66" spans="1:9" s="69" customFormat="1" ht="15" hidden="1" customHeight="1" outlineLevel="1" x14ac:dyDescent="0.2">
      <c r="A66" s="11"/>
      <c r="B66" s="225" t="s">
        <v>24</v>
      </c>
      <c r="C66" s="72"/>
      <c r="D66" s="77"/>
      <c r="E66" s="77"/>
      <c r="F66" s="77"/>
      <c r="G66" s="77"/>
      <c r="H66" s="180"/>
      <c r="I66" s="77"/>
    </row>
    <row r="67" spans="1:9" s="69" customFormat="1" ht="15" hidden="1" customHeight="1" outlineLevel="1" x14ac:dyDescent="0.2">
      <c r="A67" s="11"/>
      <c r="B67" s="76">
        <v>2019</v>
      </c>
      <c r="C67" s="67"/>
      <c r="D67" s="180">
        <v>900</v>
      </c>
      <c r="E67" s="180"/>
      <c r="F67" s="180">
        <v>240</v>
      </c>
      <c r="G67" s="180"/>
      <c r="H67" s="180">
        <v>660</v>
      </c>
      <c r="I67" s="77"/>
    </row>
    <row r="68" spans="1:9" s="69" customFormat="1" ht="15" hidden="1" customHeight="1" outlineLevel="1" x14ac:dyDescent="0.2">
      <c r="A68" s="11"/>
      <c r="B68" s="76">
        <v>2018</v>
      </c>
      <c r="C68" s="72"/>
      <c r="D68" s="77">
        <v>884</v>
      </c>
      <c r="E68" s="77"/>
      <c r="F68" s="180">
        <v>217</v>
      </c>
      <c r="G68" s="77"/>
      <c r="H68" s="180">
        <v>667</v>
      </c>
      <c r="I68" s="77"/>
    </row>
    <row r="69" spans="1:9" s="69" customFormat="1" ht="15" hidden="1" customHeight="1" outlineLevel="1" x14ac:dyDescent="0.2">
      <c r="A69" s="11"/>
      <c r="B69" s="76">
        <v>2017</v>
      </c>
      <c r="C69" s="72"/>
      <c r="D69" s="77">
        <v>856</v>
      </c>
      <c r="E69" s="77" t="s">
        <v>50</v>
      </c>
      <c r="F69" s="77">
        <v>187</v>
      </c>
      <c r="G69" s="77" t="s">
        <v>50</v>
      </c>
      <c r="H69" s="180">
        <v>669</v>
      </c>
      <c r="I69" s="77" t="s">
        <v>50</v>
      </c>
    </row>
    <row r="70" spans="1:9" s="69" customFormat="1" ht="15" hidden="1" customHeight="1" outlineLevel="1" x14ac:dyDescent="0.2">
      <c r="A70" s="11"/>
      <c r="B70" s="44">
        <v>2016</v>
      </c>
      <c r="C70" s="72"/>
      <c r="D70" s="180">
        <v>868</v>
      </c>
      <c r="E70" s="180" t="s">
        <v>50</v>
      </c>
      <c r="F70" s="180">
        <v>174</v>
      </c>
      <c r="G70" s="180" t="s">
        <v>50</v>
      </c>
      <c r="H70" s="180">
        <v>694</v>
      </c>
      <c r="I70" s="180" t="s">
        <v>50</v>
      </c>
    </row>
    <row r="71" spans="1:9" s="69" customFormat="1" ht="15" hidden="1" customHeight="1" outlineLevel="1" x14ac:dyDescent="0.2">
      <c r="A71" s="11"/>
      <c r="B71" s="44">
        <v>2015</v>
      </c>
      <c r="C71" s="72"/>
      <c r="D71" s="180">
        <v>867</v>
      </c>
      <c r="E71" s="180" t="s">
        <v>50</v>
      </c>
      <c r="F71" s="180">
        <v>152</v>
      </c>
      <c r="G71" s="180" t="s">
        <v>50</v>
      </c>
      <c r="H71" s="180">
        <v>715</v>
      </c>
      <c r="I71" s="180" t="s">
        <v>50</v>
      </c>
    </row>
    <row r="72" spans="1:9" s="69" customFormat="1" ht="15" hidden="1" customHeight="1" outlineLevel="1" x14ac:dyDescent="0.2">
      <c r="A72" s="11"/>
      <c r="B72" s="44">
        <v>2014</v>
      </c>
      <c r="C72" s="72"/>
      <c r="D72" s="180">
        <v>910</v>
      </c>
      <c r="E72" s="70" t="s">
        <v>276</v>
      </c>
      <c r="F72" s="180">
        <v>147</v>
      </c>
      <c r="G72" s="70" t="s">
        <v>276</v>
      </c>
      <c r="H72" s="180">
        <v>763</v>
      </c>
      <c r="I72" s="70" t="s">
        <v>276</v>
      </c>
    </row>
    <row r="73" spans="1:9" s="69" customFormat="1" ht="15" hidden="1" customHeight="1" outlineLevel="1" x14ac:dyDescent="0.2">
      <c r="A73" s="11"/>
      <c r="B73" s="225" t="s">
        <v>25</v>
      </c>
      <c r="C73" s="72"/>
      <c r="D73" s="77"/>
      <c r="E73" s="77"/>
      <c r="F73" s="77"/>
      <c r="G73" s="77"/>
      <c r="H73" s="180"/>
      <c r="I73" s="77"/>
    </row>
    <row r="74" spans="1:9" s="69" customFormat="1" ht="15" hidden="1" customHeight="1" outlineLevel="1" x14ac:dyDescent="0.2">
      <c r="A74" s="11"/>
      <c r="B74" s="76">
        <v>2019</v>
      </c>
      <c r="C74" s="67"/>
      <c r="D74" s="180">
        <v>3935</v>
      </c>
      <c r="E74" s="180"/>
      <c r="F74" s="180">
        <v>2266</v>
      </c>
      <c r="G74" s="180"/>
      <c r="H74" s="180">
        <v>1669</v>
      </c>
      <c r="I74" s="77"/>
    </row>
    <row r="75" spans="1:9" s="69" customFormat="1" ht="15" hidden="1" customHeight="1" outlineLevel="1" x14ac:dyDescent="0.2">
      <c r="A75" s="11"/>
      <c r="B75" s="76">
        <v>2018</v>
      </c>
      <c r="C75" s="72"/>
      <c r="D75" s="77">
        <v>3747</v>
      </c>
      <c r="E75" s="77"/>
      <c r="F75" s="180">
        <v>2148</v>
      </c>
      <c r="G75" s="77"/>
      <c r="H75" s="180">
        <v>1599</v>
      </c>
      <c r="I75" s="77"/>
    </row>
    <row r="76" spans="1:9" s="69" customFormat="1" ht="15" hidden="1" customHeight="1" outlineLevel="1" x14ac:dyDescent="0.2">
      <c r="A76" s="11"/>
      <c r="B76" s="76">
        <v>2017</v>
      </c>
      <c r="C76" s="72"/>
      <c r="D76" s="77">
        <v>3282</v>
      </c>
      <c r="E76" s="77" t="s">
        <v>50</v>
      </c>
      <c r="F76" s="77">
        <v>1833</v>
      </c>
      <c r="G76" s="77" t="s">
        <v>50</v>
      </c>
      <c r="H76" s="180">
        <v>1449</v>
      </c>
      <c r="I76" s="77" t="s">
        <v>50</v>
      </c>
    </row>
    <row r="77" spans="1:9" s="69" customFormat="1" ht="15" hidden="1" customHeight="1" outlineLevel="1" x14ac:dyDescent="0.2">
      <c r="A77" s="11"/>
      <c r="B77" s="44">
        <v>2016</v>
      </c>
      <c r="C77" s="72"/>
      <c r="D77" s="180">
        <v>2809</v>
      </c>
      <c r="E77" s="180" t="s">
        <v>50</v>
      </c>
      <c r="F77" s="180">
        <v>1453</v>
      </c>
      <c r="G77" s="180" t="s">
        <v>50</v>
      </c>
      <c r="H77" s="180">
        <v>1356</v>
      </c>
      <c r="I77" s="180" t="s">
        <v>50</v>
      </c>
    </row>
    <row r="78" spans="1:9" s="69" customFormat="1" ht="15" hidden="1" customHeight="1" outlineLevel="1" x14ac:dyDescent="0.2">
      <c r="A78" s="11"/>
      <c r="B78" s="44">
        <v>2015</v>
      </c>
      <c r="C78" s="72"/>
      <c r="D78" s="180">
        <v>2524</v>
      </c>
      <c r="E78" s="180" t="s">
        <v>50</v>
      </c>
      <c r="F78" s="180">
        <v>1205</v>
      </c>
      <c r="G78" s="180" t="s">
        <v>50</v>
      </c>
      <c r="H78" s="180">
        <v>1319</v>
      </c>
      <c r="I78" s="180" t="s">
        <v>50</v>
      </c>
    </row>
    <row r="79" spans="1:9" s="69" customFormat="1" ht="15" hidden="1" customHeight="1" outlineLevel="1" x14ac:dyDescent="0.2">
      <c r="A79" s="11"/>
      <c r="B79" s="44">
        <v>2014</v>
      </c>
      <c r="C79" s="72"/>
      <c r="D79" s="180">
        <v>2292</v>
      </c>
      <c r="E79" s="70" t="s">
        <v>276</v>
      </c>
      <c r="F79" s="180">
        <v>998</v>
      </c>
      <c r="G79" s="70" t="s">
        <v>276</v>
      </c>
      <c r="H79" s="180">
        <v>1294</v>
      </c>
      <c r="I79" s="70" t="s">
        <v>276</v>
      </c>
    </row>
    <row r="80" spans="1:9" s="69" customFormat="1" ht="15" hidden="1" customHeight="1" outlineLevel="1" x14ac:dyDescent="0.2">
      <c r="A80" s="11"/>
      <c r="B80" s="225" t="s">
        <v>26</v>
      </c>
      <c r="C80" s="72"/>
      <c r="D80" s="77"/>
      <c r="E80" s="77"/>
      <c r="F80" s="77"/>
      <c r="G80" s="77"/>
      <c r="H80" s="180"/>
      <c r="I80" s="77"/>
    </row>
    <row r="81" spans="1:9" s="69" customFormat="1" ht="15" hidden="1" customHeight="1" outlineLevel="1" x14ac:dyDescent="0.2">
      <c r="A81" s="11"/>
      <c r="B81" s="76">
        <v>2019</v>
      </c>
      <c r="C81" s="67"/>
      <c r="D81" s="180">
        <v>372</v>
      </c>
      <c r="E81" s="180"/>
      <c r="F81" s="180">
        <v>114</v>
      </c>
      <c r="G81" s="180"/>
      <c r="H81" s="180">
        <v>258</v>
      </c>
      <c r="I81" s="77"/>
    </row>
    <row r="82" spans="1:9" s="69" customFormat="1" ht="15" hidden="1" customHeight="1" outlineLevel="1" x14ac:dyDescent="0.2">
      <c r="A82" s="11"/>
      <c r="B82" s="76">
        <v>2018</v>
      </c>
      <c r="C82" s="72"/>
      <c r="D82" s="77">
        <v>332</v>
      </c>
      <c r="E82" s="77"/>
      <c r="F82" s="180">
        <v>102</v>
      </c>
      <c r="G82" s="77"/>
      <c r="H82" s="180">
        <v>230</v>
      </c>
      <c r="I82" s="77"/>
    </row>
    <row r="83" spans="1:9" s="69" customFormat="1" ht="15" hidden="1" customHeight="1" outlineLevel="1" x14ac:dyDescent="0.2">
      <c r="A83" s="11"/>
      <c r="B83" s="76">
        <v>2017</v>
      </c>
      <c r="C83" s="72"/>
      <c r="D83" s="77">
        <v>320</v>
      </c>
      <c r="E83" s="77" t="s">
        <v>50</v>
      </c>
      <c r="F83" s="77">
        <v>106</v>
      </c>
      <c r="G83" s="77" t="s">
        <v>50</v>
      </c>
      <c r="H83" s="180">
        <v>214</v>
      </c>
      <c r="I83" s="77" t="s">
        <v>50</v>
      </c>
    </row>
    <row r="84" spans="1:9" s="69" customFormat="1" ht="15" hidden="1" customHeight="1" outlineLevel="1" x14ac:dyDescent="0.2">
      <c r="A84" s="11"/>
      <c r="B84" s="44">
        <v>2016</v>
      </c>
      <c r="C84" s="72"/>
      <c r="D84" s="180">
        <v>264</v>
      </c>
      <c r="E84" s="180" t="s">
        <v>50</v>
      </c>
      <c r="F84" s="180">
        <v>82</v>
      </c>
      <c r="G84" s="180" t="s">
        <v>50</v>
      </c>
      <c r="H84" s="180">
        <v>182</v>
      </c>
      <c r="I84" s="180" t="s">
        <v>50</v>
      </c>
    </row>
    <row r="85" spans="1:9" s="69" customFormat="1" ht="15" hidden="1" customHeight="1" outlineLevel="1" x14ac:dyDescent="0.2">
      <c r="A85" s="11"/>
      <c r="B85" s="44">
        <v>2015</v>
      </c>
      <c r="C85" s="72"/>
      <c r="D85" s="180">
        <v>255</v>
      </c>
      <c r="E85" s="180" t="s">
        <v>50</v>
      </c>
      <c r="F85" s="180">
        <v>88</v>
      </c>
      <c r="G85" s="180" t="s">
        <v>50</v>
      </c>
      <c r="H85" s="180">
        <v>167</v>
      </c>
      <c r="I85" s="180" t="s">
        <v>50</v>
      </c>
    </row>
    <row r="86" spans="1:9" s="69" customFormat="1" ht="15" hidden="1" customHeight="1" outlineLevel="1" x14ac:dyDescent="0.2">
      <c r="A86" s="11"/>
      <c r="B86" s="44">
        <v>2014</v>
      </c>
      <c r="C86" s="72"/>
      <c r="D86" s="180">
        <v>243</v>
      </c>
      <c r="E86" s="70" t="s">
        <v>276</v>
      </c>
      <c r="F86" s="180">
        <v>82</v>
      </c>
      <c r="G86" s="70" t="s">
        <v>276</v>
      </c>
      <c r="H86" s="180">
        <v>161</v>
      </c>
      <c r="I86" s="70" t="s">
        <v>276</v>
      </c>
    </row>
    <row r="87" spans="1:9" s="69" customFormat="1" ht="15" hidden="1" customHeight="1" outlineLevel="1" x14ac:dyDescent="0.2">
      <c r="A87" s="11"/>
      <c r="B87" s="225" t="s">
        <v>27</v>
      </c>
      <c r="C87" s="72"/>
      <c r="D87" s="77"/>
      <c r="E87" s="77"/>
      <c r="F87" s="77"/>
      <c r="G87" s="77"/>
      <c r="H87" s="180"/>
      <c r="I87" s="77"/>
    </row>
    <row r="88" spans="1:9" s="69" customFormat="1" ht="15" hidden="1" customHeight="1" outlineLevel="1" x14ac:dyDescent="0.2">
      <c r="A88" s="11"/>
      <c r="B88" s="76">
        <v>2019</v>
      </c>
      <c r="C88" s="67"/>
      <c r="D88" s="180">
        <v>980</v>
      </c>
      <c r="E88" s="180"/>
      <c r="F88" s="180">
        <v>126</v>
      </c>
      <c r="G88" s="180"/>
      <c r="H88" s="180">
        <v>854</v>
      </c>
      <c r="I88" s="77"/>
    </row>
    <row r="89" spans="1:9" s="69" customFormat="1" ht="15" hidden="1" customHeight="1" outlineLevel="1" x14ac:dyDescent="0.2">
      <c r="A89" s="11"/>
      <c r="B89" s="76">
        <v>2018</v>
      </c>
      <c r="C89" s="72"/>
      <c r="D89" s="77">
        <v>913</v>
      </c>
      <c r="E89" s="77"/>
      <c r="F89" s="180">
        <v>127</v>
      </c>
      <c r="G89" s="77"/>
      <c r="H89" s="180">
        <v>786</v>
      </c>
      <c r="I89" s="77"/>
    </row>
    <row r="90" spans="1:9" s="69" customFormat="1" ht="15" hidden="1" customHeight="1" outlineLevel="1" x14ac:dyDescent="0.2">
      <c r="A90" s="11"/>
      <c r="B90" s="76">
        <v>2017</v>
      </c>
      <c r="C90" s="72"/>
      <c r="D90" s="77">
        <v>809</v>
      </c>
      <c r="E90" s="77" t="s">
        <v>50</v>
      </c>
      <c r="F90" s="77">
        <v>104</v>
      </c>
      <c r="G90" s="77" t="s">
        <v>50</v>
      </c>
      <c r="H90" s="180">
        <v>705</v>
      </c>
      <c r="I90" s="77" t="s">
        <v>50</v>
      </c>
    </row>
    <row r="91" spans="1:9" s="69" customFormat="1" ht="15" hidden="1" customHeight="1" outlineLevel="1" x14ac:dyDescent="0.2">
      <c r="A91" s="11"/>
      <c r="B91" s="44">
        <v>2016</v>
      </c>
      <c r="C91" s="72"/>
      <c r="D91" s="180">
        <v>726</v>
      </c>
      <c r="E91" s="180" t="s">
        <v>50</v>
      </c>
      <c r="F91" s="180">
        <v>101</v>
      </c>
      <c r="G91" s="180" t="s">
        <v>50</v>
      </c>
      <c r="H91" s="180">
        <v>625</v>
      </c>
      <c r="I91" s="180" t="s">
        <v>50</v>
      </c>
    </row>
    <row r="92" spans="1:9" s="69" customFormat="1" ht="15" hidden="1" customHeight="1" outlineLevel="1" x14ac:dyDescent="0.2">
      <c r="A92" s="11"/>
      <c r="B92" s="44">
        <v>2015</v>
      </c>
      <c r="C92" s="72"/>
      <c r="D92" s="180">
        <v>677</v>
      </c>
      <c r="E92" s="180" t="s">
        <v>50</v>
      </c>
      <c r="F92" s="180">
        <v>97</v>
      </c>
      <c r="G92" s="180" t="s">
        <v>50</v>
      </c>
      <c r="H92" s="180">
        <v>580</v>
      </c>
      <c r="I92" s="180" t="s">
        <v>50</v>
      </c>
    </row>
    <row r="93" spans="1:9" s="69" customFormat="1" ht="15" hidden="1" customHeight="1" outlineLevel="1" x14ac:dyDescent="0.2">
      <c r="A93" s="11"/>
      <c r="B93" s="44">
        <v>2014</v>
      </c>
      <c r="C93" s="72"/>
      <c r="D93" s="180">
        <v>639</v>
      </c>
      <c r="E93" s="70" t="s">
        <v>276</v>
      </c>
      <c r="F93" s="180">
        <v>76</v>
      </c>
      <c r="G93" s="70" t="s">
        <v>276</v>
      </c>
      <c r="H93" s="180">
        <v>563</v>
      </c>
      <c r="I93" s="70" t="s">
        <v>276</v>
      </c>
    </row>
    <row r="94" spans="1:9" ht="15" hidden="1" customHeight="1" outlineLevel="1" x14ac:dyDescent="0.2">
      <c r="A94" s="11"/>
      <c r="B94" s="225" t="s">
        <v>28</v>
      </c>
      <c r="C94" s="72"/>
      <c r="D94" s="77"/>
      <c r="E94" s="77"/>
      <c r="F94" s="77"/>
      <c r="G94" s="77"/>
      <c r="H94" s="180"/>
      <c r="I94" s="77"/>
    </row>
    <row r="95" spans="1:9" ht="15" hidden="1" customHeight="1" outlineLevel="1" x14ac:dyDescent="0.2">
      <c r="A95" s="11"/>
      <c r="B95" s="76">
        <v>2019</v>
      </c>
      <c r="C95" s="67"/>
      <c r="D95" s="180">
        <v>2324</v>
      </c>
      <c r="E95" s="180"/>
      <c r="F95" s="180">
        <v>1430</v>
      </c>
      <c r="G95" s="180"/>
      <c r="H95" s="180">
        <v>894</v>
      </c>
      <c r="I95" s="77"/>
    </row>
    <row r="96" spans="1:9" ht="15" hidden="1" customHeight="1" outlineLevel="1" x14ac:dyDescent="0.2">
      <c r="A96" s="11"/>
      <c r="B96" s="76">
        <v>2018</v>
      </c>
      <c r="C96" s="72"/>
      <c r="D96" s="77">
        <v>2229</v>
      </c>
      <c r="E96" s="77"/>
      <c r="F96" s="180">
        <v>1414</v>
      </c>
      <c r="G96" s="77"/>
      <c r="H96" s="180">
        <v>815</v>
      </c>
      <c r="I96" s="77"/>
    </row>
    <row r="97" spans="1:9" ht="15" hidden="1" customHeight="1" outlineLevel="1" x14ac:dyDescent="0.2">
      <c r="A97" s="11"/>
      <c r="B97" s="76">
        <v>2017</v>
      </c>
      <c r="C97" s="72"/>
      <c r="D97" s="77">
        <v>2076</v>
      </c>
      <c r="E97" s="77" t="s">
        <v>50</v>
      </c>
      <c r="F97" s="77">
        <v>1379</v>
      </c>
      <c r="G97" s="77" t="s">
        <v>50</v>
      </c>
      <c r="H97" s="180">
        <v>697</v>
      </c>
      <c r="I97" s="77" t="s">
        <v>50</v>
      </c>
    </row>
    <row r="98" spans="1:9" ht="15" hidden="1" customHeight="1" outlineLevel="1" x14ac:dyDescent="0.2">
      <c r="A98" s="11"/>
      <c r="B98" s="44">
        <v>2016</v>
      </c>
      <c r="C98" s="72"/>
      <c r="D98" s="180">
        <v>1925</v>
      </c>
      <c r="E98" s="180" t="s">
        <v>50</v>
      </c>
      <c r="F98" s="180">
        <v>1298</v>
      </c>
      <c r="G98" s="180" t="s">
        <v>50</v>
      </c>
      <c r="H98" s="180">
        <v>627</v>
      </c>
      <c r="I98" s="180" t="s">
        <v>50</v>
      </c>
    </row>
    <row r="99" spans="1:9" ht="15" hidden="1" customHeight="1" outlineLevel="1" x14ac:dyDescent="0.2">
      <c r="A99" s="11"/>
      <c r="B99" s="44">
        <v>2015</v>
      </c>
      <c r="C99" s="72"/>
      <c r="D99" s="180">
        <v>1862</v>
      </c>
      <c r="E99" s="180" t="s">
        <v>50</v>
      </c>
      <c r="F99" s="180">
        <v>1242</v>
      </c>
      <c r="G99" s="180" t="s">
        <v>50</v>
      </c>
      <c r="H99" s="180">
        <v>620</v>
      </c>
      <c r="I99" s="180" t="s">
        <v>50</v>
      </c>
    </row>
    <row r="100" spans="1:9" ht="15" hidden="1" customHeight="1" outlineLevel="1" x14ac:dyDescent="0.2">
      <c r="A100" s="11"/>
      <c r="B100" s="44">
        <v>2014</v>
      </c>
      <c r="C100" s="72"/>
      <c r="D100" s="180">
        <v>1805</v>
      </c>
      <c r="E100" s="70" t="s">
        <v>276</v>
      </c>
      <c r="F100" s="180">
        <v>1189</v>
      </c>
      <c r="G100" s="70" t="s">
        <v>276</v>
      </c>
      <c r="H100" s="180">
        <v>616</v>
      </c>
      <c r="I100" s="70" t="s">
        <v>276</v>
      </c>
    </row>
    <row r="101" spans="1:9" ht="15" hidden="1" customHeight="1" outlineLevel="1" x14ac:dyDescent="0.2">
      <c r="A101" s="11"/>
      <c r="B101" s="225" t="s">
        <v>29</v>
      </c>
      <c r="C101" s="72"/>
      <c r="D101" s="77"/>
      <c r="E101" s="77"/>
      <c r="F101" s="77"/>
      <c r="G101" s="77"/>
      <c r="H101" s="180"/>
      <c r="I101" s="77"/>
    </row>
    <row r="102" spans="1:9" ht="15" hidden="1" customHeight="1" outlineLevel="1" x14ac:dyDescent="0.2">
      <c r="A102" s="11"/>
      <c r="B102" s="76">
        <v>2019</v>
      </c>
      <c r="C102" s="67"/>
      <c r="D102" s="180">
        <v>4582</v>
      </c>
      <c r="E102" s="180"/>
      <c r="F102" s="180">
        <v>4216</v>
      </c>
      <c r="G102" s="180"/>
      <c r="H102" s="180">
        <v>366</v>
      </c>
      <c r="I102" s="77"/>
    </row>
    <row r="103" spans="1:9" ht="15" hidden="1" customHeight="1" outlineLevel="1" x14ac:dyDescent="0.2">
      <c r="A103" s="11"/>
      <c r="B103" s="76">
        <v>2018</v>
      </c>
      <c r="C103" s="72"/>
      <c r="D103" s="77">
        <v>4485</v>
      </c>
      <c r="E103" s="77"/>
      <c r="F103" s="180">
        <v>4143</v>
      </c>
      <c r="G103" s="77"/>
      <c r="H103" s="180">
        <v>342</v>
      </c>
      <c r="I103" s="77"/>
    </row>
    <row r="104" spans="1:9" ht="15" hidden="1" customHeight="1" outlineLevel="1" x14ac:dyDescent="0.2">
      <c r="A104" s="11"/>
      <c r="B104" s="76">
        <v>2017</v>
      </c>
      <c r="C104" s="72"/>
      <c r="D104" s="77">
        <v>4369</v>
      </c>
      <c r="E104" s="77" t="s">
        <v>50</v>
      </c>
      <c r="F104" s="77">
        <v>4070</v>
      </c>
      <c r="G104" s="77" t="s">
        <v>50</v>
      </c>
      <c r="H104" s="180">
        <v>299</v>
      </c>
      <c r="I104" s="77" t="s">
        <v>50</v>
      </c>
    </row>
    <row r="105" spans="1:9" ht="15" hidden="1" customHeight="1" outlineLevel="1" x14ac:dyDescent="0.2">
      <c r="A105" s="11"/>
      <c r="B105" s="44">
        <v>2016</v>
      </c>
      <c r="C105" s="72"/>
      <c r="D105" s="180">
        <v>4063</v>
      </c>
      <c r="E105" s="180" t="s">
        <v>50</v>
      </c>
      <c r="F105" s="180">
        <v>3779</v>
      </c>
      <c r="G105" s="180" t="s">
        <v>50</v>
      </c>
      <c r="H105" s="180">
        <v>284</v>
      </c>
      <c r="I105" s="180" t="s">
        <v>50</v>
      </c>
    </row>
    <row r="106" spans="1:9" ht="15" hidden="1" customHeight="1" outlineLevel="1" x14ac:dyDescent="0.2">
      <c r="A106" s="11"/>
      <c r="B106" s="44">
        <v>2015</v>
      </c>
      <c r="C106" s="72"/>
      <c r="D106" s="180">
        <v>3782</v>
      </c>
      <c r="E106" s="180" t="s">
        <v>50</v>
      </c>
      <c r="F106" s="180">
        <v>3501</v>
      </c>
      <c r="G106" s="180" t="s">
        <v>50</v>
      </c>
      <c r="H106" s="180">
        <v>281</v>
      </c>
      <c r="I106" s="180" t="s">
        <v>50</v>
      </c>
    </row>
    <row r="107" spans="1:9" ht="15" hidden="1" customHeight="1" outlineLevel="1" x14ac:dyDescent="0.2">
      <c r="A107" s="11"/>
      <c r="B107" s="44">
        <v>2014</v>
      </c>
      <c r="C107" s="72"/>
      <c r="D107" s="180">
        <v>3408</v>
      </c>
      <c r="E107" s="70" t="s">
        <v>276</v>
      </c>
      <c r="F107" s="180">
        <v>3136</v>
      </c>
      <c r="G107" s="70" t="s">
        <v>276</v>
      </c>
      <c r="H107" s="180">
        <v>272</v>
      </c>
      <c r="I107" s="70" t="s">
        <v>276</v>
      </c>
    </row>
    <row r="108" spans="1:9" ht="15" hidden="1" customHeight="1" outlineLevel="1" x14ac:dyDescent="0.2">
      <c r="A108" s="11"/>
      <c r="B108" s="225" t="s">
        <v>30</v>
      </c>
      <c r="C108" s="72"/>
      <c r="D108" s="77"/>
      <c r="E108" s="77"/>
      <c r="F108" s="77"/>
      <c r="G108" s="77"/>
      <c r="H108" s="180"/>
      <c r="I108" s="77"/>
    </row>
    <row r="109" spans="1:9" ht="15" hidden="1" customHeight="1" outlineLevel="1" x14ac:dyDescent="0.2">
      <c r="A109" s="11"/>
      <c r="B109" s="76">
        <v>2019</v>
      </c>
      <c r="C109" s="67"/>
      <c r="D109" s="180">
        <v>854</v>
      </c>
      <c r="E109" s="180"/>
      <c r="F109" s="180">
        <v>762</v>
      </c>
      <c r="G109" s="180"/>
      <c r="H109" s="180">
        <v>92</v>
      </c>
      <c r="I109" s="77"/>
    </row>
    <row r="110" spans="1:9" ht="15" hidden="1" customHeight="1" outlineLevel="1" x14ac:dyDescent="0.2">
      <c r="A110" s="11"/>
      <c r="B110" s="76">
        <v>2018</v>
      </c>
      <c r="C110" s="72"/>
      <c r="D110" s="77">
        <v>847</v>
      </c>
      <c r="E110" s="77"/>
      <c r="F110" s="180">
        <v>760</v>
      </c>
      <c r="G110" s="77"/>
      <c r="H110" s="180">
        <v>87</v>
      </c>
      <c r="I110" s="77"/>
    </row>
    <row r="111" spans="1:9" ht="15" hidden="1" customHeight="1" outlineLevel="1" x14ac:dyDescent="0.2">
      <c r="A111" s="11"/>
      <c r="B111" s="76">
        <v>2017</v>
      </c>
      <c r="C111" s="72"/>
      <c r="D111" s="77">
        <v>830</v>
      </c>
      <c r="E111" s="77" t="s">
        <v>50</v>
      </c>
      <c r="F111" s="77">
        <v>750</v>
      </c>
      <c r="G111" s="77" t="s">
        <v>50</v>
      </c>
      <c r="H111" s="180">
        <v>80</v>
      </c>
      <c r="I111" s="77" t="s">
        <v>50</v>
      </c>
    </row>
    <row r="112" spans="1:9" ht="15" hidden="1" customHeight="1" outlineLevel="1" x14ac:dyDescent="0.2">
      <c r="A112" s="11"/>
      <c r="B112" s="44">
        <v>2016</v>
      </c>
      <c r="C112" s="72"/>
      <c r="D112" s="180">
        <v>825</v>
      </c>
      <c r="E112" s="180" t="s">
        <v>50</v>
      </c>
      <c r="F112" s="180">
        <v>745</v>
      </c>
      <c r="G112" s="180" t="s">
        <v>50</v>
      </c>
      <c r="H112" s="180">
        <v>80</v>
      </c>
      <c r="I112" s="180" t="s">
        <v>50</v>
      </c>
    </row>
    <row r="113" spans="1:9" ht="15" hidden="1" customHeight="1" outlineLevel="1" x14ac:dyDescent="0.2">
      <c r="A113" s="11"/>
      <c r="B113" s="44">
        <v>2015</v>
      </c>
      <c r="C113" s="72"/>
      <c r="D113" s="180">
        <v>918</v>
      </c>
      <c r="E113" s="180" t="s">
        <v>50</v>
      </c>
      <c r="F113" s="180">
        <v>835</v>
      </c>
      <c r="G113" s="180" t="s">
        <v>50</v>
      </c>
      <c r="H113" s="180">
        <v>83</v>
      </c>
      <c r="I113" s="180" t="s">
        <v>50</v>
      </c>
    </row>
    <row r="114" spans="1:9" ht="15" hidden="1" customHeight="1" outlineLevel="1" x14ac:dyDescent="0.2">
      <c r="A114" s="11"/>
      <c r="B114" s="44">
        <v>2014</v>
      </c>
      <c r="C114" s="72"/>
      <c r="D114" s="180">
        <v>966</v>
      </c>
      <c r="E114" s="70" t="s">
        <v>276</v>
      </c>
      <c r="F114" s="180">
        <v>879</v>
      </c>
      <c r="G114" s="70" t="s">
        <v>276</v>
      </c>
      <c r="H114" s="180">
        <v>87</v>
      </c>
      <c r="I114" s="70" t="s">
        <v>276</v>
      </c>
    </row>
    <row r="115" spans="1:9" ht="15" hidden="1" customHeight="1" outlineLevel="1" x14ac:dyDescent="0.2">
      <c r="A115" s="11"/>
      <c r="B115" s="225" t="s">
        <v>31</v>
      </c>
      <c r="C115" s="72"/>
      <c r="D115" s="77"/>
      <c r="E115" s="77"/>
      <c r="F115" s="77"/>
      <c r="G115" s="77"/>
      <c r="H115" s="180"/>
      <c r="I115" s="77"/>
    </row>
    <row r="116" spans="1:9" ht="15" hidden="1" customHeight="1" outlineLevel="1" x14ac:dyDescent="0.2">
      <c r="A116" s="11"/>
      <c r="B116" s="76">
        <v>2019</v>
      </c>
      <c r="C116" s="67"/>
      <c r="D116" s="180">
        <v>2107</v>
      </c>
      <c r="E116" s="180"/>
      <c r="F116" s="180">
        <v>1668</v>
      </c>
      <c r="G116" s="180"/>
      <c r="H116" s="180">
        <v>439</v>
      </c>
      <c r="I116" s="77"/>
    </row>
    <row r="117" spans="1:9" ht="15" hidden="1" customHeight="1" outlineLevel="1" x14ac:dyDescent="0.2">
      <c r="A117" s="11"/>
      <c r="B117" s="76">
        <v>2018</v>
      </c>
      <c r="C117" s="72"/>
      <c r="D117" s="77">
        <v>1937</v>
      </c>
      <c r="E117" s="77"/>
      <c r="F117" s="180">
        <v>1540</v>
      </c>
      <c r="G117" s="77"/>
      <c r="H117" s="180">
        <v>397</v>
      </c>
      <c r="I117" s="77"/>
    </row>
    <row r="118" spans="1:9" ht="15" hidden="1" customHeight="1" outlineLevel="1" x14ac:dyDescent="0.2">
      <c r="A118" s="11"/>
      <c r="B118" s="76">
        <v>2017</v>
      </c>
      <c r="C118" s="72"/>
      <c r="D118" s="77">
        <v>1789</v>
      </c>
      <c r="E118" s="77" t="s">
        <v>50</v>
      </c>
      <c r="F118" s="77">
        <v>1415</v>
      </c>
      <c r="G118" s="77" t="s">
        <v>50</v>
      </c>
      <c r="H118" s="180">
        <v>374</v>
      </c>
      <c r="I118" s="77" t="s">
        <v>50</v>
      </c>
    </row>
    <row r="119" spans="1:9" ht="15" hidden="1" customHeight="1" outlineLevel="1" x14ac:dyDescent="0.2">
      <c r="A119" s="11"/>
      <c r="B119" s="44">
        <v>2016</v>
      </c>
      <c r="C119" s="72"/>
      <c r="D119" s="180">
        <v>1750</v>
      </c>
      <c r="E119" s="180" t="s">
        <v>50</v>
      </c>
      <c r="F119" s="180">
        <v>1391</v>
      </c>
      <c r="G119" s="180" t="s">
        <v>50</v>
      </c>
      <c r="H119" s="180">
        <v>359</v>
      </c>
      <c r="I119" s="180" t="s">
        <v>50</v>
      </c>
    </row>
    <row r="120" spans="1:9" ht="15" hidden="1" customHeight="1" outlineLevel="1" x14ac:dyDescent="0.2">
      <c r="A120" s="11"/>
      <c r="B120" s="44">
        <v>2015</v>
      </c>
      <c r="C120" s="72"/>
      <c r="D120" s="180">
        <v>1672</v>
      </c>
      <c r="E120" s="180" t="s">
        <v>50</v>
      </c>
      <c r="F120" s="180">
        <v>1323</v>
      </c>
      <c r="G120" s="180" t="s">
        <v>50</v>
      </c>
      <c r="H120" s="180">
        <v>349</v>
      </c>
      <c r="I120" s="180" t="s">
        <v>50</v>
      </c>
    </row>
    <row r="121" spans="1:9" ht="15" hidden="1" customHeight="1" outlineLevel="1" x14ac:dyDescent="0.2">
      <c r="A121" s="11"/>
      <c r="B121" s="44">
        <v>2014</v>
      </c>
      <c r="C121" s="72"/>
      <c r="D121" s="180">
        <v>1623</v>
      </c>
      <c r="E121" s="70" t="s">
        <v>276</v>
      </c>
      <c r="F121" s="180">
        <v>1278</v>
      </c>
      <c r="G121" s="70" t="s">
        <v>276</v>
      </c>
      <c r="H121" s="180">
        <v>345</v>
      </c>
      <c r="I121" s="70" t="s">
        <v>276</v>
      </c>
    </row>
    <row r="122" spans="1:9" ht="15" hidden="1" customHeight="1" outlineLevel="1" x14ac:dyDescent="0.2">
      <c r="A122" s="11"/>
      <c r="B122" s="225" t="s">
        <v>32</v>
      </c>
      <c r="C122" s="72"/>
      <c r="D122" s="77"/>
      <c r="E122" s="77"/>
      <c r="F122" s="77"/>
      <c r="G122" s="77"/>
      <c r="H122" s="180"/>
      <c r="I122" s="77"/>
    </row>
    <row r="123" spans="1:9" ht="15" hidden="1" customHeight="1" outlineLevel="1" x14ac:dyDescent="0.2">
      <c r="A123" s="11"/>
      <c r="B123" s="76">
        <v>2019</v>
      </c>
      <c r="C123" s="67"/>
      <c r="D123" s="180">
        <v>978</v>
      </c>
      <c r="E123" s="180"/>
      <c r="F123" s="180">
        <v>695</v>
      </c>
      <c r="G123" s="180"/>
      <c r="H123" s="180">
        <v>283</v>
      </c>
      <c r="I123" s="77"/>
    </row>
    <row r="124" spans="1:9" ht="15" hidden="1" customHeight="1" outlineLevel="1" x14ac:dyDescent="0.2">
      <c r="A124" s="11"/>
      <c r="B124" s="76">
        <v>2018</v>
      </c>
      <c r="C124" s="72"/>
      <c r="D124" s="77">
        <v>936</v>
      </c>
      <c r="E124" s="77"/>
      <c r="F124" s="55">
        <v>671</v>
      </c>
      <c r="G124" s="77"/>
      <c r="H124" s="180">
        <v>265</v>
      </c>
      <c r="I124" s="77"/>
    </row>
    <row r="125" spans="1:9" ht="15" hidden="1" customHeight="1" outlineLevel="1" x14ac:dyDescent="0.2">
      <c r="A125" s="11"/>
      <c r="B125" s="76">
        <v>2017</v>
      </c>
      <c r="C125" s="72"/>
      <c r="D125" s="77">
        <v>924</v>
      </c>
      <c r="E125" s="77" t="s">
        <v>50</v>
      </c>
      <c r="F125" s="77">
        <v>666</v>
      </c>
      <c r="G125" s="77" t="s">
        <v>50</v>
      </c>
      <c r="H125" s="180">
        <v>258</v>
      </c>
      <c r="I125" s="77" t="s">
        <v>50</v>
      </c>
    </row>
    <row r="126" spans="1:9" ht="15" hidden="1" customHeight="1" outlineLevel="1" x14ac:dyDescent="0.2">
      <c r="A126" s="11"/>
      <c r="B126" s="44">
        <v>2016</v>
      </c>
      <c r="C126" s="72"/>
      <c r="D126" s="180">
        <v>884</v>
      </c>
      <c r="E126" s="180" t="s">
        <v>50</v>
      </c>
      <c r="F126" s="180">
        <v>647</v>
      </c>
      <c r="G126" s="180" t="s">
        <v>50</v>
      </c>
      <c r="H126" s="180">
        <v>237</v>
      </c>
      <c r="I126" s="180" t="s">
        <v>50</v>
      </c>
    </row>
    <row r="127" spans="1:9" ht="15" hidden="1" customHeight="1" outlineLevel="1" x14ac:dyDescent="0.2">
      <c r="A127" s="11"/>
      <c r="B127" s="44">
        <v>2015</v>
      </c>
      <c r="C127" s="72"/>
      <c r="D127" s="180">
        <v>838</v>
      </c>
      <c r="E127" s="180" t="s">
        <v>50</v>
      </c>
      <c r="F127" s="180">
        <v>616</v>
      </c>
      <c r="G127" s="180" t="s">
        <v>50</v>
      </c>
      <c r="H127" s="180">
        <v>222</v>
      </c>
      <c r="I127" s="180" t="s">
        <v>50</v>
      </c>
    </row>
    <row r="128" spans="1:9" ht="15" hidden="1" customHeight="1" outlineLevel="1" x14ac:dyDescent="0.2">
      <c r="A128" s="11"/>
      <c r="B128" s="44">
        <v>2014</v>
      </c>
      <c r="C128" s="72"/>
      <c r="D128" s="180">
        <v>780</v>
      </c>
      <c r="E128" s="70" t="s">
        <v>276</v>
      </c>
      <c r="F128" s="180">
        <v>581</v>
      </c>
      <c r="G128" s="70" t="s">
        <v>276</v>
      </c>
      <c r="H128" s="180">
        <v>199</v>
      </c>
      <c r="I128" s="70" t="s">
        <v>276</v>
      </c>
    </row>
    <row r="129" spans="1:9" ht="15" hidden="1" customHeight="1" outlineLevel="1" x14ac:dyDescent="0.2">
      <c r="A129" s="11"/>
      <c r="B129" s="225" t="s">
        <v>33</v>
      </c>
      <c r="C129" s="72"/>
      <c r="D129" s="77"/>
      <c r="E129" s="77"/>
      <c r="F129" s="77"/>
      <c r="G129" s="77"/>
      <c r="H129" s="180"/>
      <c r="I129" s="77"/>
    </row>
    <row r="130" spans="1:9" ht="15" hidden="1" customHeight="1" outlineLevel="1" x14ac:dyDescent="0.2">
      <c r="A130" s="11"/>
      <c r="B130" s="76">
        <v>2019</v>
      </c>
      <c r="C130" s="67"/>
      <c r="D130" s="180">
        <v>1089</v>
      </c>
      <c r="E130" s="180"/>
      <c r="F130" s="180">
        <v>830</v>
      </c>
      <c r="G130" s="180"/>
      <c r="H130" s="180">
        <v>259</v>
      </c>
      <c r="I130" s="77"/>
    </row>
    <row r="131" spans="1:9" ht="15" hidden="1" customHeight="1" outlineLevel="1" x14ac:dyDescent="0.2">
      <c r="A131" s="11"/>
      <c r="B131" s="76">
        <v>2018</v>
      </c>
      <c r="C131" s="72"/>
      <c r="D131" s="77">
        <v>1049</v>
      </c>
      <c r="E131" s="77"/>
      <c r="F131" s="180">
        <v>794</v>
      </c>
      <c r="G131" s="77"/>
      <c r="H131" s="180">
        <v>255</v>
      </c>
      <c r="I131" s="77"/>
    </row>
    <row r="132" spans="1:9" ht="15" hidden="1" customHeight="1" outlineLevel="1" x14ac:dyDescent="0.2">
      <c r="A132" s="11"/>
      <c r="B132" s="76">
        <v>2017</v>
      </c>
      <c r="C132" s="72"/>
      <c r="D132" s="77">
        <v>986</v>
      </c>
      <c r="E132" s="77" t="s">
        <v>50</v>
      </c>
      <c r="F132" s="77">
        <v>740</v>
      </c>
      <c r="G132" s="77" t="s">
        <v>50</v>
      </c>
      <c r="H132" s="180">
        <v>246</v>
      </c>
      <c r="I132" s="77" t="s">
        <v>50</v>
      </c>
    </row>
    <row r="133" spans="1:9" ht="15" hidden="1" customHeight="1" outlineLevel="1" x14ac:dyDescent="0.2">
      <c r="A133" s="11"/>
      <c r="B133" s="44">
        <v>2016</v>
      </c>
      <c r="C133" s="72"/>
      <c r="D133" s="180">
        <v>933</v>
      </c>
      <c r="E133" s="180" t="s">
        <v>50</v>
      </c>
      <c r="F133" s="180">
        <v>681</v>
      </c>
      <c r="G133" s="180" t="s">
        <v>50</v>
      </c>
      <c r="H133" s="180">
        <v>252</v>
      </c>
      <c r="I133" s="180" t="s">
        <v>50</v>
      </c>
    </row>
    <row r="134" spans="1:9" ht="15" hidden="1" customHeight="1" outlineLevel="1" x14ac:dyDescent="0.2">
      <c r="A134" s="11"/>
      <c r="B134" s="44">
        <v>2015</v>
      </c>
      <c r="C134" s="72"/>
      <c r="D134" s="180">
        <v>943</v>
      </c>
      <c r="E134" s="180" t="s">
        <v>50</v>
      </c>
      <c r="F134" s="180">
        <v>675</v>
      </c>
      <c r="G134" s="180" t="s">
        <v>50</v>
      </c>
      <c r="H134" s="180">
        <v>268</v>
      </c>
      <c r="I134" s="180" t="s">
        <v>50</v>
      </c>
    </row>
    <row r="135" spans="1:9" ht="15" hidden="1" customHeight="1" outlineLevel="1" x14ac:dyDescent="0.2">
      <c r="A135" s="11"/>
      <c r="B135" s="44">
        <v>2014</v>
      </c>
      <c r="C135" s="72"/>
      <c r="D135" s="180">
        <v>931</v>
      </c>
      <c r="E135" s="70" t="s">
        <v>276</v>
      </c>
      <c r="F135" s="180">
        <v>673</v>
      </c>
      <c r="G135" s="70" t="s">
        <v>276</v>
      </c>
      <c r="H135" s="180">
        <v>258</v>
      </c>
      <c r="I135" s="70" t="s">
        <v>276</v>
      </c>
    </row>
    <row r="136" spans="1:9" ht="15" customHeight="1" collapsed="1" x14ac:dyDescent="0.2">
      <c r="B136" s="257" t="s">
        <v>201</v>
      </c>
      <c r="C136" s="72"/>
      <c r="D136" s="83"/>
      <c r="E136" s="83"/>
      <c r="F136" s="83"/>
      <c r="G136" s="83"/>
      <c r="H136" s="77"/>
      <c r="I136" s="83"/>
    </row>
    <row r="137" spans="1:9" ht="15" customHeight="1" x14ac:dyDescent="0.2">
      <c r="B137" s="76">
        <v>2019</v>
      </c>
      <c r="C137" s="67"/>
      <c r="D137" s="180">
        <v>1612</v>
      </c>
      <c r="E137" s="180"/>
      <c r="F137" s="180">
        <v>1301</v>
      </c>
      <c r="G137" s="180"/>
      <c r="H137" s="180">
        <v>311</v>
      </c>
      <c r="I137" s="83"/>
    </row>
    <row r="138" spans="1:9" ht="15" customHeight="1" x14ac:dyDescent="0.2">
      <c r="B138" s="76">
        <v>2018</v>
      </c>
      <c r="C138" s="72"/>
      <c r="D138" s="77">
        <v>1532</v>
      </c>
      <c r="E138" s="77"/>
      <c r="F138" s="180">
        <v>1249</v>
      </c>
      <c r="G138" s="77"/>
      <c r="H138" s="180">
        <v>283</v>
      </c>
      <c r="I138" s="77"/>
    </row>
    <row r="139" spans="1:9" ht="15" customHeight="1" x14ac:dyDescent="0.2">
      <c r="B139" s="76">
        <v>2017</v>
      </c>
      <c r="C139" s="72"/>
      <c r="D139" s="77">
        <v>1383</v>
      </c>
      <c r="E139" s="77" t="s">
        <v>50</v>
      </c>
      <c r="F139" s="77">
        <v>1118</v>
      </c>
      <c r="G139" s="77" t="s">
        <v>50</v>
      </c>
      <c r="H139" s="77">
        <v>265</v>
      </c>
      <c r="I139" s="77" t="s">
        <v>50</v>
      </c>
    </row>
    <row r="140" spans="1:9" ht="15" customHeight="1" x14ac:dyDescent="0.2">
      <c r="B140" s="44">
        <v>2016</v>
      </c>
      <c r="C140" s="72"/>
      <c r="D140" s="177">
        <v>1283</v>
      </c>
      <c r="E140" s="177" t="s">
        <v>50</v>
      </c>
      <c r="F140" s="177">
        <v>1039</v>
      </c>
      <c r="G140" s="177" t="s">
        <v>50</v>
      </c>
      <c r="H140" s="177">
        <v>244</v>
      </c>
      <c r="I140" s="177" t="s">
        <v>50</v>
      </c>
    </row>
    <row r="141" spans="1:9" ht="15" customHeight="1" x14ac:dyDescent="0.2">
      <c r="B141" s="44">
        <v>2015</v>
      </c>
      <c r="C141" s="72"/>
      <c r="D141" s="177">
        <v>1204</v>
      </c>
      <c r="E141" s="177" t="s">
        <v>50</v>
      </c>
      <c r="F141" s="177">
        <v>969</v>
      </c>
      <c r="G141" s="177" t="s">
        <v>50</v>
      </c>
      <c r="H141" s="177">
        <v>235</v>
      </c>
      <c r="I141" s="177" t="s">
        <v>50</v>
      </c>
    </row>
    <row r="142" spans="1:9" ht="15" customHeight="1" x14ac:dyDescent="0.2">
      <c r="B142" s="44">
        <v>2014</v>
      </c>
      <c r="C142" s="72"/>
      <c r="D142" s="177">
        <v>1133</v>
      </c>
      <c r="E142" s="70" t="s">
        <v>276</v>
      </c>
      <c r="F142" s="177">
        <v>920</v>
      </c>
      <c r="G142" s="70" t="s">
        <v>276</v>
      </c>
      <c r="H142" s="177">
        <v>213</v>
      </c>
      <c r="I142" s="70" t="s">
        <v>276</v>
      </c>
    </row>
    <row r="143" spans="1:9" ht="15" hidden="1" customHeight="1" outlineLevel="1" x14ac:dyDescent="0.2">
      <c r="B143" s="225" t="s">
        <v>17</v>
      </c>
      <c r="C143" s="72"/>
      <c r="D143" s="173"/>
      <c r="E143" s="173"/>
      <c r="F143" s="173"/>
      <c r="G143" s="173"/>
      <c r="H143" s="173"/>
      <c r="I143" s="173"/>
    </row>
    <row r="144" spans="1:9" ht="15" hidden="1" customHeight="1" outlineLevel="1" x14ac:dyDescent="0.2">
      <c r="B144" s="76">
        <v>2019</v>
      </c>
      <c r="C144" s="67"/>
      <c r="D144" s="180">
        <v>522</v>
      </c>
      <c r="E144" s="180"/>
      <c r="F144" s="180">
        <v>502</v>
      </c>
      <c r="G144" s="180"/>
      <c r="H144" s="180">
        <v>20</v>
      </c>
      <c r="I144" s="173"/>
    </row>
    <row r="145" spans="2:9" ht="15" hidden="1" customHeight="1" outlineLevel="1" x14ac:dyDescent="0.2">
      <c r="B145" s="76">
        <v>2018</v>
      </c>
      <c r="C145" s="72"/>
      <c r="D145" s="77">
        <v>545</v>
      </c>
      <c r="E145" s="77"/>
      <c r="F145" s="180">
        <v>525</v>
      </c>
      <c r="G145" s="77"/>
      <c r="H145" s="180">
        <v>20</v>
      </c>
      <c r="I145" s="77"/>
    </row>
    <row r="146" spans="2:9" ht="15" hidden="1" customHeight="1" outlineLevel="1" x14ac:dyDescent="0.2">
      <c r="B146" s="76">
        <v>2017</v>
      </c>
      <c r="C146" s="72"/>
      <c r="D146" s="77">
        <v>533</v>
      </c>
      <c r="E146" s="77" t="s">
        <v>50</v>
      </c>
      <c r="F146" s="77">
        <v>516</v>
      </c>
      <c r="G146" s="77" t="s">
        <v>50</v>
      </c>
      <c r="H146" s="77">
        <v>17</v>
      </c>
      <c r="I146" s="77" t="s">
        <v>50</v>
      </c>
    </row>
    <row r="147" spans="2:9" ht="15" hidden="1" customHeight="1" outlineLevel="1" x14ac:dyDescent="0.2">
      <c r="B147" s="44">
        <v>2016</v>
      </c>
      <c r="C147" s="72"/>
      <c r="D147" s="177">
        <v>543</v>
      </c>
      <c r="E147" s="177" t="s">
        <v>50</v>
      </c>
      <c r="F147" s="177">
        <v>528</v>
      </c>
      <c r="G147" s="177" t="s">
        <v>50</v>
      </c>
      <c r="H147" s="177">
        <v>15</v>
      </c>
      <c r="I147" s="177" t="s">
        <v>50</v>
      </c>
    </row>
    <row r="148" spans="2:9" ht="15" hidden="1" customHeight="1" outlineLevel="1" x14ac:dyDescent="0.2">
      <c r="B148" s="44">
        <v>2015</v>
      </c>
      <c r="C148" s="72"/>
      <c r="D148" s="177">
        <v>552</v>
      </c>
      <c r="E148" s="177" t="s">
        <v>50</v>
      </c>
      <c r="F148" s="177">
        <v>541</v>
      </c>
      <c r="G148" s="177" t="s">
        <v>50</v>
      </c>
      <c r="H148" s="177">
        <v>11</v>
      </c>
      <c r="I148" s="177" t="s">
        <v>50</v>
      </c>
    </row>
    <row r="149" spans="2:9" ht="15" hidden="1" customHeight="1" outlineLevel="1" x14ac:dyDescent="0.2">
      <c r="B149" s="44">
        <v>2014</v>
      </c>
      <c r="C149" s="72"/>
      <c r="D149" s="177">
        <v>569</v>
      </c>
      <c r="E149" s="70" t="s">
        <v>276</v>
      </c>
      <c r="F149" s="77">
        <v>559</v>
      </c>
      <c r="G149" s="70" t="s">
        <v>276</v>
      </c>
      <c r="H149" s="77">
        <v>10</v>
      </c>
      <c r="I149" s="70" t="s">
        <v>276</v>
      </c>
    </row>
    <row r="150" spans="2:9" ht="15" hidden="1" customHeight="1" outlineLevel="1" x14ac:dyDescent="0.2">
      <c r="B150" s="225" t="s">
        <v>18</v>
      </c>
      <c r="C150" s="72"/>
      <c r="D150" s="77"/>
      <c r="E150" s="77"/>
      <c r="F150" s="77"/>
      <c r="G150" s="77"/>
      <c r="H150" s="77"/>
      <c r="I150" s="77"/>
    </row>
    <row r="151" spans="2:9" ht="15" hidden="1" customHeight="1" outlineLevel="1" x14ac:dyDescent="0.2">
      <c r="B151" s="76">
        <v>2019</v>
      </c>
      <c r="C151" s="67"/>
      <c r="D151" s="77">
        <v>0</v>
      </c>
      <c r="E151" s="180"/>
      <c r="F151" s="77">
        <v>0</v>
      </c>
      <c r="G151" s="180"/>
      <c r="H151" s="77">
        <v>0</v>
      </c>
      <c r="I151" s="77"/>
    </row>
    <row r="152" spans="2:9" ht="15" hidden="1" customHeight="1" outlineLevel="1" x14ac:dyDescent="0.2">
      <c r="B152" s="76">
        <v>2018</v>
      </c>
      <c r="C152" s="72"/>
      <c r="D152" s="77">
        <v>0</v>
      </c>
      <c r="E152" s="77"/>
      <c r="F152" s="77">
        <v>0</v>
      </c>
      <c r="G152" s="77"/>
      <c r="H152" s="77">
        <v>0</v>
      </c>
      <c r="I152" s="77"/>
    </row>
    <row r="153" spans="2:9" ht="15" hidden="1" customHeight="1" outlineLevel="1" x14ac:dyDescent="0.2">
      <c r="B153" s="76">
        <v>2017</v>
      </c>
      <c r="C153" s="72"/>
      <c r="D153" s="77">
        <v>0</v>
      </c>
      <c r="E153" s="77" t="s">
        <v>50</v>
      </c>
      <c r="F153" s="77">
        <v>0</v>
      </c>
      <c r="G153" s="77" t="s">
        <v>50</v>
      </c>
      <c r="H153" s="77">
        <v>0</v>
      </c>
      <c r="I153" s="77" t="s">
        <v>50</v>
      </c>
    </row>
    <row r="154" spans="2:9" ht="15" hidden="1" customHeight="1" outlineLevel="1" x14ac:dyDescent="0.2">
      <c r="B154" s="44">
        <v>2016</v>
      </c>
      <c r="C154" s="72"/>
      <c r="D154" s="77">
        <v>0</v>
      </c>
      <c r="E154" s="77" t="s">
        <v>50</v>
      </c>
      <c r="F154" s="77">
        <v>0</v>
      </c>
      <c r="G154" s="77" t="s">
        <v>50</v>
      </c>
      <c r="H154" s="77">
        <v>0</v>
      </c>
      <c r="I154" s="77" t="s">
        <v>50</v>
      </c>
    </row>
    <row r="155" spans="2:9" ht="15" hidden="1" customHeight="1" outlineLevel="1" x14ac:dyDescent="0.2">
      <c r="B155" s="44">
        <v>2015</v>
      </c>
      <c r="C155" s="72"/>
      <c r="D155" s="77">
        <v>0</v>
      </c>
      <c r="E155" s="77" t="s">
        <v>50</v>
      </c>
      <c r="F155" s="77">
        <v>0</v>
      </c>
      <c r="G155" s="77" t="s">
        <v>50</v>
      </c>
      <c r="H155" s="77">
        <v>0</v>
      </c>
      <c r="I155" s="77" t="s">
        <v>50</v>
      </c>
    </row>
    <row r="156" spans="2:9" ht="15" hidden="1" customHeight="1" outlineLevel="1" x14ac:dyDescent="0.2">
      <c r="B156" s="44">
        <v>2014</v>
      </c>
      <c r="C156" s="72"/>
      <c r="D156" s="77">
        <v>0</v>
      </c>
      <c r="E156" s="70" t="s">
        <v>276</v>
      </c>
      <c r="F156" s="77">
        <v>0</v>
      </c>
      <c r="G156" s="70" t="s">
        <v>276</v>
      </c>
      <c r="H156" s="77">
        <v>0</v>
      </c>
      <c r="I156" s="70" t="s">
        <v>276</v>
      </c>
    </row>
    <row r="157" spans="2:9" ht="15" hidden="1" customHeight="1" outlineLevel="1" x14ac:dyDescent="0.2">
      <c r="B157" s="225" t="s">
        <v>19</v>
      </c>
      <c r="C157" s="72"/>
      <c r="D157" s="77"/>
      <c r="E157" s="77"/>
      <c r="F157" s="77"/>
      <c r="G157" s="77"/>
      <c r="H157" s="77"/>
      <c r="I157" s="77"/>
    </row>
    <row r="158" spans="2:9" ht="15" hidden="1" customHeight="1" outlineLevel="1" x14ac:dyDescent="0.2">
      <c r="B158" s="76">
        <v>2019</v>
      </c>
      <c r="C158" s="67"/>
      <c r="D158" s="180">
        <v>30</v>
      </c>
      <c r="E158" s="180"/>
      <c r="F158" s="180">
        <v>14</v>
      </c>
      <c r="G158" s="180"/>
      <c r="H158" s="180">
        <v>16</v>
      </c>
      <c r="I158" s="77"/>
    </row>
    <row r="159" spans="2:9" ht="15" hidden="1" customHeight="1" outlineLevel="1" x14ac:dyDescent="0.2">
      <c r="B159" s="76">
        <v>2018</v>
      </c>
      <c r="C159" s="72"/>
      <c r="D159" s="77">
        <v>27</v>
      </c>
      <c r="E159" s="77"/>
      <c r="F159" s="180">
        <v>11</v>
      </c>
      <c r="G159" s="77"/>
      <c r="H159" s="180">
        <v>16</v>
      </c>
      <c r="I159" s="77"/>
    </row>
    <row r="160" spans="2:9" ht="15" hidden="1" customHeight="1" outlineLevel="1" x14ac:dyDescent="0.2">
      <c r="B160" s="76">
        <v>2017</v>
      </c>
      <c r="C160" s="72"/>
      <c r="D160" s="77">
        <v>24</v>
      </c>
      <c r="E160" s="77" t="s">
        <v>50</v>
      </c>
      <c r="F160" s="77">
        <v>8</v>
      </c>
      <c r="G160" s="77" t="s">
        <v>50</v>
      </c>
      <c r="H160" s="77">
        <v>16</v>
      </c>
      <c r="I160" s="77" t="s">
        <v>50</v>
      </c>
    </row>
    <row r="161" spans="2:9" ht="15" hidden="1" customHeight="1" outlineLevel="1" x14ac:dyDescent="0.2">
      <c r="B161" s="44">
        <v>2016</v>
      </c>
      <c r="C161" s="72"/>
      <c r="D161" s="177">
        <v>20</v>
      </c>
      <c r="E161" s="177" t="s">
        <v>50</v>
      </c>
      <c r="F161" s="177">
        <v>4</v>
      </c>
      <c r="G161" s="177" t="s">
        <v>50</v>
      </c>
      <c r="H161" s="177">
        <v>16</v>
      </c>
      <c r="I161" s="177" t="s">
        <v>50</v>
      </c>
    </row>
    <row r="162" spans="2:9" ht="15" hidden="1" customHeight="1" outlineLevel="1" x14ac:dyDescent="0.2">
      <c r="B162" s="44">
        <v>2015</v>
      </c>
      <c r="C162" s="72"/>
      <c r="D162" s="177">
        <v>24</v>
      </c>
      <c r="E162" s="177" t="s">
        <v>50</v>
      </c>
      <c r="F162" s="177">
        <v>5</v>
      </c>
      <c r="G162" s="177" t="s">
        <v>50</v>
      </c>
      <c r="H162" s="177">
        <v>19</v>
      </c>
      <c r="I162" s="177" t="s">
        <v>50</v>
      </c>
    </row>
    <row r="163" spans="2:9" ht="15" hidden="1" customHeight="1" outlineLevel="1" x14ac:dyDescent="0.2">
      <c r="B163" s="44">
        <v>2014</v>
      </c>
      <c r="C163" s="72"/>
      <c r="D163" s="177">
        <v>24</v>
      </c>
      <c r="E163" s="70" t="s">
        <v>276</v>
      </c>
      <c r="F163" s="177">
        <v>6</v>
      </c>
      <c r="G163" s="70" t="s">
        <v>276</v>
      </c>
      <c r="H163" s="177">
        <v>18</v>
      </c>
      <c r="I163" s="70" t="s">
        <v>276</v>
      </c>
    </row>
    <row r="164" spans="2:9" ht="15" hidden="1" customHeight="1" outlineLevel="1" x14ac:dyDescent="0.2">
      <c r="B164" s="225" t="s">
        <v>20</v>
      </c>
      <c r="C164" s="72"/>
      <c r="D164" s="77"/>
      <c r="E164" s="77"/>
      <c r="F164" s="77"/>
      <c r="G164" s="77"/>
      <c r="H164" s="77"/>
      <c r="I164" s="77"/>
    </row>
    <row r="165" spans="2:9" ht="15" hidden="1" customHeight="1" outlineLevel="1" x14ac:dyDescent="0.2">
      <c r="B165" s="76">
        <v>2019</v>
      </c>
      <c r="C165" s="67"/>
      <c r="D165" s="180">
        <v>9</v>
      </c>
      <c r="E165" s="180"/>
      <c r="F165" s="180">
        <v>7</v>
      </c>
      <c r="G165" s="180"/>
      <c r="H165" s="180">
        <v>2</v>
      </c>
      <c r="I165" s="77"/>
    </row>
    <row r="166" spans="2:9" ht="15" hidden="1" customHeight="1" outlineLevel="1" x14ac:dyDescent="0.2">
      <c r="B166" s="76">
        <v>2018</v>
      </c>
      <c r="C166" s="72"/>
      <c r="D166" s="77">
        <v>9</v>
      </c>
      <c r="E166" s="77"/>
      <c r="F166" s="180">
        <v>8</v>
      </c>
      <c r="G166" s="77"/>
      <c r="H166" s="180">
        <v>1</v>
      </c>
      <c r="I166" s="77"/>
    </row>
    <row r="167" spans="2:9" ht="15" hidden="1" customHeight="1" outlineLevel="1" x14ac:dyDescent="0.2">
      <c r="B167" s="76">
        <v>2017</v>
      </c>
      <c r="C167" s="72"/>
      <c r="D167" s="77">
        <v>7</v>
      </c>
      <c r="E167" s="77" t="s">
        <v>50</v>
      </c>
      <c r="F167" s="77">
        <v>6</v>
      </c>
      <c r="G167" s="77" t="s">
        <v>50</v>
      </c>
      <c r="H167" s="77">
        <v>1</v>
      </c>
      <c r="I167" s="77" t="s">
        <v>50</v>
      </c>
    </row>
    <row r="168" spans="2:9" ht="15" hidden="1" customHeight="1" outlineLevel="1" x14ac:dyDescent="0.2">
      <c r="B168" s="44">
        <v>2016</v>
      </c>
      <c r="C168" s="72"/>
      <c r="D168" s="177">
        <v>7</v>
      </c>
      <c r="E168" s="177" t="s">
        <v>50</v>
      </c>
      <c r="F168" s="177">
        <v>6</v>
      </c>
      <c r="G168" s="177" t="s">
        <v>50</v>
      </c>
      <c r="H168" s="177">
        <v>1</v>
      </c>
      <c r="I168" s="177" t="s">
        <v>50</v>
      </c>
    </row>
    <row r="169" spans="2:9" ht="15" hidden="1" customHeight="1" outlineLevel="1" x14ac:dyDescent="0.2">
      <c r="B169" s="44">
        <v>2015</v>
      </c>
      <c r="C169" s="72"/>
      <c r="D169" s="77">
        <v>0</v>
      </c>
      <c r="E169" s="77" t="s">
        <v>50</v>
      </c>
      <c r="F169" s="77">
        <v>0</v>
      </c>
      <c r="G169" s="77" t="s">
        <v>50</v>
      </c>
      <c r="H169" s="77">
        <v>0</v>
      </c>
      <c r="I169" s="77" t="s">
        <v>50</v>
      </c>
    </row>
    <row r="170" spans="2:9" ht="15" hidden="1" customHeight="1" outlineLevel="1" x14ac:dyDescent="0.2">
      <c r="B170" s="44">
        <v>2014</v>
      </c>
      <c r="C170" s="72"/>
      <c r="D170" s="77">
        <v>0</v>
      </c>
      <c r="E170" s="70" t="s">
        <v>276</v>
      </c>
      <c r="F170" s="77">
        <v>0</v>
      </c>
      <c r="G170" s="70" t="s">
        <v>276</v>
      </c>
      <c r="H170" s="77">
        <v>0</v>
      </c>
      <c r="I170" s="70" t="s">
        <v>276</v>
      </c>
    </row>
    <row r="171" spans="2:9" ht="15" hidden="1" customHeight="1" outlineLevel="1" x14ac:dyDescent="0.2">
      <c r="B171" s="225" t="s">
        <v>21</v>
      </c>
      <c r="C171" s="267"/>
      <c r="D171" s="267"/>
      <c r="E171" s="267"/>
      <c r="F171" s="267"/>
      <c r="G171" s="267"/>
      <c r="H171" s="267"/>
      <c r="I171" s="267"/>
    </row>
    <row r="172" spans="2:9" ht="15" hidden="1" customHeight="1" outlineLevel="1" x14ac:dyDescent="0.2">
      <c r="B172" s="76">
        <v>2019</v>
      </c>
      <c r="C172" s="67"/>
      <c r="D172" s="77">
        <v>0</v>
      </c>
      <c r="E172" s="77"/>
      <c r="F172" s="77">
        <v>0</v>
      </c>
      <c r="G172" s="77"/>
      <c r="H172" s="77">
        <v>0</v>
      </c>
      <c r="I172" s="77"/>
    </row>
    <row r="173" spans="2:9" ht="15" hidden="1" customHeight="1" outlineLevel="1" x14ac:dyDescent="0.2">
      <c r="B173" s="76">
        <v>2018</v>
      </c>
      <c r="C173" s="72"/>
      <c r="D173" s="77">
        <v>0</v>
      </c>
      <c r="E173" s="77"/>
      <c r="F173" s="77">
        <v>0</v>
      </c>
      <c r="G173" s="77"/>
      <c r="H173" s="77">
        <v>0</v>
      </c>
      <c r="I173" s="77"/>
    </row>
    <row r="174" spans="2:9" ht="15" hidden="1" customHeight="1" outlineLevel="1" x14ac:dyDescent="0.2">
      <c r="B174" s="76">
        <v>2017</v>
      </c>
      <c r="C174" s="72"/>
      <c r="D174" s="77">
        <v>0</v>
      </c>
      <c r="E174" s="77" t="s">
        <v>50</v>
      </c>
      <c r="F174" s="77">
        <v>0</v>
      </c>
      <c r="G174" s="77" t="s">
        <v>50</v>
      </c>
      <c r="H174" s="77">
        <v>0</v>
      </c>
      <c r="I174" s="77" t="s">
        <v>50</v>
      </c>
    </row>
    <row r="175" spans="2:9" ht="15" hidden="1" customHeight="1" outlineLevel="1" x14ac:dyDescent="0.2">
      <c r="B175" s="44">
        <v>2016</v>
      </c>
      <c r="C175" s="72"/>
      <c r="D175" s="77">
        <v>0</v>
      </c>
      <c r="E175" s="77" t="s">
        <v>50</v>
      </c>
      <c r="F175" s="77">
        <v>0</v>
      </c>
      <c r="G175" s="77" t="s">
        <v>50</v>
      </c>
      <c r="H175" s="77">
        <v>0</v>
      </c>
      <c r="I175" s="77" t="s">
        <v>50</v>
      </c>
    </row>
    <row r="176" spans="2:9" ht="15" hidden="1" customHeight="1" outlineLevel="1" x14ac:dyDescent="0.2">
      <c r="B176" s="44">
        <v>2015</v>
      </c>
      <c r="C176" s="72"/>
      <c r="D176" s="77">
        <v>0</v>
      </c>
      <c r="E176" s="77" t="s">
        <v>50</v>
      </c>
      <c r="F176" s="77">
        <v>0</v>
      </c>
      <c r="G176" s="77" t="s">
        <v>50</v>
      </c>
      <c r="H176" s="77">
        <v>0</v>
      </c>
      <c r="I176" s="77" t="s">
        <v>50</v>
      </c>
    </row>
    <row r="177" spans="1:16384" ht="15" hidden="1" customHeight="1" outlineLevel="1" x14ac:dyDescent="0.2">
      <c r="B177" s="44">
        <v>2014</v>
      </c>
      <c r="C177" s="72"/>
      <c r="D177" s="77">
        <v>0</v>
      </c>
      <c r="E177" s="70" t="s">
        <v>276</v>
      </c>
      <c r="F177" s="77">
        <v>0</v>
      </c>
      <c r="G177" s="70" t="s">
        <v>276</v>
      </c>
      <c r="H177" s="77">
        <v>0</v>
      </c>
      <c r="I177" s="70" t="s">
        <v>276</v>
      </c>
    </row>
    <row r="178" spans="1:16384" ht="15" hidden="1" customHeight="1" outlineLevel="1" x14ac:dyDescent="0.2">
      <c r="B178" s="225" t="s">
        <v>22</v>
      </c>
      <c r="C178" s="72"/>
      <c r="D178" s="77"/>
      <c r="E178" s="77"/>
      <c r="F178" s="77"/>
      <c r="G178" s="77"/>
      <c r="H178" s="77"/>
      <c r="I178" s="77"/>
    </row>
    <row r="179" spans="1:16384" ht="15" hidden="1" customHeight="1" outlineLevel="1" x14ac:dyDescent="0.2">
      <c r="B179" s="76">
        <v>2019</v>
      </c>
      <c r="C179" s="72"/>
      <c r="D179" s="180">
        <v>64</v>
      </c>
      <c r="E179" s="180"/>
      <c r="F179" s="180">
        <v>23</v>
      </c>
      <c r="G179" s="180"/>
      <c r="H179" s="180">
        <v>41</v>
      </c>
      <c r="I179" s="77"/>
    </row>
    <row r="180" spans="1:16384" ht="15" hidden="1" customHeight="1" outlineLevel="1" x14ac:dyDescent="0.2">
      <c r="B180" s="76">
        <v>2018</v>
      </c>
      <c r="C180" s="72"/>
      <c r="D180" s="77">
        <v>59</v>
      </c>
      <c r="E180" s="77"/>
      <c r="F180" s="180">
        <v>19</v>
      </c>
      <c r="G180" s="77"/>
      <c r="H180" s="180">
        <v>40</v>
      </c>
      <c r="I180" s="77"/>
    </row>
    <row r="181" spans="1:16384" ht="15" hidden="1" customHeight="1" outlineLevel="1" x14ac:dyDescent="0.2">
      <c r="B181" s="76">
        <v>2017</v>
      </c>
      <c r="C181" s="72"/>
      <c r="D181" s="77">
        <v>53</v>
      </c>
      <c r="E181" s="77" t="s">
        <v>50</v>
      </c>
      <c r="F181" s="77">
        <v>16</v>
      </c>
      <c r="G181" s="77" t="s">
        <v>50</v>
      </c>
      <c r="H181" s="77">
        <v>37</v>
      </c>
      <c r="I181" s="77" t="s">
        <v>50</v>
      </c>
    </row>
    <row r="182" spans="1:16384" ht="15" hidden="1" customHeight="1" outlineLevel="1" x14ac:dyDescent="0.2">
      <c r="B182" s="44">
        <v>2016</v>
      </c>
      <c r="C182" s="72"/>
      <c r="D182" s="177">
        <v>48</v>
      </c>
      <c r="E182" s="177" t="s">
        <v>50</v>
      </c>
      <c r="F182" s="177">
        <v>13</v>
      </c>
      <c r="G182" s="177" t="s">
        <v>50</v>
      </c>
      <c r="H182" s="177">
        <v>35</v>
      </c>
      <c r="I182" s="177" t="s">
        <v>50</v>
      </c>
    </row>
    <row r="183" spans="1:16384" ht="15" hidden="1" customHeight="1" outlineLevel="1" x14ac:dyDescent="0.2">
      <c r="B183" s="44">
        <v>2015</v>
      </c>
      <c r="C183" s="72"/>
      <c r="D183" s="177">
        <v>48</v>
      </c>
      <c r="E183" s="177" t="s">
        <v>50</v>
      </c>
      <c r="F183" s="177">
        <v>16</v>
      </c>
      <c r="G183" s="177" t="s">
        <v>50</v>
      </c>
      <c r="H183" s="177">
        <v>32</v>
      </c>
      <c r="I183" s="177" t="s">
        <v>50</v>
      </c>
    </row>
    <row r="184" spans="1:16384" ht="15" hidden="1" customHeight="1" outlineLevel="1" x14ac:dyDescent="0.2">
      <c r="B184" s="44">
        <v>2014</v>
      </c>
      <c r="C184" s="72"/>
      <c r="D184" s="177">
        <v>50</v>
      </c>
      <c r="E184" s="70" t="s">
        <v>276</v>
      </c>
      <c r="F184" s="177">
        <v>17</v>
      </c>
      <c r="G184" s="70" t="s">
        <v>276</v>
      </c>
      <c r="H184" s="177">
        <v>33</v>
      </c>
      <c r="I184" s="70" t="s">
        <v>276</v>
      </c>
    </row>
    <row r="185" spans="1:16384" ht="15" hidden="1" customHeight="1" outlineLevel="1" x14ac:dyDescent="0.2">
      <c r="B185" s="225" t="s">
        <v>23</v>
      </c>
      <c r="C185" s="267"/>
      <c r="D185" s="267"/>
      <c r="E185" s="267"/>
      <c r="F185" s="267"/>
      <c r="G185" s="267"/>
      <c r="H185" s="267"/>
      <c r="I185" s="267"/>
    </row>
    <row r="186" spans="1:16384" ht="15" hidden="1" customHeight="1" outlineLevel="1" x14ac:dyDescent="0.2">
      <c r="A186" s="76"/>
      <c r="B186" s="76">
        <v>2019</v>
      </c>
      <c r="C186" s="72"/>
      <c r="D186" s="180">
        <v>124</v>
      </c>
      <c r="E186" s="180"/>
      <c r="F186" s="180">
        <v>77</v>
      </c>
      <c r="G186" s="180"/>
      <c r="H186" s="180">
        <v>47</v>
      </c>
      <c r="I186" s="67"/>
      <c r="J186" s="180"/>
      <c r="K186" s="180"/>
      <c r="L186" s="180"/>
      <c r="M186" s="180"/>
      <c r="N186" s="180"/>
      <c r="O186" s="76"/>
      <c r="P186" s="67"/>
      <c r="Q186" s="180"/>
      <c r="R186" s="180"/>
      <c r="S186" s="180"/>
      <c r="T186" s="180"/>
      <c r="U186" s="180"/>
      <c r="V186" s="76"/>
      <c r="W186" s="67"/>
      <c r="X186" s="180"/>
      <c r="Y186" s="180"/>
      <c r="Z186" s="180"/>
      <c r="AA186" s="180"/>
      <c r="AB186" s="180"/>
      <c r="AC186" s="76"/>
      <c r="AD186" s="67"/>
      <c r="AE186" s="180"/>
      <c r="AF186" s="180"/>
      <c r="AG186" s="180"/>
      <c r="AH186" s="180"/>
      <c r="AI186" s="180"/>
      <c r="AJ186" s="76"/>
      <c r="AK186" s="67"/>
      <c r="AL186" s="180"/>
      <c r="AM186" s="180"/>
      <c r="AN186" s="180"/>
      <c r="AO186" s="180"/>
      <c r="AP186" s="180"/>
      <c r="AQ186" s="76"/>
      <c r="AR186" s="67"/>
      <c r="AS186" s="180"/>
      <c r="AT186" s="180"/>
      <c r="AU186" s="180"/>
      <c r="AV186" s="180"/>
      <c r="AW186" s="180"/>
      <c r="AX186" s="76"/>
      <c r="AY186" s="67"/>
      <c r="AZ186" s="180"/>
      <c r="BA186" s="180"/>
      <c r="BB186" s="180"/>
      <c r="BC186" s="180"/>
      <c r="BD186" s="180"/>
      <c r="BE186" s="76"/>
      <c r="BF186" s="67"/>
      <c r="BG186" s="180"/>
      <c r="BH186" s="180"/>
      <c r="BI186" s="180"/>
      <c r="BJ186" s="180"/>
      <c r="BK186" s="180"/>
      <c r="BL186" s="76"/>
      <c r="BM186" s="67"/>
      <c r="BN186" s="180"/>
      <c r="BO186" s="180"/>
      <c r="BP186" s="180"/>
      <c r="BQ186" s="180"/>
      <c r="BR186" s="180"/>
      <c r="BS186" s="76"/>
      <c r="BT186" s="67"/>
      <c r="BU186" s="180"/>
      <c r="BV186" s="180"/>
      <c r="BW186" s="180"/>
      <c r="BX186" s="180"/>
      <c r="BY186" s="180"/>
      <c r="BZ186" s="76"/>
      <c r="CA186" s="67"/>
      <c r="CB186" s="180"/>
      <c r="CC186" s="180"/>
      <c r="CD186" s="180"/>
      <c r="CE186" s="180"/>
      <c r="CF186" s="180"/>
      <c r="CG186" s="76"/>
      <c r="CH186" s="67"/>
      <c r="CI186" s="180"/>
      <c r="CJ186" s="180"/>
      <c r="CK186" s="180"/>
      <c r="CL186" s="180"/>
      <c r="CM186" s="180"/>
      <c r="CN186" s="76"/>
      <c r="CO186" s="67"/>
      <c r="CP186" s="180"/>
      <c r="CQ186" s="180"/>
      <c r="CR186" s="180"/>
      <c r="CS186" s="180"/>
      <c r="CT186" s="180"/>
      <c r="CU186" s="76"/>
      <c r="CV186" s="67"/>
      <c r="CW186" s="180"/>
      <c r="CX186" s="180"/>
      <c r="CY186" s="180"/>
      <c r="CZ186" s="180"/>
      <c r="DA186" s="180"/>
      <c r="DB186" s="76"/>
      <c r="DC186" s="67"/>
      <c r="DD186" s="180"/>
      <c r="DE186" s="180"/>
      <c r="DF186" s="180"/>
      <c r="DG186" s="180"/>
      <c r="DH186" s="180"/>
      <c r="DI186" s="76"/>
      <c r="DJ186" s="67"/>
      <c r="DK186" s="180"/>
      <c r="DL186" s="180"/>
      <c r="DM186" s="180"/>
      <c r="DN186" s="180"/>
      <c r="DO186" s="180"/>
      <c r="DP186" s="76"/>
      <c r="DQ186" s="67"/>
      <c r="DR186" s="180"/>
      <c r="DS186" s="180"/>
      <c r="DT186" s="180"/>
      <c r="DU186" s="180"/>
      <c r="DV186" s="180"/>
      <c r="DW186" s="76"/>
      <c r="DX186" s="67"/>
      <c r="DY186" s="180"/>
      <c r="DZ186" s="180"/>
      <c r="EA186" s="180"/>
      <c r="EB186" s="180"/>
      <c r="EC186" s="180"/>
      <c r="ED186" s="76"/>
      <c r="EE186" s="67"/>
      <c r="EF186" s="180"/>
      <c r="EG186" s="180"/>
      <c r="EH186" s="180"/>
      <c r="EI186" s="180"/>
      <c r="EJ186" s="180"/>
      <c r="EK186" s="76"/>
      <c r="EL186" s="67"/>
      <c r="EM186" s="180"/>
      <c r="EN186" s="180"/>
      <c r="EO186" s="180"/>
      <c r="EP186" s="180"/>
      <c r="EQ186" s="180"/>
      <c r="ER186" s="76"/>
      <c r="ES186" s="67"/>
      <c r="ET186" s="180"/>
      <c r="EU186" s="180"/>
      <c r="EV186" s="180"/>
      <c r="EW186" s="180"/>
      <c r="EX186" s="180"/>
      <c r="EY186" s="76"/>
      <c r="EZ186" s="67"/>
      <c r="FA186" s="180"/>
      <c r="FB186" s="180"/>
      <c r="FC186" s="180"/>
      <c r="FD186" s="180"/>
      <c r="FE186" s="180"/>
      <c r="FF186" s="76"/>
      <c r="FG186" s="67"/>
      <c r="FH186" s="180"/>
      <c r="FI186" s="180"/>
      <c r="FJ186" s="180"/>
      <c r="FK186" s="180"/>
      <c r="FL186" s="180"/>
      <c r="FM186" s="76"/>
      <c r="FN186" s="67"/>
      <c r="FO186" s="180"/>
      <c r="FP186" s="180"/>
      <c r="FQ186" s="180"/>
      <c r="FR186" s="180"/>
      <c r="FS186" s="180"/>
      <c r="FT186" s="76"/>
      <c r="FU186" s="67"/>
      <c r="FV186" s="180"/>
      <c r="FW186" s="180"/>
      <c r="FX186" s="180"/>
      <c r="FY186" s="180"/>
      <c r="FZ186" s="180"/>
      <c r="GA186" s="76"/>
      <c r="GB186" s="67"/>
      <c r="GC186" s="180"/>
      <c r="GD186" s="180"/>
      <c r="GE186" s="180"/>
      <c r="GF186" s="180"/>
      <c r="GG186" s="180"/>
      <c r="GH186" s="76"/>
      <c r="GI186" s="67"/>
      <c r="GJ186" s="180"/>
      <c r="GK186" s="180"/>
      <c r="GL186" s="180"/>
      <c r="GM186" s="180"/>
      <c r="GN186" s="180"/>
      <c r="GO186" s="76"/>
      <c r="GP186" s="67"/>
      <c r="GQ186" s="180"/>
      <c r="GR186" s="180"/>
      <c r="GS186" s="180"/>
      <c r="GT186" s="180"/>
      <c r="GU186" s="180"/>
      <c r="GV186" s="76"/>
      <c r="GW186" s="67"/>
      <c r="GX186" s="180"/>
      <c r="GY186" s="180"/>
      <c r="GZ186" s="180"/>
      <c r="HA186" s="180"/>
      <c r="HB186" s="180"/>
      <c r="HC186" s="76"/>
      <c r="HD186" s="67"/>
      <c r="HE186" s="180"/>
      <c r="HF186" s="180"/>
      <c r="HG186" s="180"/>
      <c r="HH186" s="180"/>
      <c r="HI186" s="180"/>
      <c r="HJ186" s="76"/>
      <c r="HK186" s="67"/>
      <c r="HL186" s="180"/>
      <c r="HM186" s="180"/>
      <c r="HN186" s="180"/>
      <c r="HO186" s="180"/>
      <c r="HP186" s="180"/>
      <c r="HQ186" s="76"/>
      <c r="HR186" s="67"/>
      <c r="HS186" s="180"/>
      <c r="HT186" s="180"/>
      <c r="HU186" s="180"/>
      <c r="HV186" s="180"/>
      <c r="HW186" s="180"/>
      <c r="HX186" s="76"/>
      <c r="HY186" s="67"/>
      <c r="HZ186" s="180"/>
      <c r="IA186" s="180"/>
      <c r="IB186" s="180"/>
      <c r="IC186" s="180"/>
      <c r="ID186" s="180"/>
      <c r="IE186" s="76"/>
      <c r="IF186" s="67"/>
      <c r="IG186" s="180"/>
      <c r="IH186" s="180"/>
      <c r="II186" s="180"/>
      <c r="IJ186" s="180"/>
      <c r="IK186" s="180"/>
      <c r="IL186" s="76"/>
      <c r="IM186" s="67"/>
      <c r="IN186" s="180"/>
      <c r="IO186" s="180"/>
      <c r="IP186" s="180"/>
      <c r="IQ186" s="180"/>
      <c r="IR186" s="180"/>
      <c r="IS186" s="76"/>
      <c r="IT186" s="67"/>
      <c r="IU186" s="180"/>
      <c r="IV186" s="180"/>
      <c r="IW186" s="180"/>
      <c r="IX186" s="180"/>
      <c r="IY186" s="180"/>
      <c r="IZ186" s="76"/>
      <c r="JA186" s="67"/>
      <c r="JB186" s="180"/>
      <c r="JC186" s="180"/>
      <c r="JD186" s="180"/>
      <c r="JE186" s="180"/>
      <c r="JF186" s="180"/>
      <c r="JG186" s="76"/>
      <c r="JH186" s="67"/>
      <c r="JI186" s="180"/>
      <c r="JJ186" s="180"/>
      <c r="JK186" s="180"/>
      <c r="JL186" s="180"/>
      <c r="JM186" s="180"/>
      <c r="JN186" s="76"/>
      <c r="JO186" s="67"/>
      <c r="JP186" s="180"/>
      <c r="JQ186" s="180"/>
      <c r="JR186" s="180"/>
      <c r="JS186" s="180"/>
      <c r="JT186" s="180"/>
      <c r="JU186" s="76"/>
      <c r="JV186" s="67"/>
      <c r="JW186" s="180"/>
      <c r="JX186" s="180"/>
      <c r="JY186" s="180"/>
      <c r="JZ186" s="180"/>
      <c r="KA186" s="180"/>
      <c r="KB186" s="76"/>
      <c r="KC186" s="67"/>
      <c r="KD186" s="180"/>
      <c r="KE186" s="180"/>
      <c r="KF186" s="180"/>
      <c r="KG186" s="180"/>
      <c r="KH186" s="180"/>
      <c r="KI186" s="76"/>
      <c r="KJ186" s="67"/>
      <c r="KK186" s="180"/>
      <c r="KL186" s="180"/>
      <c r="KM186" s="180"/>
      <c r="KN186" s="180"/>
      <c r="KO186" s="180"/>
      <c r="KP186" s="76"/>
      <c r="KQ186" s="67"/>
      <c r="KR186" s="180"/>
      <c r="KS186" s="180"/>
      <c r="KT186" s="180"/>
      <c r="KU186" s="180"/>
      <c r="KV186" s="180"/>
      <c r="KW186" s="76"/>
      <c r="KX186" s="67"/>
      <c r="KY186" s="180"/>
      <c r="KZ186" s="180"/>
      <c r="LA186" s="180"/>
      <c r="LB186" s="180"/>
      <c r="LC186" s="180"/>
      <c r="LD186" s="76"/>
      <c r="LE186" s="67"/>
      <c r="LF186" s="180"/>
      <c r="LG186" s="180"/>
      <c r="LH186" s="180"/>
      <c r="LI186" s="180"/>
      <c r="LJ186" s="180"/>
      <c r="LK186" s="76"/>
      <c r="LL186" s="67"/>
      <c r="LM186" s="180"/>
      <c r="LN186" s="180"/>
      <c r="LO186" s="180"/>
      <c r="LP186" s="180"/>
      <c r="LQ186" s="180"/>
      <c r="LR186" s="76"/>
      <c r="LS186" s="67"/>
      <c r="LT186" s="180"/>
      <c r="LU186" s="180"/>
      <c r="LV186" s="180"/>
      <c r="LW186" s="180"/>
      <c r="LX186" s="180"/>
      <c r="LY186" s="76"/>
      <c r="LZ186" s="67"/>
      <c r="MA186" s="180"/>
      <c r="MB186" s="180"/>
      <c r="MC186" s="180"/>
      <c r="MD186" s="180"/>
      <c r="ME186" s="180"/>
      <c r="MF186" s="76"/>
      <c r="MG186" s="67"/>
      <c r="MH186" s="180"/>
      <c r="MI186" s="180"/>
      <c r="MJ186" s="180"/>
      <c r="MK186" s="180"/>
      <c r="ML186" s="180"/>
      <c r="MM186" s="76"/>
      <c r="MN186" s="67"/>
      <c r="MO186" s="180"/>
      <c r="MP186" s="180"/>
      <c r="MQ186" s="180"/>
      <c r="MR186" s="180"/>
      <c r="MS186" s="180"/>
      <c r="MT186" s="76"/>
      <c r="MU186" s="67"/>
      <c r="MV186" s="180"/>
      <c r="MW186" s="180"/>
      <c r="MX186" s="180"/>
      <c r="MY186" s="180"/>
      <c r="MZ186" s="180"/>
      <c r="NA186" s="76"/>
      <c r="NB186" s="67"/>
      <c r="NC186" s="180"/>
      <c r="ND186" s="180"/>
      <c r="NE186" s="180"/>
      <c r="NF186" s="180"/>
      <c r="NG186" s="180"/>
      <c r="NH186" s="76"/>
      <c r="NI186" s="67"/>
      <c r="NJ186" s="180"/>
      <c r="NK186" s="180"/>
      <c r="NL186" s="180"/>
      <c r="NM186" s="180"/>
      <c r="NN186" s="180"/>
      <c r="NO186" s="76"/>
      <c r="NP186" s="67"/>
      <c r="NQ186" s="180"/>
      <c r="NR186" s="180"/>
      <c r="NS186" s="180"/>
      <c r="NT186" s="180"/>
      <c r="NU186" s="180"/>
      <c r="NV186" s="76"/>
      <c r="NW186" s="67"/>
      <c r="NX186" s="180"/>
      <c r="NY186" s="180"/>
      <c r="NZ186" s="180"/>
      <c r="OA186" s="180"/>
      <c r="OB186" s="180"/>
      <c r="OC186" s="76"/>
      <c r="OD186" s="67"/>
      <c r="OE186" s="180"/>
      <c r="OF186" s="180"/>
      <c r="OG186" s="180"/>
      <c r="OH186" s="180"/>
      <c r="OI186" s="180"/>
      <c r="OJ186" s="76"/>
      <c r="OK186" s="67"/>
      <c r="OL186" s="180"/>
      <c r="OM186" s="180"/>
      <c r="ON186" s="180"/>
      <c r="OO186" s="180"/>
      <c r="OP186" s="180"/>
      <c r="OQ186" s="76"/>
      <c r="OR186" s="67"/>
      <c r="OS186" s="180"/>
      <c r="OT186" s="180"/>
      <c r="OU186" s="180"/>
      <c r="OV186" s="180"/>
      <c r="OW186" s="180"/>
      <c r="OX186" s="76"/>
      <c r="OY186" s="67"/>
      <c r="OZ186" s="180"/>
      <c r="PA186" s="180"/>
      <c r="PB186" s="180"/>
      <c r="PC186" s="180"/>
      <c r="PD186" s="180"/>
      <c r="PE186" s="76"/>
      <c r="PF186" s="67"/>
      <c r="PG186" s="180"/>
      <c r="PH186" s="180"/>
      <c r="PI186" s="180"/>
      <c r="PJ186" s="180"/>
      <c r="PK186" s="180"/>
      <c r="PL186" s="76"/>
      <c r="PM186" s="67"/>
      <c r="PN186" s="180"/>
      <c r="PO186" s="180"/>
      <c r="PP186" s="180"/>
      <c r="PQ186" s="180"/>
      <c r="PR186" s="180"/>
      <c r="PS186" s="76"/>
      <c r="PT186" s="67"/>
      <c r="PU186" s="180"/>
      <c r="PV186" s="180"/>
      <c r="PW186" s="180"/>
      <c r="PX186" s="180"/>
      <c r="PY186" s="180"/>
      <c r="PZ186" s="76"/>
      <c r="QA186" s="67"/>
      <c r="QB186" s="180"/>
      <c r="QC186" s="180"/>
      <c r="QD186" s="180"/>
      <c r="QE186" s="180"/>
      <c r="QF186" s="180"/>
      <c r="QG186" s="76"/>
      <c r="QH186" s="67"/>
      <c r="QI186" s="180"/>
      <c r="QJ186" s="180"/>
      <c r="QK186" s="180"/>
      <c r="QL186" s="180"/>
      <c r="QM186" s="180"/>
      <c r="QN186" s="76"/>
      <c r="QO186" s="67"/>
      <c r="QP186" s="180"/>
      <c r="QQ186" s="180"/>
      <c r="QR186" s="180"/>
      <c r="QS186" s="180"/>
      <c r="QT186" s="180"/>
      <c r="QU186" s="76"/>
      <c r="QV186" s="67"/>
      <c r="QW186" s="180"/>
      <c r="QX186" s="180"/>
      <c r="QY186" s="180"/>
      <c r="QZ186" s="180"/>
      <c r="RA186" s="180"/>
      <c r="RB186" s="76"/>
      <c r="RC186" s="67"/>
      <c r="RD186" s="180"/>
      <c r="RE186" s="180"/>
      <c r="RF186" s="180"/>
      <c r="RG186" s="180"/>
      <c r="RH186" s="180"/>
      <c r="RI186" s="76"/>
      <c r="RJ186" s="67"/>
      <c r="RK186" s="180"/>
      <c r="RL186" s="180"/>
      <c r="RM186" s="180"/>
      <c r="RN186" s="180"/>
      <c r="RO186" s="180"/>
      <c r="RP186" s="76"/>
      <c r="RQ186" s="67"/>
      <c r="RR186" s="180"/>
      <c r="RS186" s="180"/>
      <c r="RT186" s="180"/>
      <c r="RU186" s="180"/>
      <c r="RV186" s="180"/>
      <c r="RW186" s="76"/>
      <c r="RX186" s="67"/>
      <c r="RY186" s="180"/>
      <c r="RZ186" s="180"/>
      <c r="SA186" s="180"/>
      <c r="SB186" s="180"/>
      <c r="SC186" s="180"/>
      <c r="SD186" s="76"/>
      <c r="SE186" s="67"/>
      <c r="SF186" s="180"/>
      <c r="SG186" s="180"/>
      <c r="SH186" s="180"/>
      <c r="SI186" s="180"/>
      <c r="SJ186" s="180"/>
      <c r="SK186" s="76"/>
      <c r="SL186" s="67"/>
      <c r="SM186" s="180"/>
      <c r="SN186" s="180"/>
      <c r="SO186" s="180"/>
      <c r="SP186" s="180"/>
      <c r="SQ186" s="180"/>
      <c r="SR186" s="76"/>
      <c r="SS186" s="67"/>
      <c r="ST186" s="180"/>
      <c r="SU186" s="180"/>
      <c r="SV186" s="180"/>
      <c r="SW186" s="180"/>
      <c r="SX186" s="180"/>
      <c r="SY186" s="76"/>
      <c r="SZ186" s="67"/>
      <c r="TA186" s="180"/>
      <c r="TB186" s="180"/>
      <c r="TC186" s="180"/>
      <c r="TD186" s="180"/>
      <c r="TE186" s="180"/>
      <c r="TF186" s="76"/>
      <c r="TG186" s="67"/>
      <c r="TH186" s="180"/>
      <c r="TI186" s="180"/>
      <c r="TJ186" s="180"/>
      <c r="TK186" s="180"/>
      <c r="TL186" s="180"/>
      <c r="TM186" s="76"/>
      <c r="TN186" s="67"/>
      <c r="TO186" s="180"/>
      <c r="TP186" s="180"/>
      <c r="TQ186" s="180"/>
      <c r="TR186" s="180"/>
      <c r="TS186" s="180"/>
      <c r="TT186" s="76"/>
      <c r="TU186" s="67"/>
      <c r="TV186" s="180"/>
      <c r="TW186" s="180"/>
      <c r="TX186" s="180"/>
      <c r="TY186" s="180"/>
      <c r="TZ186" s="180"/>
      <c r="UA186" s="76"/>
      <c r="UB186" s="67"/>
      <c r="UC186" s="180"/>
      <c r="UD186" s="180"/>
      <c r="UE186" s="180"/>
      <c r="UF186" s="180"/>
      <c r="UG186" s="180"/>
      <c r="UH186" s="76"/>
      <c r="UI186" s="67"/>
      <c r="UJ186" s="180"/>
      <c r="UK186" s="180"/>
      <c r="UL186" s="180"/>
      <c r="UM186" s="180"/>
      <c r="UN186" s="180"/>
      <c r="UO186" s="76"/>
      <c r="UP186" s="67"/>
      <c r="UQ186" s="180"/>
      <c r="UR186" s="180"/>
      <c r="US186" s="180"/>
      <c r="UT186" s="180"/>
      <c r="UU186" s="180"/>
      <c r="UV186" s="76"/>
      <c r="UW186" s="67"/>
      <c r="UX186" s="180"/>
      <c r="UY186" s="180"/>
      <c r="UZ186" s="180"/>
      <c r="VA186" s="180"/>
      <c r="VB186" s="180"/>
      <c r="VC186" s="76"/>
      <c r="VD186" s="67"/>
      <c r="VE186" s="180"/>
      <c r="VF186" s="180"/>
      <c r="VG186" s="180"/>
      <c r="VH186" s="180"/>
      <c r="VI186" s="180"/>
      <c r="VJ186" s="76"/>
      <c r="VK186" s="67"/>
      <c r="VL186" s="180"/>
      <c r="VM186" s="180"/>
      <c r="VN186" s="180"/>
      <c r="VO186" s="180"/>
      <c r="VP186" s="180"/>
      <c r="VQ186" s="76"/>
      <c r="VR186" s="67"/>
      <c r="VS186" s="180"/>
      <c r="VT186" s="180"/>
      <c r="VU186" s="180"/>
      <c r="VV186" s="180"/>
      <c r="VW186" s="180"/>
      <c r="VX186" s="76"/>
      <c r="VY186" s="67"/>
      <c r="VZ186" s="180"/>
      <c r="WA186" s="180"/>
      <c r="WB186" s="180"/>
      <c r="WC186" s="180"/>
      <c r="WD186" s="180"/>
      <c r="WE186" s="76"/>
      <c r="WF186" s="67"/>
      <c r="WG186" s="180"/>
      <c r="WH186" s="180"/>
      <c r="WI186" s="180"/>
      <c r="WJ186" s="180"/>
      <c r="WK186" s="180"/>
      <c r="WL186" s="76"/>
      <c r="WM186" s="67"/>
      <c r="WN186" s="180"/>
      <c r="WO186" s="180"/>
      <c r="WP186" s="180"/>
      <c r="WQ186" s="180"/>
      <c r="WR186" s="180"/>
      <c r="WS186" s="76"/>
      <c r="WT186" s="67"/>
      <c r="WU186" s="180"/>
      <c r="WV186" s="180"/>
      <c r="WW186" s="180"/>
      <c r="WX186" s="180"/>
      <c r="WY186" s="180"/>
      <c r="WZ186" s="76"/>
      <c r="XA186" s="67"/>
      <c r="XB186" s="180"/>
      <c r="XC186" s="180"/>
      <c r="XD186" s="180"/>
      <c r="XE186" s="180"/>
      <c r="XF186" s="180"/>
      <c r="XG186" s="76"/>
      <c r="XH186" s="67"/>
      <c r="XI186" s="180"/>
      <c r="XJ186" s="180"/>
      <c r="XK186" s="180"/>
      <c r="XL186" s="180"/>
      <c r="XM186" s="180"/>
      <c r="XN186" s="76"/>
      <c r="XO186" s="67"/>
      <c r="XP186" s="180"/>
      <c r="XQ186" s="180"/>
      <c r="XR186" s="180"/>
      <c r="XS186" s="180"/>
      <c r="XT186" s="180"/>
      <c r="XU186" s="76"/>
      <c r="XV186" s="67"/>
      <c r="XW186" s="180"/>
      <c r="XX186" s="180"/>
      <c r="XY186" s="180"/>
      <c r="XZ186" s="180"/>
      <c r="YA186" s="180"/>
      <c r="YB186" s="76"/>
      <c r="YC186" s="67"/>
      <c r="YD186" s="180"/>
      <c r="YE186" s="180"/>
      <c r="YF186" s="180"/>
      <c r="YG186" s="180"/>
      <c r="YH186" s="180"/>
      <c r="YI186" s="76"/>
      <c r="YJ186" s="67"/>
      <c r="YK186" s="180"/>
      <c r="YL186" s="180"/>
      <c r="YM186" s="180"/>
      <c r="YN186" s="180"/>
      <c r="YO186" s="180"/>
      <c r="YP186" s="76"/>
      <c r="YQ186" s="67"/>
      <c r="YR186" s="180"/>
      <c r="YS186" s="180"/>
      <c r="YT186" s="180"/>
      <c r="YU186" s="180"/>
      <c r="YV186" s="180"/>
      <c r="YW186" s="76"/>
      <c r="YX186" s="67"/>
      <c r="YY186" s="180"/>
      <c r="YZ186" s="180"/>
      <c r="ZA186" s="180"/>
      <c r="ZB186" s="180"/>
      <c r="ZC186" s="180"/>
      <c r="ZD186" s="76"/>
      <c r="ZE186" s="67"/>
      <c r="ZF186" s="180"/>
      <c r="ZG186" s="180"/>
      <c r="ZH186" s="180"/>
      <c r="ZI186" s="180"/>
      <c r="ZJ186" s="180"/>
      <c r="ZK186" s="76"/>
      <c r="ZL186" s="67"/>
      <c r="ZM186" s="180"/>
      <c r="ZN186" s="180"/>
      <c r="ZO186" s="180"/>
      <c r="ZP186" s="180"/>
      <c r="ZQ186" s="180"/>
      <c r="ZR186" s="76"/>
      <c r="ZS186" s="67"/>
      <c r="ZT186" s="180"/>
      <c r="ZU186" s="180"/>
      <c r="ZV186" s="180"/>
      <c r="ZW186" s="180"/>
      <c r="ZX186" s="180"/>
      <c r="ZY186" s="76"/>
      <c r="ZZ186" s="67"/>
      <c r="AAA186" s="180"/>
      <c r="AAB186" s="180"/>
      <c r="AAC186" s="180"/>
      <c r="AAD186" s="180"/>
      <c r="AAE186" s="180"/>
      <c r="AAF186" s="76"/>
      <c r="AAG186" s="67"/>
      <c r="AAH186" s="180"/>
      <c r="AAI186" s="180"/>
      <c r="AAJ186" s="180"/>
      <c r="AAK186" s="180"/>
      <c r="AAL186" s="180"/>
      <c r="AAM186" s="76"/>
      <c r="AAN186" s="67"/>
      <c r="AAO186" s="180"/>
      <c r="AAP186" s="180"/>
      <c r="AAQ186" s="180"/>
      <c r="AAR186" s="180"/>
      <c r="AAS186" s="180"/>
      <c r="AAT186" s="76"/>
      <c r="AAU186" s="67"/>
      <c r="AAV186" s="180"/>
      <c r="AAW186" s="180"/>
      <c r="AAX186" s="180"/>
      <c r="AAY186" s="180"/>
      <c r="AAZ186" s="180"/>
      <c r="ABA186" s="76"/>
      <c r="ABB186" s="67"/>
      <c r="ABC186" s="180"/>
      <c r="ABD186" s="180"/>
      <c r="ABE186" s="180"/>
      <c r="ABF186" s="180"/>
      <c r="ABG186" s="180"/>
      <c r="ABH186" s="76"/>
      <c r="ABI186" s="67"/>
      <c r="ABJ186" s="180"/>
      <c r="ABK186" s="180"/>
      <c r="ABL186" s="180"/>
      <c r="ABM186" s="180"/>
      <c r="ABN186" s="180"/>
      <c r="ABO186" s="76"/>
      <c r="ABP186" s="67"/>
      <c r="ABQ186" s="180"/>
      <c r="ABR186" s="180"/>
      <c r="ABS186" s="180"/>
      <c r="ABT186" s="180"/>
      <c r="ABU186" s="180"/>
      <c r="ABV186" s="76"/>
      <c r="ABW186" s="67"/>
      <c r="ABX186" s="180"/>
      <c r="ABY186" s="180"/>
      <c r="ABZ186" s="180"/>
      <c r="ACA186" s="180"/>
      <c r="ACB186" s="180"/>
      <c r="ACC186" s="76"/>
      <c r="ACD186" s="67"/>
      <c r="ACE186" s="180"/>
      <c r="ACF186" s="180"/>
      <c r="ACG186" s="180"/>
      <c r="ACH186" s="180"/>
      <c r="ACI186" s="180"/>
      <c r="ACJ186" s="76"/>
      <c r="ACK186" s="67"/>
      <c r="ACL186" s="180"/>
      <c r="ACM186" s="180"/>
      <c r="ACN186" s="180"/>
      <c r="ACO186" s="180"/>
      <c r="ACP186" s="180"/>
      <c r="ACQ186" s="76"/>
      <c r="ACR186" s="67"/>
      <c r="ACS186" s="180"/>
      <c r="ACT186" s="180"/>
      <c r="ACU186" s="180"/>
      <c r="ACV186" s="180"/>
      <c r="ACW186" s="180"/>
      <c r="ACX186" s="76"/>
      <c r="ACY186" s="67"/>
      <c r="ACZ186" s="180"/>
      <c r="ADA186" s="180"/>
      <c r="ADB186" s="180"/>
      <c r="ADC186" s="180"/>
      <c r="ADD186" s="180"/>
      <c r="ADE186" s="76"/>
      <c r="ADF186" s="67"/>
      <c r="ADG186" s="180"/>
      <c r="ADH186" s="180"/>
      <c r="ADI186" s="180"/>
      <c r="ADJ186" s="180"/>
      <c r="ADK186" s="180"/>
      <c r="ADL186" s="76"/>
      <c r="ADM186" s="67"/>
      <c r="ADN186" s="180"/>
      <c r="ADO186" s="180"/>
      <c r="ADP186" s="180"/>
      <c r="ADQ186" s="180"/>
      <c r="ADR186" s="180"/>
      <c r="ADS186" s="76"/>
      <c r="ADT186" s="67"/>
      <c r="ADU186" s="180"/>
      <c r="ADV186" s="180"/>
      <c r="ADW186" s="180"/>
      <c r="ADX186" s="180"/>
      <c r="ADY186" s="180"/>
      <c r="ADZ186" s="76"/>
      <c r="AEA186" s="67"/>
      <c r="AEB186" s="180"/>
      <c r="AEC186" s="180"/>
      <c r="AED186" s="180"/>
      <c r="AEE186" s="180"/>
      <c r="AEF186" s="180"/>
      <c r="AEG186" s="76"/>
      <c r="AEH186" s="67"/>
      <c r="AEI186" s="180"/>
      <c r="AEJ186" s="180"/>
      <c r="AEK186" s="180"/>
      <c r="AEL186" s="180"/>
      <c r="AEM186" s="180"/>
      <c r="AEN186" s="76"/>
      <c r="AEO186" s="67"/>
      <c r="AEP186" s="180"/>
      <c r="AEQ186" s="180"/>
      <c r="AER186" s="180"/>
      <c r="AES186" s="180"/>
      <c r="AET186" s="180"/>
      <c r="AEU186" s="76"/>
      <c r="AEV186" s="67"/>
      <c r="AEW186" s="180"/>
      <c r="AEX186" s="180"/>
      <c r="AEY186" s="180"/>
      <c r="AEZ186" s="180"/>
      <c r="AFA186" s="180"/>
      <c r="AFB186" s="76"/>
      <c r="AFC186" s="67"/>
      <c r="AFD186" s="180"/>
      <c r="AFE186" s="180"/>
      <c r="AFF186" s="180"/>
      <c r="AFG186" s="180"/>
      <c r="AFH186" s="180"/>
      <c r="AFI186" s="76"/>
      <c r="AFJ186" s="67"/>
      <c r="AFK186" s="180"/>
      <c r="AFL186" s="180"/>
      <c r="AFM186" s="180"/>
      <c r="AFN186" s="180"/>
      <c r="AFO186" s="180"/>
      <c r="AFP186" s="76"/>
      <c r="AFQ186" s="67"/>
      <c r="AFR186" s="180"/>
      <c r="AFS186" s="180"/>
      <c r="AFT186" s="180"/>
      <c r="AFU186" s="180"/>
      <c r="AFV186" s="180"/>
      <c r="AFW186" s="76"/>
      <c r="AFX186" s="67"/>
      <c r="AFY186" s="180"/>
      <c r="AFZ186" s="180"/>
      <c r="AGA186" s="180"/>
      <c r="AGB186" s="180"/>
      <c r="AGC186" s="180"/>
      <c r="AGD186" s="76"/>
      <c r="AGE186" s="67"/>
      <c r="AGF186" s="180"/>
      <c r="AGG186" s="180"/>
      <c r="AGH186" s="180"/>
      <c r="AGI186" s="180"/>
      <c r="AGJ186" s="180"/>
      <c r="AGK186" s="76"/>
      <c r="AGL186" s="67"/>
      <c r="AGM186" s="180"/>
      <c r="AGN186" s="180"/>
      <c r="AGO186" s="180"/>
      <c r="AGP186" s="180"/>
      <c r="AGQ186" s="180"/>
      <c r="AGR186" s="76"/>
      <c r="AGS186" s="67"/>
      <c r="AGT186" s="180"/>
      <c r="AGU186" s="180"/>
      <c r="AGV186" s="180"/>
      <c r="AGW186" s="180"/>
      <c r="AGX186" s="180"/>
      <c r="AGY186" s="76"/>
      <c r="AGZ186" s="67"/>
      <c r="AHA186" s="180"/>
      <c r="AHB186" s="180"/>
      <c r="AHC186" s="180"/>
      <c r="AHD186" s="180"/>
      <c r="AHE186" s="180"/>
      <c r="AHF186" s="76"/>
      <c r="AHG186" s="67"/>
      <c r="AHH186" s="180"/>
      <c r="AHI186" s="180"/>
      <c r="AHJ186" s="180"/>
      <c r="AHK186" s="180"/>
      <c r="AHL186" s="180"/>
      <c r="AHM186" s="76"/>
      <c r="AHN186" s="67"/>
      <c r="AHO186" s="180"/>
      <c r="AHP186" s="180"/>
      <c r="AHQ186" s="180"/>
      <c r="AHR186" s="180"/>
      <c r="AHS186" s="180"/>
      <c r="AHT186" s="76"/>
      <c r="AHU186" s="67"/>
      <c r="AHV186" s="180"/>
      <c r="AHW186" s="180"/>
      <c r="AHX186" s="180"/>
      <c r="AHY186" s="180"/>
      <c r="AHZ186" s="180"/>
      <c r="AIA186" s="76"/>
      <c r="AIB186" s="67"/>
      <c r="AIC186" s="180"/>
      <c r="AID186" s="180"/>
      <c r="AIE186" s="180"/>
      <c r="AIF186" s="180"/>
      <c r="AIG186" s="180"/>
      <c r="AIH186" s="76"/>
      <c r="AII186" s="67"/>
      <c r="AIJ186" s="180"/>
      <c r="AIK186" s="180"/>
      <c r="AIL186" s="180"/>
      <c r="AIM186" s="180"/>
      <c r="AIN186" s="180"/>
      <c r="AIO186" s="76"/>
      <c r="AIP186" s="67"/>
      <c r="AIQ186" s="180"/>
      <c r="AIR186" s="180"/>
      <c r="AIS186" s="180"/>
      <c r="AIT186" s="180"/>
      <c r="AIU186" s="180"/>
      <c r="AIV186" s="76"/>
      <c r="AIW186" s="67"/>
      <c r="AIX186" s="180"/>
      <c r="AIY186" s="180"/>
      <c r="AIZ186" s="180"/>
      <c r="AJA186" s="180"/>
      <c r="AJB186" s="180"/>
      <c r="AJC186" s="76"/>
      <c r="AJD186" s="67"/>
      <c r="AJE186" s="180"/>
      <c r="AJF186" s="180"/>
      <c r="AJG186" s="180"/>
      <c r="AJH186" s="180"/>
      <c r="AJI186" s="180"/>
      <c r="AJJ186" s="76"/>
      <c r="AJK186" s="67"/>
      <c r="AJL186" s="180"/>
      <c r="AJM186" s="180"/>
      <c r="AJN186" s="180"/>
      <c r="AJO186" s="180"/>
      <c r="AJP186" s="180"/>
      <c r="AJQ186" s="76"/>
      <c r="AJR186" s="67"/>
      <c r="AJS186" s="180"/>
      <c r="AJT186" s="180"/>
      <c r="AJU186" s="180"/>
      <c r="AJV186" s="180"/>
      <c r="AJW186" s="180"/>
      <c r="AJX186" s="76"/>
      <c r="AJY186" s="67"/>
      <c r="AJZ186" s="180"/>
      <c r="AKA186" s="180"/>
      <c r="AKB186" s="180"/>
      <c r="AKC186" s="180"/>
      <c r="AKD186" s="180"/>
      <c r="AKE186" s="76"/>
      <c r="AKF186" s="67"/>
      <c r="AKG186" s="180"/>
      <c r="AKH186" s="180"/>
      <c r="AKI186" s="180"/>
      <c r="AKJ186" s="180"/>
      <c r="AKK186" s="180"/>
      <c r="AKL186" s="76"/>
      <c r="AKM186" s="67"/>
      <c r="AKN186" s="180"/>
      <c r="AKO186" s="180"/>
      <c r="AKP186" s="180"/>
      <c r="AKQ186" s="180"/>
      <c r="AKR186" s="180"/>
      <c r="AKS186" s="76"/>
      <c r="AKT186" s="67"/>
      <c r="AKU186" s="180"/>
      <c r="AKV186" s="180"/>
      <c r="AKW186" s="180"/>
      <c r="AKX186" s="180"/>
      <c r="AKY186" s="180"/>
      <c r="AKZ186" s="76"/>
      <c r="ALA186" s="67"/>
      <c r="ALB186" s="180"/>
      <c r="ALC186" s="180"/>
      <c r="ALD186" s="180"/>
      <c r="ALE186" s="180"/>
      <c r="ALF186" s="180"/>
      <c r="ALG186" s="76"/>
      <c r="ALH186" s="67"/>
      <c r="ALI186" s="180"/>
      <c r="ALJ186" s="180"/>
      <c r="ALK186" s="180"/>
      <c r="ALL186" s="180"/>
      <c r="ALM186" s="180"/>
      <c r="ALN186" s="76"/>
      <c r="ALO186" s="67"/>
      <c r="ALP186" s="180"/>
      <c r="ALQ186" s="180"/>
      <c r="ALR186" s="180"/>
      <c r="ALS186" s="180"/>
      <c r="ALT186" s="180"/>
      <c r="ALU186" s="76"/>
      <c r="ALV186" s="67"/>
      <c r="ALW186" s="180"/>
      <c r="ALX186" s="180"/>
      <c r="ALY186" s="180"/>
      <c r="ALZ186" s="180"/>
      <c r="AMA186" s="180"/>
      <c r="AMB186" s="76"/>
      <c r="AMC186" s="67"/>
      <c r="AMD186" s="180"/>
      <c r="AME186" s="180"/>
      <c r="AMF186" s="180"/>
      <c r="AMG186" s="180"/>
      <c r="AMH186" s="180"/>
      <c r="AMI186" s="76"/>
      <c r="AMJ186" s="67"/>
      <c r="AMK186" s="180"/>
      <c r="AML186" s="180"/>
      <c r="AMM186" s="180"/>
      <c r="AMN186" s="180"/>
      <c r="AMO186" s="180"/>
      <c r="AMP186" s="76"/>
      <c r="AMQ186" s="67"/>
      <c r="AMR186" s="180"/>
      <c r="AMS186" s="180"/>
      <c r="AMT186" s="180"/>
      <c r="AMU186" s="180"/>
      <c r="AMV186" s="180"/>
      <c r="AMW186" s="76"/>
      <c r="AMX186" s="67"/>
      <c r="AMY186" s="180"/>
      <c r="AMZ186" s="180"/>
      <c r="ANA186" s="180"/>
      <c r="ANB186" s="180"/>
      <c r="ANC186" s="180"/>
      <c r="AND186" s="76"/>
      <c r="ANE186" s="67"/>
      <c r="ANF186" s="180"/>
      <c r="ANG186" s="180"/>
      <c r="ANH186" s="180"/>
      <c r="ANI186" s="180"/>
      <c r="ANJ186" s="180"/>
      <c r="ANK186" s="76"/>
      <c r="ANL186" s="67"/>
      <c r="ANM186" s="180"/>
      <c r="ANN186" s="180"/>
      <c r="ANO186" s="180"/>
      <c r="ANP186" s="180"/>
      <c r="ANQ186" s="180"/>
      <c r="ANR186" s="76"/>
      <c r="ANS186" s="67"/>
      <c r="ANT186" s="180"/>
      <c r="ANU186" s="180"/>
      <c r="ANV186" s="180"/>
      <c r="ANW186" s="180"/>
      <c r="ANX186" s="180"/>
      <c r="ANY186" s="76"/>
      <c r="ANZ186" s="67"/>
      <c r="AOA186" s="180"/>
      <c r="AOB186" s="180"/>
      <c r="AOC186" s="180"/>
      <c r="AOD186" s="180"/>
      <c r="AOE186" s="180"/>
      <c r="AOF186" s="76"/>
      <c r="AOG186" s="67"/>
      <c r="AOH186" s="180"/>
      <c r="AOI186" s="180"/>
      <c r="AOJ186" s="180"/>
      <c r="AOK186" s="180"/>
      <c r="AOL186" s="180"/>
      <c r="AOM186" s="76"/>
      <c r="AON186" s="67"/>
      <c r="AOO186" s="180"/>
      <c r="AOP186" s="180"/>
      <c r="AOQ186" s="180"/>
      <c r="AOR186" s="180"/>
      <c r="AOS186" s="180"/>
      <c r="AOT186" s="76"/>
      <c r="AOU186" s="67"/>
      <c r="AOV186" s="180"/>
      <c r="AOW186" s="180"/>
      <c r="AOX186" s="180"/>
      <c r="AOY186" s="180"/>
      <c r="AOZ186" s="180"/>
      <c r="APA186" s="76"/>
      <c r="APB186" s="67"/>
      <c r="APC186" s="180"/>
      <c r="APD186" s="180"/>
      <c r="APE186" s="180"/>
      <c r="APF186" s="180"/>
      <c r="APG186" s="180"/>
      <c r="APH186" s="76"/>
      <c r="API186" s="67"/>
      <c r="APJ186" s="180"/>
      <c r="APK186" s="180"/>
      <c r="APL186" s="180"/>
      <c r="APM186" s="180"/>
      <c r="APN186" s="180"/>
      <c r="APO186" s="76"/>
      <c r="APP186" s="67"/>
      <c r="APQ186" s="180"/>
      <c r="APR186" s="180"/>
      <c r="APS186" s="180"/>
      <c r="APT186" s="180"/>
      <c r="APU186" s="180"/>
      <c r="APV186" s="76"/>
      <c r="APW186" s="67"/>
      <c r="APX186" s="180"/>
      <c r="APY186" s="180"/>
      <c r="APZ186" s="180"/>
      <c r="AQA186" s="180"/>
      <c r="AQB186" s="180"/>
      <c r="AQC186" s="76"/>
      <c r="AQD186" s="67"/>
      <c r="AQE186" s="180"/>
      <c r="AQF186" s="180"/>
      <c r="AQG186" s="180"/>
      <c r="AQH186" s="180"/>
      <c r="AQI186" s="180"/>
      <c r="AQJ186" s="76"/>
      <c r="AQK186" s="67"/>
      <c r="AQL186" s="180"/>
      <c r="AQM186" s="180"/>
      <c r="AQN186" s="180"/>
      <c r="AQO186" s="180"/>
      <c r="AQP186" s="180"/>
      <c r="AQQ186" s="76"/>
      <c r="AQR186" s="67"/>
      <c r="AQS186" s="180"/>
      <c r="AQT186" s="180"/>
      <c r="AQU186" s="180"/>
      <c r="AQV186" s="180"/>
      <c r="AQW186" s="180"/>
      <c r="AQX186" s="76"/>
      <c r="AQY186" s="67"/>
      <c r="AQZ186" s="180"/>
      <c r="ARA186" s="180"/>
      <c r="ARB186" s="180"/>
      <c r="ARC186" s="180"/>
      <c r="ARD186" s="180"/>
      <c r="ARE186" s="76"/>
      <c r="ARF186" s="67"/>
      <c r="ARG186" s="180"/>
      <c r="ARH186" s="180"/>
      <c r="ARI186" s="180"/>
      <c r="ARJ186" s="180"/>
      <c r="ARK186" s="180"/>
      <c r="ARL186" s="76"/>
      <c r="ARM186" s="67"/>
      <c r="ARN186" s="180"/>
      <c r="ARO186" s="180"/>
      <c r="ARP186" s="180"/>
      <c r="ARQ186" s="180"/>
      <c r="ARR186" s="180"/>
      <c r="ARS186" s="76"/>
      <c r="ART186" s="67"/>
      <c r="ARU186" s="180"/>
      <c r="ARV186" s="180"/>
      <c r="ARW186" s="180"/>
      <c r="ARX186" s="180"/>
      <c r="ARY186" s="180"/>
      <c r="ARZ186" s="76"/>
      <c r="ASA186" s="67"/>
      <c r="ASB186" s="180"/>
      <c r="ASC186" s="180"/>
      <c r="ASD186" s="180"/>
      <c r="ASE186" s="180"/>
      <c r="ASF186" s="180"/>
      <c r="ASG186" s="76"/>
      <c r="ASH186" s="67"/>
      <c r="ASI186" s="180"/>
      <c r="ASJ186" s="180"/>
      <c r="ASK186" s="180"/>
      <c r="ASL186" s="180"/>
      <c r="ASM186" s="180"/>
      <c r="ASN186" s="76"/>
      <c r="ASO186" s="67"/>
      <c r="ASP186" s="180"/>
      <c r="ASQ186" s="180"/>
      <c r="ASR186" s="180"/>
      <c r="ASS186" s="180"/>
      <c r="AST186" s="180"/>
      <c r="ASU186" s="76"/>
      <c r="ASV186" s="67"/>
      <c r="ASW186" s="180"/>
      <c r="ASX186" s="180"/>
      <c r="ASY186" s="180"/>
      <c r="ASZ186" s="180"/>
      <c r="ATA186" s="180"/>
      <c r="ATB186" s="76"/>
      <c r="ATC186" s="67"/>
      <c r="ATD186" s="180"/>
      <c r="ATE186" s="180"/>
      <c r="ATF186" s="180"/>
      <c r="ATG186" s="180"/>
      <c r="ATH186" s="180"/>
      <c r="ATI186" s="76"/>
      <c r="ATJ186" s="67"/>
      <c r="ATK186" s="180"/>
      <c r="ATL186" s="180"/>
      <c r="ATM186" s="180"/>
      <c r="ATN186" s="180"/>
      <c r="ATO186" s="180"/>
      <c r="ATP186" s="76"/>
      <c r="ATQ186" s="67"/>
      <c r="ATR186" s="180"/>
      <c r="ATS186" s="180"/>
      <c r="ATT186" s="180"/>
      <c r="ATU186" s="180"/>
      <c r="ATV186" s="180"/>
      <c r="ATW186" s="76"/>
      <c r="ATX186" s="67"/>
      <c r="ATY186" s="180"/>
      <c r="ATZ186" s="180"/>
      <c r="AUA186" s="180"/>
      <c r="AUB186" s="180"/>
      <c r="AUC186" s="180"/>
      <c r="AUD186" s="76"/>
      <c r="AUE186" s="67"/>
      <c r="AUF186" s="180"/>
      <c r="AUG186" s="180"/>
      <c r="AUH186" s="180"/>
      <c r="AUI186" s="180"/>
      <c r="AUJ186" s="180"/>
      <c r="AUK186" s="76"/>
      <c r="AUL186" s="67"/>
      <c r="AUM186" s="180"/>
      <c r="AUN186" s="180"/>
      <c r="AUO186" s="180"/>
      <c r="AUP186" s="180"/>
      <c r="AUQ186" s="180"/>
      <c r="AUR186" s="76"/>
      <c r="AUS186" s="67"/>
      <c r="AUT186" s="180"/>
      <c r="AUU186" s="180"/>
      <c r="AUV186" s="180"/>
      <c r="AUW186" s="180"/>
      <c r="AUX186" s="180"/>
      <c r="AUY186" s="76"/>
      <c r="AUZ186" s="67"/>
      <c r="AVA186" s="180"/>
      <c r="AVB186" s="180"/>
      <c r="AVC186" s="180"/>
      <c r="AVD186" s="180"/>
      <c r="AVE186" s="180"/>
      <c r="AVF186" s="76"/>
      <c r="AVG186" s="67"/>
      <c r="AVH186" s="180"/>
      <c r="AVI186" s="180"/>
      <c r="AVJ186" s="180"/>
      <c r="AVK186" s="180"/>
      <c r="AVL186" s="180"/>
      <c r="AVM186" s="76"/>
      <c r="AVN186" s="67"/>
      <c r="AVO186" s="180"/>
      <c r="AVP186" s="180"/>
      <c r="AVQ186" s="180"/>
      <c r="AVR186" s="180"/>
      <c r="AVS186" s="180"/>
      <c r="AVT186" s="76"/>
      <c r="AVU186" s="67"/>
      <c r="AVV186" s="180"/>
      <c r="AVW186" s="180"/>
      <c r="AVX186" s="180"/>
      <c r="AVY186" s="180"/>
      <c r="AVZ186" s="180"/>
      <c r="AWA186" s="76"/>
      <c r="AWB186" s="67"/>
      <c r="AWC186" s="180"/>
      <c r="AWD186" s="180"/>
      <c r="AWE186" s="180"/>
      <c r="AWF186" s="180"/>
      <c r="AWG186" s="180"/>
      <c r="AWH186" s="76"/>
      <c r="AWI186" s="67"/>
      <c r="AWJ186" s="180"/>
      <c r="AWK186" s="180"/>
      <c r="AWL186" s="180"/>
      <c r="AWM186" s="180"/>
      <c r="AWN186" s="180"/>
      <c r="AWO186" s="76"/>
      <c r="AWP186" s="67"/>
      <c r="AWQ186" s="180"/>
      <c r="AWR186" s="180"/>
      <c r="AWS186" s="180"/>
      <c r="AWT186" s="180"/>
      <c r="AWU186" s="180"/>
      <c r="AWV186" s="76"/>
      <c r="AWW186" s="67"/>
      <c r="AWX186" s="180"/>
      <c r="AWY186" s="180"/>
      <c r="AWZ186" s="180"/>
      <c r="AXA186" s="180"/>
      <c r="AXB186" s="180"/>
      <c r="AXC186" s="76"/>
      <c r="AXD186" s="67"/>
      <c r="AXE186" s="180"/>
      <c r="AXF186" s="180"/>
      <c r="AXG186" s="180"/>
      <c r="AXH186" s="180"/>
      <c r="AXI186" s="180"/>
      <c r="AXJ186" s="76"/>
      <c r="AXK186" s="67"/>
      <c r="AXL186" s="180"/>
      <c r="AXM186" s="180"/>
      <c r="AXN186" s="180"/>
      <c r="AXO186" s="180"/>
      <c r="AXP186" s="180"/>
      <c r="AXQ186" s="76"/>
      <c r="AXR186" s="67"/>
      <c r="AXS186" s="180"/>
      <c r="AXT186" s="180"/>
      <c r="AXU186" s="180"/>
      <c r="AXV186" s="180"/>
      <c r="AXW186" s="180"/>
      <c r="AXX186" s="76"/>
      <c r="AXY186" s="67"/>
      <c r="AXZ186" s="180"/>
      <c r="AYA186" s="180"/>
      <c r="AYB186" s="180"/>
      <c r="AYC186" s="180"/>
      <c r="AYD186" s="180"/>
      <c r="AYE186" s="76"/>
      <c r="AYF186" s="67"/>
      <c r="AYG186" s="180"/>
      <c r="AYH186" s="180"/>
      <c r="AYI186" s="180"/>
      <c r="AYJ186" s="180"/>
      <c r="AYK186" s="180"/>
      <c r="AYL186" s="76"/>
      <c r="AYM186" s="67"/>
      <c r="AYN186" s="180"/>
      <c r="AYO186" s="180"/>
      <c r="AYP186" s="180"/>
      <c r="AYQ186" s="180"/>
      <c r="AYR186" s="180"/>
      <c r="AYS186" s="76"/>
      <c r="AYT186" s="67"/>
      <c r="AYU186" s="180"/>
      <c r="AYV186" s="180"/>
      <c r="AYW186" s="180"/>
      <c r="AYX186" s="180"/>
      <c r="AYY186" s="180"/>
      <c r="AYZ186" s="76"/>
      <c r="AZA186" s="67"/>
      <c r="AZB186" s="180"/>
      <c r="AZC186" s="180"/>
      <c r="AZD186" s="180"/>
      <c r="AZE186" s="180"/>
      <c r="AZF186" s="180"/>
      <c r="AZG186" s="76"/>
      <c r="AZH186" s="67"/>
      <c r="AZI186" s="180"/>
      <c r="AZJ186" s="180"/>
      <c r="AZK186" s="180"/>
      <c r="AZL186" s="180"/>
      <c r="AZM186" s="180"/>
      <c r="AZN186" s="76"/>
      <c r="AZO186" s="67"/>
      <c r="AZP186" s="180"/>
      <c r="AZQ186" s="180"/>
      <c r="AZR186" s="180"/>
      <c r="AZS186" s="180"/>
      <c r="AZT186" s="180"/>
      <c r="AZU186" s="76"/>
      <c r="AZV186" s="67"/>
      <c r="AZW186" s="180"/>
      <c r="AZX186" s="180"/>
      <c r="AZY186" s="180"/>
      <c r="AZZ186" s="180"/>
      <c r="BAA186" s="180"/>
      <c r="BAB186" s="76"/>
      <c r="BAC186" s="67"/>
      <c r="BAD186" s="180"/>
      <c r="BAE186" s="180"/>
      <c r="BAF186" s="180"/>
      <c r="BAG186" s="180"/>
      <c r="BAH186" s="180"/>
      <c r="BAI186" s="76"/>
      <c r="BAJ186" s="67"/>
      <c r="BAK186" s="180"/>
      <c r="BAL186" s="180"/>
      <c r="BAM186" s="180"/>
      <c r="BAN186" s="180"/>
      <c r="BAO186" s="180"/>
      <c r="BAP186" s="76"/>
      <c r="BAQ186" s="67"/>
      <c r="BAR186" s="180"/>
      <c r="BAS186" s="180"/>
      <c r="BAT186" s="180"/>
      <c r="BAU186" s="180"/>
      <c r="BAV186" s="180"/>
      <c r="BAW186" s="76"/>
      <c r="BAX186" s="67"/>
      <c r="BAY186" s="180"/>
      <c r="BAZ186" s="180"/>
      <c r="BBA186" s="180"/>
      <c r="BBB186" s="180"/>
      <c r="BBC186" s="180"/>
      <c r="BBD186" s="76"/>
      <c r="BBE186" s="67"/>
      <c r="BBF186" s="180"/>
      <c r="BBG186" s="180"/>
      <c r="BBH186" s="180"/>
      <c r="BBI186" s="180"/>
      <c r="BBJ186" s="180"/>
      <c r="BBK186" s="76"/>
      <c r="BBL186" s="67"/>
      <c r="BBM186" s="180"/>
      <c r="BBN186" s="180"/>
      <c r="BBO186" s="180"/>
      <c r="BBP186" s="180"/>
      <c r="BBQ186" s="180"/>
      <c r="BBR186" s="76"/>
      <c r="BBS186" s="67"/>
      <c r="BBT186" s="180"/>
      <c r="BBU186" s="180"/>
      <c r="BBV186" s="180"/>
      <c r="BBW186" s="180"/>
      <c r="BBX186" s="180"/>
      <c r="BBY186" s="76"/>
      <c r="BBZ186" s="67"/>
      <c r="BCA186" s="180"/>
      <c r="BCB186" s="180"/>
      <c r="BCC186" s="180"/>
      <c r="BCD186" s="180"/>
      <c r="BCE186" s="180"/>
      <c r="BCF186" s="76"/>
      <c r="BCG186" s="67"/>
      <c r="BCH186" s="180"/>
      <c r="BCI186" s="180"/>
      <c r="BCJ186" s="180"/>
      <c r="BCK186" s="180"/>
      <c r="BCL186" s="180"/>
      <c r="BCM186" s="76"/>
      <c r="BCN186" s="67"/>
      <c r="BCO186" s="180"/>
      <c r="BCP186" s="180"/>
      <c r="BCQ186" s="180"/>
      <c r="BCR186" s="180"/>
      <c r="BCS186" s="180"/>
      <c r="BCT186" s="76"/>
      <c r="BCU186" s="67"/>
      <c r="BCV186" s="180"/>
      <c r="BCW186" s="180"/>
      <c r="BCX186" s="180"/>
      <c r="BCY186" s="180"/>
      <c r="BCZ186" s="180"/>
      <c r="BDA186" s="76"/>
      <c r="BDB186" s="67"/>
      <c r="BDC186" s="180"/>
      <c r="BDD186" s="180"/>
      <c r="BDE186" s="180"/>
      <c r="BDF186" s="180"/>
      <c r="BDG186" s="180"/>
      <c r="BDH186" s="76"/>
      <c r="BDI186" s="67"/>
      <c r="BDJ186" s="180"/>
      <c r="BDK186" s="180"/>
      <c r="BDL186" s="180"/>
      <c r="BDM186" s="180"/>
      <c r="BDN186" s="180"/>
      <c r="BDO186" s="76"/>
      <c r="BDP186" s="67"/>
      <c r="BDQ186" s="180"/>
      <c r="BDR186" s="180"/>
      <c r="BDS186" s="180"/>
      <c r="BDT186" s="180"/>
      <c r="BDU186" s="180"/>
      <c r="BDV186" s="76"/>
      <c r="BDW186" s="67"/>
      <c r="BDX186" s="180"/>
      <c r="BDY186" s="180"/>
      <c r="BDZ186" s="180"/>
      <c r="BEA186" s="180"/>
      <c r="BEB186" s="180"/>
      <c r="BEC186" s="76"/>
      <c r="BED186" s="67"/>
      <c r="BEE186" s="180"/>
      <c r="BEF186" s="180"/>
      <c r="BEG186" s="180"/>
      <c r="BEH186" s="180"/>
      <c r="BEI186" s="180"/>
      <c r="BEJ186" s="76"/>
      <c r="BEK186" s="67"/>
      <c r="BEL186" s="180"/>
      <c r="BEM186" s="180"/>
      <c r="BEN186" s="180"/>
      <c r="BEO186" s="180"/>
      <c r="BEP186" s="180"/>
      <c r="BEQ186" s="76"/>
      <c r="BER186" s="67"/>
      <c r="BES186" s="180"/>
      <c r="BET186" s="180"/>
      <c r="BEU186" s="180"/>
      <c r="BEV186" s="180"/>
      <c r="BEW186" s="180"/>
      <c r="BEX186" s="76"/>
      <c r="BEY186" s="67"/>
      <c r="BEZ186" s="180"/>
      <c r="BFA186" s="180"/>
      <c r="BFB186" s="180"/>
      <c r="BFC186" s="180"/>
      <c r="BFD186" s="180"/>
      <c r="BFE186" s="76"/>
      <c r="BFF186" s="67"/>
      <c r="BFG186" s="180"/>
      <c r="BFH186" s="180"/>
      <c r="BFI186" s="180"/>
      <c r="BFJ186" s="180"/>
      <c r="BFK186" s="180"/>
      <c r="BFL186" s="76"/>
      <c r="BFM186" s="67"/>
      <c r="BFN186" s="180"/>
      <c r="BFO186" s="180"/>
      <c r="BFP186" s="180"/>
      <c r="BFQ186" s="180"/>
      <c r="BFR186" s="180"/>
      <c r="BFS186" s="76"/>
      <c r="BFT186" s="67"/>
      <c r="BFU186" s="180"/>
      <c r="BFV186" s="180"/>
      <c r="BFW186" s="180"/>
      <c r="BFX186" s="180"/>
      <c r="BFY186" s="180"/>
      <c r="BFZ186" s="76"/>
      <c r="BGA186" s="67"/>
      <c r="BGB186" s="180"/>
      <c r="BGC186" s="180"/>
      <c r="BGD186" s="180"/>
      <c r="BGE186" s="180"/>
      <c r="BGF186" s="180"/>
      <c r="BGG186" s="76"/>
      <c r="BGH186" s="67"/>
      <c r="BGI186" s="180"/>
      <c r="BGJ186" s="180"/>
      <c r="BGK186" s="180"/>
      <c r="BGL186" s="180"/>
      <c r="BGM186" s="180"/>
      <c r="BGN186" s="76"/>
      <c r="BGO186" s="67"/>
      <c r="BGP186" s="180"/>
      <c r="BGQ186" s="180"/>
      <c r="BGR186" s="180"/>
      <c r="BGS186" s="180"/>
      <c r="BGT186" s="180"/>
      <c r="BGU186" s="76"/>
      <c r="BGV186" s="67"/>
      <c r="BGW186" s="180"/>
      <c r="BGX186" s="180"/>
      <c r="BGY186" s="180"/>
      <c r="BGZ186" s="180"/>
      <c r="BHA186" s="180"/>
      <c r="BHB186" s="76"/>
      <c r="BHC186" s="67"/>
      <c r="BHD186" s="180"/>
      <c r="BHE186" s="180"/>
      <c r="BHF186" s="180"/>
      <c r="BHG186" s="180"/>
      <c r="BHH186" s="180"/>
      <c r="BHI186" s="76"/>
      <c r="BHJ186" s="67"/>
      <c r="BHK186" s="180"/>
      <c r="BHL186" s="180"/>
      <c r="BHM186" s="180"/>
      <c r="BHN186" s="180"/>
      <c r="BHO186" s="180"/>
      <c r="BHP186" s="76"/>
      <c r="BHQ186" s="67"/>
      <c r="BHR186" s="180"/>
      <c r="BHS186" s="180"/>
      <c r="BHT186" s="180"/>
      <c r="BHU186" s="180"/>
      <c r="BHV186" s="180"/>
      <c r="BHW186" s="76"/>
      <c r="BHX186" s="67"/>
      <c r="BHY186" s="180"/>
      <c r="BHZ186" s="180"/>
      <c r="BIA186" s="180"/>
      <c r="BIB186" s="180"/>
      <c r="BIC186" s="180"/>
      <c r="BID186" s="76"/>
      <c r="BIE186" s="67"/>
      <c r="BIF186" s="180"/>
      <c r="BIG186" s="180"/>
      <c r="BIH186" s="180"/>
      <c r="BII186" s="180"/>
      <c r="BIJ186" s="180"/>
      <c r="BIK186" s="76"/>
      <c r="BIL186" s="67"/>
      <c r="BIM186" s="180"/>
      <c r="BIN186" s="180"/>
      <c r="BIO186" s="180"/>
      <c r="BIP186" s="180"/>
      <c r="BIQ186" s="180"/>
      <c r="BIR186" s="76"/>
      <c r="BIS186" s="67"/>
      <c r="BIT186" s="180"/>
      <c r="BIU186" s="180"/>
      <c r="BIV186" s="180"/>
      <c r="BIW186" s="180"/>
      <c r="BIX186" s="180"/>
      <c r="BIY186" s="76"/>
      <c r="BIZ186" s="67"/>
      <c r="BJA186" s="180"/>
      <c r="BJB186" s="180"/>
      <c r="BJC186" s="180"/>
      <c r="BJD186" s="180"/>
      <c r="BJE186" s="180"/>
      <c r="BJF186" s="76"/>
      <c r="BJG186" s="67"/>
      <c r="BJH186" s="180"/>
      <c r="BJI186" s="180"/>
      <c r="BJJ186" s="180"/>
      <c r="BJK186" s="180"/>
      <c r="BJL186" s="180"/>
      <c r="BJM186" s="76"/>
      <c r="BJN186" s="67"/>
      <c r="BJO186" s="180"/>
      <c r="BJP186" s="180"/>
      <c r="BJQ186" s="180"/>
      <c r="BJR186" s="180"/>
      <c r="BJS186" s="180"/>
      <c r="BJT186" s="76"/>
      <c r="BJU186" s="67"/>
      <c r="BJV186" s="180"/>
      <c r="BJW186" s="180"/>
      <c r="BJX186" s="180"/>
      <c r="BJY186" s="180"/>
      <c r="BJZ186" s="180"/>
      <c r="BKA186" s="76"/>
      <c r="BKB186" s="67"/>
      <c r="BKC186" s="180"/>
      <c r="BKD186" s="180"/>
      <c r="BKE186" s="180"/>
      <c r="BKF186" s="180"/>
      <c r="BKG186" s="180"/>
      <c r="BKH186" s="76"/>
      <c r="BKI186" s="67"/>
      <c r="BKJ186" s="180"/>
      <c r="BKK186" s="180"/>
      <c r="BKL186" s="180"/>
      <c r="BKM186" s="180"/>
      <c r="BKN186" s="180"/>
      <c r="BKO186" s="76"/>
      <c r="BKP186" s="67"/>
      <c r="BKQ186" s="180"/>
      <c r="BKR186" s="180"/>
      <c r="BKS186" s="180"/>
      <c r="BKT186" s="180"/>
      <c r="BKU186" s="180"/>
      <c r="BKV186" s="76"/>
      <c r="BKW186" s="67"/>
      <c r="BKX186" s="180"/>
      <c r="BKY186" s="180"/>
      <c r="BKZ186" s="180"/>
      <c r="BLA186" s="180"/>
      <c r="BLB186" s="180"/>
      <c r="BLC186" s="76"/>
      <c r="BLD186" s="67"/>
      <c r="BLE186" s="180"/>
      <c r="BLF186" s="180"/>
      <c r="BLG186" s="180"/>
      <c r="BLH186" s="180"/>
      <c r="BLI186" s="180"/>
      <c r="BLJ186" s="76"/>
      <c r="BLK186" s="67"/>
      <c r="BLL186" s="180"/>
      <c r="BLM186" s="180"/>
      <c r="BLN186" s="180"/>
      <c r="BLO186" s="180"/>
      <c r="BLP186" s="180"/>
      <c r="BLQ186" s="76"/>
      <c r="BLR186" s="67"/>
      <c r="BLS186" s="180"/>
      <c r="BLT186" s="180"/>
      <c r="BLU186" s="180"/>
      <c r="BLV186" s="180"/>
      <c r="BLW186" s="180"/>
      <c r="BLX186" s="76"/>
      <c r="BLY186" s="67"/>
      <c r="BLZ186" s="180"/>
      <c r="BMA186" s="180"/>
      <c r="BMB186" s="180"/>
      <c r="BMC186" s="180"/>
      <c r="BMD186" s="180"/>
      <c r="BME186" s="76"/>
      <c r="BMF186" s="67"/>
      <c r="BMG186" s="180"/>
      <c r="BMH186" s="180"/>
      <c r="BMI186" s="180"/>
      <c r="BMJ186" s="180"/>
      <c r="BMK186" s="180"/>
      <c r="BML186" s="76"/>
      <c r="BMM186" s="67"/>
      <c r="BMN186" s="180"/>
      <c r="BMO186" s="180"/>
      <c r="BMP186" s="180"/>
      <c r="BMQ186" s="180"/>
      <c r="BMR186" s="180"/>
      <c r="BMS186" s="76"/>
      <c r="BMT186" s="67"/>
      <c r="BMU186" s="180"/>
      <c r="BMV186" s="180"/>
      <c r="BMW186" s="180"/>
      <c r="BMX186" s="180"/>
      <c r="BMY186" s="180"/>
      <c r="BMZ186" s="76"/>
      <c r="BNA186" s="67"/>
      <c r="BNB186" s="180"/>
      <c r="BNC186" s="180"/>
      <c r="BND186" s="180"/>
      <c r="BNE186" s="180"/>
      <c r="BNF186" s="180"/>
      <c r="BNG186" s="76"/>
      <c r="BNH186" s="67"/>
      <c r="BNI186" s="180"/>
      <c r="BNJ186" s="180"/>
      <c r="BNK186" s="180"/>
      <c r="BNL186" s="180"/>
      <c r="BNM186" s="180"/>
      <c r="BNN186" s="76"/>
      <c r="BNO186" s="67"/>
      <c r="BNP186" s="180"/>
      <c r="BNQ186" s="180"/>
      <c r="BNR186" s="180"/>
      <c r="BNS186" s="180"/>
      <c r="BNT186" s="180"/>
      <c r="BNU186" s="76"/>
      <c r="BNV186" s="67"/>
      <c r="BNW186" s="180"/>
      <c r="BNX186" s="180"/>
      <c r="BNY186" s="180"/>
      <c r="BNZ186" s="180"/>
      <c r="BOA186" s="180"/>
      <c r="BOB186" s="76"/>
      <c r="BOC186" s="67"/>
      <c r="BOD186" s="180"/>
      <c r="BOE186" s="180"/>
      <c r="BOF186" s="180"/>
      <c r="BOG186" s="180"/>
      <c r="BOH186" s="180"/>
      <c r="BOI186" s="76"/>
      <c r="BOJ186" s="67"/>
      <c r="BOK186" s="180"/>
      <c r="BOL186" s="180"/>
      <c r="BOM186" s="180"/>
      <c r="BON186" s="180"/>
      <c r="BOO186" s="180"/>
      <c r="BOP186" s="76"/>
      <c r="BOQ186" s="67"/>
      <c r="BOR186" s="180"/>
      <c r="BOS186" s="180"/>
      <c r="BOT186" s="180"/>
      <c r="BOU186" s="180"/>
      <c r="BOV186" s="180"/>
      <c r="BOW186" s="76"/>
      <c r="BOX186" s="67"/>
      <c r="BOY186" s="180"/>
      <c r="BOZ186" s="180"/>
      <c r="BPA186" s="180"/>
      <c r="BPB186" s="180"/>
      <c r="BPC186" s="180"/>
      <c r="BPD186" s="76"/>
      <c r="BPE186" s="67"/>
      <c r="BPF186" s="180"/>
      <c r="BPG186" s="180"/>
      <c r="BPH186" s="180"/>
      <c r="BPI186" s="180"/>
      <c r="BPJ186" s="180"/>
      <c r="BPK186" s="76"/>
      <c r="BPL186" s="67"/>
      <c r="BPM186" s="180"/>
      <c r="BPN186" s="180"/>
      <c r="BPO186" s="180"/>
      <c r="BPP186" s="180"/>
      <c r="BPQ186" s="180"/>
      <c r="BPR186" s="76"/>
      <c r="BPS186" s="67"/>
      <c r="BPT186" s="180"/>
      <c r="BPU186" s="180"/>
      <c r="BPV186" s="180"/>
      <c r="BPW186" s="180"/>
      <c r="BPX186" s="180"/>
      <c r="BPY186" s="76"/>
      <c r="BPZ186" s="67"/>
      <c r="BQA186" s="180"/>
      <c r="BQB186" s="180"/>
      <c r="BQC186" s="180"/>
      <c r="BQD186" s="180"/>
      <c r="BQE186" s="180"/>
      <c r="BQF186" s="76"/>
      <c r="BQG186" s="67"/>
      <c r="BQH186" s="180"/>
      <c r="BQI186" s="180"/>
      <c r="BQJ186" s="180"/>
      <c r="BQK186" s="180"/>
      <c r="BQL186" s="180"/>
      <c r="BQM186" s="76"/>
      <c r="BQN186" s="67"/>
      <c r="BQO186" s="180"/>
      <c r="BQP186" s="180"/>
      <c r="BQQ186" s="180"/>
      <c r="BQR186" s="180"/>
      <c r="BQS186" s="180"/>
      <c r="BQT186" s="76"/>
      <c r="BQU186" s="67"/>
      <c r="BQV186" s="180"/>
      <c r="BQW186" s="180"/>
      <c r="BQX186" s="180"/>
      <c r="BQY186" s="180"/>
      <c r="BQZ186" s="180"/>
      <c r="BRA186" s="76"/>
      <c r="BRB186" s="67"/>
      <c r="BRC186" s="180"/>
      <c r="BRD186" s="180"/>
      <c r="BRE186" s="180"/>
      <c r="BRF186" s="180"/>
      <c r="BRG186" s="180"/>
      <c r="BRH186" s="76"/>
      <c r="BRI186" s="67"/>
      <c r="BRJ186" s="180"/>
      <c r="BRK186" s="180"/>
      <c r="BRL186" s="180"/>
      <c r="BRM186" s="180"/>
      <c r="BRN186" s="180"/>
      <c r="BRO186" s="76"/>
      <c r="BRP186" s="67"/>
      <c r="BRQ186" s="180"/>
      <c r="BRR186" s="180"/>
      <c r="BRS186" s="180"/>
      <c r="BRT186" s="180"/>
      <c r="BRU186" s="180"/>
      <c r="BRV186" s="76"/>
      <c r="BRW186" s="67"/>
      <c r="BRX186" s="180"/>
      <c r="BRY186" s="180"/>
      <c r="BRZ186" s="180"/>
      <c r="BSA186" s="180"/>
      <c r="BSB186" s="180"/>
      <c r="BSC186" s="76"/>
      <c r="BSD186" s="67"/>
      <c r="BSE186" s="180"/>
      <c r="BSF186" s="180"/>
      <c r="BSG186" s="180"/>
      <c r="BSH186" s="180"/>
      <c r="BSI186" s="180"/>
      <c r="BSJ186" s="76"/>
      <c r="BSK186" s="67"/>
      <c r="BSL186" s="180"/>
      <c r="BSM186" s="180"/>
      <c r="BSN186" s="180"/>
      <c r="BSO186" s="180"/>
      <c r="BSP186" s="180"/>
      <c r="BSQ186" s="76"/>
      <c r="BSR186" s="67"/>
      <c r="BSS186" s="180"/>
      <c r="BST186" s="180"/>
      <c r="BSU186" s="180"/>
      <c r="BSV186" s="180"/>
      <c r="BSW186" s="180"/>
      <c r="BSX186" s="76"/>
      <c r="BSY186" s="67"/>
      <c r="BSZ186" s="180"/>
      <c r="BTA186" s="180"/>
      <c r="BTB186" s="180"/>
      <c r="BTC186" s="180"/>
      <c r="BTD186" s="180"/>
      <c r="BTE186" s="76"/>
      <c r="BTF186" s="67"/>
      <c r="BTG186" s="180"/>
      <c r="BTH186" s="180"/>
      <c r="BTI186" s="180"/>
      <c r="BTJ186" s="180"/>
      <c r="BTK186" s="180"/>
      <c r="BTL186" s="76"/>
      <c r="BTM186" s="67"/>
      <c r="BTN186" s="180"/>
      <c r="BTO186" s="180"/>
      <c r="BTP186" s="180"/>
      <c r="BTQ186" s="180"/>
      <c r="BTR186" s="180"/>
      <c r="BTS186" s="76"/>
      <c r="BTT186" s="67"/>
      <c r="BTU186" s="180"/>
      <c r="BTV186" s="180"/>
      <c r="BTW186" s="180"/>
      <c r="BTX186" s="180"/>
      <c r="BTY186" s="180"/>
      <c r="BTZ186" s="76"/>
      <c r="BUA186" s="67"/>
      <c r="BUB186" s="180"/>
      <c r="BUC186" s="180"/>
      <c r="BUD186" s="180"/>
      <c r="BUE186" s="180"/>
      <c r="BUF186" s="180"/>
      <c r="BUG186" s="76"/>
      <c r="BUH186" s="67"/>
      <c r="BUI186" s="180"/>
      <c r="BUJ186" s="180"/>
      <c r="BUK186" s="180"/>
      <c r="BUL186" s="180"/>
      <c r="BUM186" s="180"/>
      <c r="BUN186" s="76"/>
      <c r="BUO186" s="67"/>
      <c r="BUP186" s="180"/>
      <c r="BUQ186" s="180"/>
      <c r="BUR186" s="180"/>
      <c r="BUS186" s="180"/>
      <c r="BUT186" s="180"/>
      <c r="BUU186" s="76"/>
      <c r="BUV186" s="67"/>
      <c r="BUW186" s="180"/>
      <c r="BUX186" s="180"/>
      <c r="BUY186" s="180"/>
      <c r="BUZ186" s="180"/>
      <c r="BVA186" s="180"/>
      <c r="BVB186" s="76"/>
      <c r="BVC186" s="67"/>
      <c r="BVD186" s="180"/>
      <c r="BVE186" s="180"/>
      <c r="BVF186" s="180"/>
      <c r="BVG186" s="180"/>
      <c r="BVH186" s="180"/>
      <c r="BVI186" s="76"/>
      <c r="BVJ186" s="67"/>
      <c r="BVK186" s="180"/>
      <c r="BVL186" s="180"/>
      <c r="BVM186" s="180"/>
      <c r="BVN186" s="180"/>
      <c r="BVO186" s="180"/>
      <c r="BVP186" s="76"/>
      <c r="BVQ186" s="67"/>
      <c r="BVR186" s="180"/>
      <c r="BVS186" s="180"/>
      <c r="BVT186" s="180"/>
      <c r="BVU186" s="180"/>
      <c r="BVV186" s="180"/>
      <c r="BVW186" s="76"/>
      <c r="BVX186" s="67"/>
      <c r="BVY186" s="180"/>
      <c r="BVZ186" s="180"/>
      <c r="BWA186" s="180"/>
      <c r="BWB186" s="180"/>
      <c r="BWC186" s="180"/>
      <c r="BWD186" s="76"/>
      <c r="BWE186" s="67"/>
      <c r="BWF186" s="180"/>
      <c r="BWG186" s="180"/>
      <c r="BWH186" s="180"/>
      <c r="BWI186" s="180"/>
      <c r="BWJ186" s="180"/>
      <c r="BWK186" s="76"/>
      <c r="BWL186" s="67"/>
      <c r="BWM186" s="180"/>
      <c r="BWN186" s="180"/>
      <c r="BWO186" s="180"/>
      <c r="BWP186" s="180"/>
      <c r="BWQ186" s="180"/>
      <c r="BWR186" s="76"/>
      <c r="BWS186" s="67"/>
      <c r="BWT186" s="180"/>
      <c r="BWU186" s="180"/>
      <c r="BWV186" s="180"/>
      <c r="BWW186" s="180"/>
      <c r="BWX186" s="180"/>
      <c r="BWY186" s="76"/>
      <c r="BWZ186" s="67"/>
      <c r="BXA186" s="180"/>
      <c r="BXB186" s="180"/>
      <c r="BXC186" s="180"/>
      <c r="BXD186" s="180"/>
      <c r="BXE186" s="180"/>
      <c r="BXF186" s="76"/>
      <c r="BXG186" s="67"/>
      <c r="BXH186" s="180"/>
      <c r="BXI186" s="180"/>
      <c r="BXJ186" s="180"/>
      <c r="BXK186" s="180"/>
      <c r="BXL186" s="180"/>
      <c r="BXM186" s="76"/>
      <c r="BXN186" s="67"/>
      <c r="BXO186" s="180"/>
      <c r="BXP186" s="180"/>
      <c r="BXQ186" s="180"/>
      <c r="BXR186" s="180"/>
      <c r="BXS186" s="180"/>
      <c r="BXT186" s="76"/>
      <c r="BXU186" s="67"/>
      <c r="BXV186" s="180"/>
      <c r="BXW186" s="180"/>
      <c r="BXX186" s="180"/>
      <c r="BXY186" s="180"/>
      <c r="BXZ186" s="180"/>
      <c r="BYA186" s="76"/>
      <c r="BYB186" s="67"/>
      <c r="BYC186" s="180"/>
      <c r="BYD186" s="180"/>
      <c r="BYE186" s="180"/>
      <c r="BYF186" s="180"/>
      <c r="BYG186" s="180"/>
      <c r="BYH186" s="76"/>
      <c r="BYI186" s="67"/>
      <c r="BYJ186" s="180"/>
      <c r="BYK186" s="180"/>
      <c r="BYL186" s="180"/>
      <c r="BYM186" s="180"/>
      <c r="BYN186" s="180"/>
      <c r="BYO186" s="76"/>
      <c r="BYP186" s="67"/>
      <c r="BYQ186" s="180"/>
      <c r="BYR186" s="180"/>
      <c r="BYS186" s="180"/>
      <c r="BYT186" s="180"/>
      <c r="BYU186" s="180"/>
      <c r="BYV186" s="76"/>
      <c r="BYW186" s="67"/>
      <c r="BYX186" s="180"/>
      <c r="BYY186" s="180"/>
      <c r="BYZ186" s="180"/>
      <c r="BZA186" s="180"/>
      <c r="BZB186" s="180"/>
      <c r="BZC186" s="76"/>
      <c r="BZD186" s="67"/>
      <c r="BZE186" s="180"/>
      <c r="BZF186" s="180"/>
      <c r="BZG186" s="180"/>
      <c r="BZH186" s="180"/>
      <c r="BZI186" s="180"/>
      <c r="BZJ186" s="76"/>
      <c r="BZK186" s="67"/>
      <c r="BZL186" s="180"/>
      <c r="BZM186" s="180"/>
      <c r="BZN186" s="180"/>
      <c r="BZO186" s="180"/>
      <c r="BZP186" s="180"/>
      <c r="BZQ186" s="76"/>
      <c r="BZR186" s="67"/>
      <c r="BZS186" s="180"/>
      <c r="BZT186" s="180"/>
      <c r="BZU186" s="180"/>
      <c r="BZV186" s="180"/>
      <c r="BZW186" s="180"/>
      <c r="BZX186" s="76"/>
      <c r="BZY186" s="67"/>
      <c r="BZZ186" s="180"/>
      <c r="CAA186" s="180"/>
      <c r="CAB186" s="180"/>
      <c r="CAC186" s="180"/>
      <c r="CAD186" s="180"/>
      <c r="CAE186" s="76"/>
      <c r="CAF186" s="67"/>
      <c r="CAG186" s="180"/>
      <c r="CAH186" s="180"/>
      <c r="CAI186" s="180"/>
      <c r="CAJ186" s="180"/>
      <c r="CAK186" s="180"/>
      <c r="CAL186" s="76"/>
      <c r="CAM186" s="67"/>
      <c r="CAN186" s="180"/>
      <c r="CAO186" s="180"/>
      <c r="CAP186" s="180"/>
      <c r="CAQ186" s="180"/>
      <c r="CAR186" s="180"/>
      <c r="CAS186" s="76"/>
      <c r="CAT186" s="67"/>
      <c r="CAU186" s="180"/>
      <c r="CAV186" s="180"/>
      <c r="CAW186" s="180"/>
      <c r="CAX186" s="180"/>
      <c r="CAY186" s="180"/>
      <c r="CAZ186" s="76"/>
      <c r="CBA186" s="67"/>
      <c r="CBB186" s="180"/>
      <c r="CBC186" s="180"/>
      <c r="CBD186" s="180"/>
      <c r="CBE186" s="180"/>
      <c r="CBF186" s="180"/>
      <c r="CBG186" s="76"/>
      <c r="CBH186" s="67"/>
      <c r="CBI186" s="180"/>
      <c r="CBJ186" s="180"/>
      <c r="CBK186" s="180"/>
      <c r="CBL186" s="180"/>
      <c r="CBM186" s="180"/>
      <c r="CBN186" s="76"/>
      <c r="CBO186" s="67"/>
      <c r="CBP186" s="180"/>
      <c r="CBQ186" s="180"/>
      <c r="CBR186" s="180"/>
      <c r="CBS186" s="180"/>
      <c r="CBT186" s="180"/>
      <c r="CBU186" s="76"/>
      <c r="CBV186" s="67"/>
      <c r="CBW186" s="180"/>
      <c r="CBX186" s="180"/>
      <c r="CBY186" s="180"/>
      <c r="CBZ186" s="180"/>
      <c r="CCA186" s="180"/>
      <c r="CCB186" s="76"/>
      <c r="CCC186" s="67"/>
      <c r="CCD186" s="180"/>
      <c r="CCE186" s="180"/>
      <c r="CCF186" s="180"/>
      <c r="CCG186" s="180"/>
      <c r="CCH186" s="180"/>
      <c r="CCI186" s="76"/>
      <c r="CCJ186" s="67"/>
      <c r="CCK186" s="180"/>
      <c r="CCL186" s="180"/>
      <c r="CCM186" s="180"/>
      <c r="CCN186" s="180"/>
      <c r="CCO186" s="180"/>
      <c r="CCP186" s="76"/>
      <c r="CCQ186" s="67"/>
      <c r="CCR186" s="180"/>
      <c r="CCS186" s="180"/>
      <c r="CCT186" s="180"/>
      <c r="CCU186" s="180"/>
      <c r="CCV186" s="180"/>
      <c r="CCW186" s="76"/>
      <c r="CCX186" s="67"/>
      <c r="CCY186" s="180"/>
      <c r="CCZ186" s="180"/>
      <c r="CDA186" s="180"/>
      <c r="CDB186" s="180"/>
      <c r="CDC186" s="180"/>
      <c r="CDD186" s="76"/>
      <c r="CDE186" s="67"/>
      <c r="CDF186" s="180"/>
      <c r="CDG186" s="180"/>
      <c r="CDH186" s="180"/>
      <c r="CDI186" s="180"/>
      <c r="CDJ186" s="180"/>
      <c r="CDK186" s="76"/>
      <c r="CDL186" s="67"/>
      <c r="CDM186" s="180"/>
      <c r="CDN186" s="180"/>
      <c r="CDO186" s="180"/>
      <c r="CDP186" s="180"/>
      <c r="CDQ186" s="180"/>
      <c r="CDR186" s="76"/>
      <c r="CDS186" s="67"/>
      <c r="CDT186" s="180"/>
      <c r="CDU186" s="180"/>
      <c r="CDV186" s="180"/>
      <c r="CDW186" s="180"/>
      <c r="CDX186" s="180"/>
      <c r="CDY186" s="76"/>
      <c r="CDZ186" s="67"/>
      <c r="CEA186" s="180"/>
      <c r="CEB186" s="180"/>
      <c r="CEC186" s="180"/>
      <c r="CED186" s="180"/>
      <c r="CEE186" s="180"/>
      <c r="CEF186" s="76"/>
      <c r="CEG186" s="67"/>
      <c r="CEH186" s="180"/>
      <c r="CEI186" s="180"/>
      <c r="CEJ186" s="180"/>
      <c r="CEK186" s="180"/>
      <c r="CEL186" s="180"/>
      <c r="CEM186" s="76"/>
      <c r="CEN186" s="67"/>
      <c r="CEO186" s="180"/>
      <c r="CEP186" s="180"/>
      <c r="CEQ186" s="180"/>
      <c r="CER186" s="180"/>
      <c r="CES186" s="180"/>
      <c r="CET186" s="76"/>
      <c r="CEU186" s="67"/>
      <c r="CEV186" s="180"/>
      <c r="CEW186" s="180"/>
      <c r="CEX186" s="180"/>
      <c r="CEY186" s="180"/>
      <c r="CEZ186" s="180"/>
      <c r="CFA186" s="76"/>
      <c r="CFB186" s="67"/>
      <c r="CFC186" s="180"/>
      <c r="CFD186" s="180"/>
      <c r="CFE186" s="180"/>
      <c r="CFF186" s="180"/>
      <c r="CFG186" s="180"/>
      <c r="CFH186" s="76"/>
      <c r="CFI186" s="67"/>
      <c r="CFJ186" s="180"/>
      <c r="CFK186" s="180"/>
      <c r="CFL186" s="180"/>
      <c r="CFM186" s="180"/>
      <c r="CFN186" s="180"/>
      <c r="CFO186" s="76"/>
      <c r="CFP186" s="67"/>
      <c r="CFQ186" s="180"/>
      <c r="CFR186" s="180"/>
      <c r="CFS186" s="180"/>
      <c r="CFT186" s="180"/>
      <c r="CFU186" s="180"/>
      <c r="CFV186" s="76"/>
      <c r="CFW186" s="67"/>
      <c r="CFX186" s="180"/>
      <c r="CFY186" s="180"/>
      <c r="CFZ186" s="180"/>
      <c r="CGA186" s="180"/>
      <c r="CGB186" s="180"/>
      <c r="CGC186" s="76"/>
      <c r="CGD186" s="67"/>
      <c r="CGE186" s="180"/>
      <c r="CGF186" s="180"/>
      <c r="CGG186" s="180"/>
      <c r="CGH186" s="180"/>
      <c r="CGI186" s="180"/>
      <c r="CGJ186" s="76"/>
      <c r="CGK186" s="67"/>
      <c r="CGL186" s="180"/>
      <c r="CGM186" s="180"/>
      <c r="CGN186" s="180"/>
      <c r="CGO186" s="180"/>
      <c r="CGP186" s="180"/>
      <c r="CGQ186" s="76"/>
      <c r="CGR186" s="67"/>
      <c r="CGS186" s="180"/>
      <c r="CGT186" s="180"/>
      <c r="CGU186" s="180"/>
      <c r="CGV186" s="180"/>
      <c r="CGW186" s="180"/>
      <c r="CGX186" s="76"/>
      <c r="CGY186" s="67"/>
      <c r="CGZ186" s="180"/>
      <c r="CHA186" s="180"/>
      <c r="CHB186" s="180"/>
      <c r="CHC186" s="180"/>
      <c r="CHD186" s="180"/>
      <c r="CHE186" s="76"/>
      <c r="CHF186" s="67"/>
      <c r="CHG186" s="180"/>
      <c r="CHH186" s="180"/>
      <c r="CHI186" s="180"/>
      <c r="CHJ186" s="180"/>
      <c r="CHK186" s="180"/>
      <c r="CHL186" s="76"/>
      <c r="CHM186" s="67"/>
      <c r="CHN186" s="180"/>
      <c r="CHO186" s="180"/>
      <c r="CHP186" s="180"/>
      <c r="CHQ186" s="180"/>
      <c r="CHR186" s="180"/>
      <c r="CHS186" s="76"/>
      <c r="CHT186" s="67"/>
      <c r="CHU186" s="180"/>
      <c r="CHV186" s="180"/>
      <c r="CHW186" s="180"/>
      <c r="CHX186" s="180"/>
      <c r="CHY186" s="180"/>
      <c r="CHZ186" s="76"/>
      <c r="CIA186" s="67"/>
      <c r="CIB186" s="180"/>
      <c r="CIC186" s="180"/>
      <c r="CID186" s="180"/>
      <c r="CIE186" s="180"/>
      <c r="CIF186" s="180"/>
      <c r="CIG186" s="76"/>
      <c r="CIH186" s="67"/>
      <c r="CII186" s="180"/>
      <c r="CIJ186" s="180"/>
      <c r="CIK186" s="180"/>
      <c r="CIL186" s="180"/>
      <c r="CIM186" s="180"/>
      <c r="CIN186" s="76"/>
      <c r="CIO186" s="67"/>
      <c r="CIP186" s="180"/>
      <c r="CIQ186" s="180"/>
      <c r="CIR186" s="180"/>
      <c r="CIS186" s="180"/>
      <c r="CIT186" s="180"/>
      <c r="CIU186" s="76"/>
      <c r="CIV186" s="67"/>
      <c r="CIW186" s="180"/>
      <c r="CIX186" s="180"/>
      <c r="CIY186" s="180"/>
      <c r="CIZ186" s="180"/>
      <c r="CJA186" s="180"/>
      <c r="CJB186" s="76"/>
      <c r="CJC186" s="67"/>
      <c r="CJD186" s="180"/>
      <c r="CJE186" s="180"/>
      <c r="CJF186" s="180"/>
      <c r="CJG186" s="180"/>
      <c r="CJH186" s="180"/>
      <c r="CJI186" s="76"/>
      <c r="CJJ186" s="67"/>
      <c r="CJK186" s="180"/>
      <c r="CJL186" s="180"/>
      <c r="CJM186" s="180"/>
      <c r="CJN186" s="180"/>
      <c r="CJO186" s="180"/>
      <c r="CJP186" s="76"/>
      <c r="CJQ186" s="67"/>
      <c r="CJR186" s="180"/>
      <c r="CJS186" s="180"/>
      <c r="CJT186" s="180"/>
      <c r="CJU186" s="180"/>
      <c r="CJV186" s="180"/>
      <c r="CJW186" s="76"/>
      <c r="CJX186" s="67"/>
      <c r="CJY186" s="180"/>
      <c r="CJZ186" s="180"/>
      <c r="CKA186" s="180"/>
      <c r="CKB186" s="180"/>
      <c r="CKC186" s="180"/>
      <c r="CKD186" s="76"/>
      <c r="CKE186" s="67"/>
      <c r="CKF186" s="180"/>
      <c r="CKG186" s="180"/>
      <c r="CKH186" s="180"/>
      <c r="CKI186" s="180"/>
      <c r="CKJ186" s="180"/>
      <c r="CKK186" s="76"/>
      <c r="CKL186" s="67"/>
      <c r="CKM186" s="180"/>
      <c r="CKN186" s="180"/>
      <c r="CKO186" s="180"/>
      <c r="CKP186" s="180"/>
      <c r="CKQ186" s="180"/>
      <c r="CKR186" s="76"/>
      <c r="CKS186" s="67"/>
      <c r="CKT186" s="180"/>
      <c r="CKU186" s="180"/>
      <c r="CKV186" s="180"/>
      <c r="CKW186" s="180"/>
      <c r="CKX186" s="180"/>
      <c r="CKY186" s="76"/>
      <c r="CKZ186" s="67"/>
      <c r="CLA186" s="180"/>
      <c r="CLB186" s="180"/>
      <c r="CLC186" s="180"/>
      <c r="CLD186" s="180"/>
      <c r="CLE186" s="180"/>
      <c r="CLF186" s="76"/>
      <c r="CLG186" s="67"/>
      <c r="CLH186" s="180"/>
      <c r="CLI186" s="180"/>
      <c r="CLJ186" s="180"/>
      <c r="CLK186" s="180"/>
      <c r="CLL186" s="180"/>
      <c r="CLM186" s="76"/>
      <c r="CLN186" s="67"/>
      <c r="CLO186" s="180"/>
      <c r="CLP186" s="180"/>
      <c r="CLQ186" s="180"/>
      <c r="CLR186" s="180"/>
      <c r="CLS186" s="180"/>
      <c r="CLT186" s="76"/>
      <c r="CLU186" s="67"/>
      <c r="CLV186" s="180"/>
      <c r="CLW186" s="180"/>
      <c r="CLX186" s="180"/>
      <c r="CLY186" s="180"/>
      <c r="CLZ186" s="180"/>
      <c r="CMA186" s="76"/>
      <c r="CMB186" s="67"/>
      <c r="CMC186" s="180"/>
      <c r="CMD186" s="180"/>
      <c r="CME186" s="180"/>
      <c r="CMF186" s="180"/>
      <c r="CMG186" s="180"/>
      <c r="CMH186" s="76"/>
      <c r="CMI186" s="67"/>
      <c r="CMJ186" s="180"/>
      <c r="CMK186" s="180"/>
      <c r="CML186" s="180"/>
      <c r="CMM186" s="180"/>
      <c r="CMN186" s="180"/>
      <c r="CMO186" s="76"/>
      <c r="CMP186" s="67"/>
      <c r="CMQ186" s="180"/>
      <c r="CMR186" s="180"/>
      <c r="CMS186" s="180"/>
      <c r="CMT186" s="180"/>
      <c r="CMU186" s="180"/>
      <c r="CMV186" s="76"/>
      <c r="CMW186" s="67"/>
      <c r="CMX186" s="180"/>
      <c r="CMY186" s="180"/>
      <c r="CMZ186" s="180"/>
      <c r="CNA186" s="180"/>
      <c r="CNB186" s="180"/>
      <c r="CNC186" s="76"/>
      <c r="CND186" s="67"/>
      <c r="CNE186" s="180"/>
      <c r="CNF186" s="180"/>
      <c r="CNG186" s="180"/>
      <c r="CNH186" s="180"/>
      <c r="CNI186" s="180"/>
      <c r="CNJ186" s="76"/>
      <c r="CNK186" s="67"/>
      <c r="CNL186" s="180"/>
      <c r="CNM186" s="180"/>
      <c r="CNN186" s="180"/>
      <c r="CNO186" s="180"/>
      <c r="CNP186" s="180"/>
      <c r="CNQ186" s="76"/>
      <c r="CNR186" s="67"/>
      <c r="CNS186" s="180"/>
      <c r="CNT186" s="180"/>
      <c r="CNU186" s="180"/>
      <c r="CNV186" s="180"/>
      <c r="CNW186" s="180"/>
      <c r="CNX186" s="76"/>
      <c r="CNY186" s="67"/>
      <c r="CNZ186" s="180"/>
      <c r="COA186" s="180"/>
      <c r="COB186" s="180"/>
      <c r="COC186" s="180"/>
      <c r="COD186" s="180"/>
      <c r="COE186" s="76"/>
      <c r="COF186" s="67"/>
      <c r="COG186" s="180"/>
      <c r="COH186" s="180"/>
      <c r="COI186" s="180"/>
      <c r="COJ186" s="180"/>
      <c r="COK186" s="180"/>
      <c r="COL186" s="76"/>
      <c r="COM186" s="67"/>
      <c r="CON186" s="180"/>
      <c r="COO186" s="180"/>
      <c r="COP186" s="180"/>
      <c r="COQ186" s="180"/>
      <c r="COR186" s="180"/>
      <c r="COS186" s="76"/>
      <c r="COT186" s="67"/>
      <c r="COU186" s="180"/>
      <c r="COV186" s="180"/>
      <c r="COW186" s="180"/>
      <c r="COX186" s="180"/>
      <c r="COY186" s="180"/>
      <c r="COZ186" s="76"/>
      <c r="CPA186" s="67"/>
      <c r="CPB186" s="180"/>
      <c r="CPC186" s="180"/>
      <c r="CPD186" s="180"/>
      <c r="CPE186" s="180"/>
      <c r="CPF186" s="180"/>
      <c r="CPG186" s="76"/>
      <c r="CPH186" s="67"/>
      <c r="CPI186" s="180"/>
      <c r="CPJ186" s="180"/>
      <c r="CPK186" s="180"/>
      <c r="CPL186" s="180"/>
      <c r="CPM186" s="180"/>
      <c r="CPN186" s="76"/>
      <c r="CPO186" s="67"/>
      <c r="CPP186" s="180"/>
      <c r="CPQ186" s="180"/>
      <c r="CPR186" s="180"/>
      <c r="CPS186" s="180"/>
      <c r="CPT186" s="180"/>
      <c r="CPU186" s="76"/>
      <c r="CPV186" s="67"/>
      <c r="CPW186" s="180"/>
      <c r="CPX186" s="180"/>
      <c r="CPY186" s="180"/>
      <c r="CPZ186" s="180"/>
      <c r="CQA186" s="180"/>
      <c r="CQB186" s="76"/>
      <c r="CQC186" s="67"/>
      <c r="CQD186" s="180"/>
      <c r="CQE186" s="180"/>
      <c r="CQF186" s="180"/>
      <c r="CQG186" s="180"/>
      <c r="CQH186" s="180"/>
      <c r="CQI186" s="76"/>
      <c r="CQJ186" s="67"/>
      <c r="CQK186" s="180"/>
      <c r="CQL186" s="180"/>
      <c r="CQM186" s="180"/>
      <c r="CQN186" s="180"/>
      <c r="CQO186" s="180"/>
      <c r="CQP186" s="76"/>
      <c r="CQQ186" s="67"/>
      <c r="CQR186" s="180"/>
      <c r="CQS186" s="180"/>
      <c r="CQT186" s="180"/>
      <c r="CQU186" s="180"/>
      <c r="CQV186" s="180"/>
      <c r="CQW186" s="76"/>
      <c r="CQX186" s="67"/>
      <c r="CQY186" s="180"/>
      <c r="CQZ186" s="180"/>
      <c r="CRA186" s="180"/>
      <c r="CRB186" s="180"/>
      <c r="CRC186" s="180"/>
      <c r="CRD186" s="76"/>
      <c r="CRE186" s="67"/>
      <c r="CRF186" s="180"/>
      <c r="CRG186" s="180"/>
      <c r="CRH186" s="180"/>
      <c r="CRI186" s="180"/>
      <c r="CRJ186" s="180"/>
      <c r="CRK186" s="76"/>
      <c r="CRL186" s="67"/>
      <c r="CRM186" s="180"/>
      <c r="CRN186" s="180"/>
      <c r="CRO186" s="180"/>
      <c r="CRP186" s="180"/>
      <c r="CRQ186" s="180"/>
      <c r="CRR186" s="76"/>
      <c r="CRS186" s="67"/>
      <c r="CRT186" s="180"/>
      <c r="CRU186" s="180"/>
      <c r="CRV186" s="180"/>
      <c r="CRW186" s="180"/>
      <c r="CRX186" s="180"/>
      <c r="CRY186" s="76"/>
      <c r="CRZ186" s="67"/>
      <c r="CSA186" s="180"/>
      <c r="CSB186" s="180"/>
      <c r="CSC186" s="180"/>
      <c r="CSD186" s="180"/>
      <c r="CSE186" s="180"/>
      <c r="CSF186" s="76"/>
      <c r="CSG186" s="67"/>
      <c r="CSH186" s="180"/>
      <c r="CSI186" s="180"/>
      <c r="CSJ186" s="180"/>
      <c r="CSK186" s="180"/>
      <c r="CSL186" s="180"/>
      <c r="CSM186" s="76"/>
      <c r="CSN186" s="67"/>
      <c r="CSO186" s="180"/>
      <c r="CSP186" s="180"/>
      <c r="CSQ186" s="180"/>
      <c r="CSR186" s="180"/>
      <c r="CSS186" s="180"/>
      <c r="CST186" s="76"/>
      <c r="CSU186" s="67"/>
      <c r="CSV186" s="180"/>
      <c r="CSW186" s="180"/>
      <c r="CSX186" s="180"/>
      <c r="CSY186" s="180"/>
      <c r="CSZ186" s="180"/>
      <c r="CTA186" s="76"/>
      <c r="CTB186" s="67"/>
      <c r="CTC186" s="180"/>
      <c r="CTD186" s="180"/>
      <c r="CTE186" s="180"/>
      <c r="CTF186" s="180"/>
      <c r="CTG186" s="180"/>
      <c r="CTH186" s="76"/>
      <c r="CTI186" s="67"/>
      <c r="CTJ186" s="180"/>
      <c r="CTK186" s="180"/>
      <c r="CTL186" s="180"/>
      <c r="CTM186" s="180"/>
      <c r="CTN186" s="180"/>
      <c r="CTO186" s="76"/>
      <c r="CTP186" s="67"/>
      <c r="CTQ186" s="180"/>
      <c r="CTR186" s="180"/>
      <c r="CTS186" s="180"/>
      <c r="CTT186" s="180"/>
      <c r="CTU186" s="180"/>
      <c r="CTV186" s="76"/>
      <c r="CTW186" s="67"/>
      <c r="CTX186" s="180"/>
      <c r="CTY186" s="180"/>
      <c r="CTZ186" s="180"/>
      <c r="CUA186" s="180"/>
      <c r="CUB186" s="180"/>
      <c r="CUC186" s="76"/>
      <c r="CUD186" s="67"/>
      <c r="CUE186" s="180"/>
      <c r="CUF186" s="180"/>
      <c r="CUG186" s="180"/>
      <c r="CUH186" s="180"/>
      <c r="CUI186" s="180"/>
      <c r="CUJ186" s="76"/>
      <c r="CUK186" s="67"/>
      <c r="CUL186" s="180"/>
      <c r="CUM186" s="180"/>
      <c r="CUN186" s="180"/>
      <c r="CUO186" s="180"/>
      <c r="CUP186" s="180"/>
      <c r="CUQ186" s="76"/>
      <c r="CUR186" s="67"/>
      <c r="CUS186" s="180"/>
      <c r="CUT186" s="180"/>
      <c r="CUU186" s="180"/>
      <c r="CUV186" s="180"/>
      <c r="CUW186" s="180"/>
      <c r="CUX186" s="76"/>
      <c r="CUY186" s="67"/>
      <c r="CUZ186" s="180"/>
      <c r="CVA186" s="180"/>
      <c r="CVB186" s="180"/>
      <c r="CVC186" s="180"/>
      <c r="CVD186" s="180"/>
      <c r="CVE186" s="76"/>
      <c r="CVF186" s="67"/>
      <c r="CVG186" s="180"/>
      <c r="CVH186" s="180"/>
      <c r="CVI186" s="180"/>
      <c r="CVJ186" s="180"/>
      <c r="CVK186" s="180"/>
      <c r="CVL186" s="76"/>
      <c r="CVM186" s="67"/>
      <c r="CVN186" s="180"/>
      <c r="CVO186" s="180"/>
      <c r="CVP186" s="180"/>
      <c r="CVQ186" s="180"/>
      <c r="CVR186" s="180"/>
      <c r="CVS186" s="76"/>
      <c r="CVT186" s="67"/>
      <c r="CVU186" s="180"/>
      <c r="CVV186" s="180"/>
      <c r="CVW186" s="180"/>
      <c r="CVX186" s="180"/>
      <c r="CVY186" s="180"/>
      <c r="CVZ186" s="76"/>
      <c r="CWA186" s="67"/>
      <c r="CWB186" s="180"/>
      <c r="CWC186" s="180"/>
      <c r="CWD186" s="180"/>
      <c r="CWE186" s="180"/>
      <c r="CWF186" s="180"/>
      <c r="CWG186" s="76"/>
      <c r="CWH186" s="67"/>
      <c r="CWI186" s="180"/>
      <c r="CWJ186" s="180"/>
      <c r="CWK186" s="180"/>
      <c r="CWL186" s="180"/>
      <c r="CWM186" s="180"/>
      <c r="CWN186" s="76"/>
      <c r="CWO186" s="67"/>
      <c r="CWP186" s="180"/>
      <c r="CWQ186" s="180"/>
      <c r="CWR186" s="180"/>
      <c r="CWS186" s="180"/>
      <c r="CWT186" s="180"/>
      <c r="CWU186" s="76"/>
      <c r="CWV186" s="67"/>
      <c r="CWW186" s="180"/>
      <c r="CWX186" s="180"/>
      <c r="CWY186" s="180"/>
      <c r="CWZ186" s="180"/>
      <c r="CXA186" s="180"/>
      <c r="CXB186" s="76"/>
      <c r="CXC186" s="67"/>
      <c r="CXD186" s="180"/>
      <c r="CXE186" s="180"/>
      <c r="CXF186" s="180"/>
      <c r="CXG186" s="180"/>
      <c r="CXH186" s="180"/>
      <c r="CXI186" s="76"/>
      <c r="CXJ186" s="67"/>
      <c r="CXK186" s="180"/>
      <c r="CXL186" s="180"/>
      <c r="CXM186" s="180"/>
      <c r="CXN186" s="180"/>
      <c r="CXO186" s="180"/>
      <c r="CXP186" s="76"/>
      <c r="CXQ186" s="67"/>
      <c r="CXR186" s="180"/>
      <c r="CXS186" s="180"/>
      <c r="CXT186" s="180"/>
      <c r="CXU186" s="180"/>
      <c r="CXV186" s="180"/>
      <c r="CXW186" s="76"/>
      <c r="CXX186" s="67"/>
      <c r="CXY186" s="180"/>
      <c r="CXZ186" s="180"/>
      <c r="CYA186" s="180"/>
      <c r="CYB186" s="180"/>
      <c r="CYC186" s="180"/>
      <c r="CYD186" s="76"/>
      <c r="CYE186" s="67"/>
      <c r="CYF186" s="180"/>
      <c r="CYG186" s="180"/>
      <c r="CYH186" s="180"/>
      <c r="CYI186" s="180"/>
      <c r="CYJ186" s="180"/>
      <c r="CYK186" s="76"/>
      <c r="CYL186" s="67"/>
      <c r="CYM186" s="180"/>
      <c r="CYN186" s="180"/>
      <c r="CYO186" s="180"/>
      <c r="CYP186" s="180"/>
      <c r="CYQ186" s="180"/>
      <c r="CYR186" s="76"/>
      <c r="CYS186" s="67"/>
      <c r="CYT186" s="180"/>
      <c r="CYU186" s="180"/>
      <c r="CYV186" s="180"/>
      <c r="CYW186" s="180"/>
      <c r="CYX186" s="180"/>
      <c r="CYY186" s="76"/>
      <c r="CYZ186" s="67"/>
      <c r="CZA186" s="180"/>
      <c r="CZB186" s="180"/>
      <c r="CZC186" s="180"/>
      <c r="CZD186" s="180"/>
      <c r="CZE186" s="180"/>
      <c r="CZF186" s="76"/>
      <c r="CZG186" s="67"/>
      <c r="CZH186" s="180"/>
      <c r="CZI186" s="180"/>
      <c r="CZJ186" s="180"/>
      <c r="CZK186" s="180"/>
      <c r="CZL186" s="180"/>
      <c r="CZM186" s="76"/>
      <c r="CZN186" s="67"/>
      <c r="CZO186" s="180"/>
      <c r="CZP186" s="180"/>
      <c r="CZQ186" s="180"/>
      <c r="CZR186" s="180"/>
      <c r="CZS186" s="180"/>
      <c r="CZT186" s="76"/>
      <c r="CZU186" s="67"/>
      <c r="CZV186" s="180"/>
      <c r="CZW186" s="180"/>
      <c r="CZX186" s="180"/>
      <c r="CZY186" s="180"/>
      <c r="CZZ186" s="180"/>
      <c r="DAA186" s="76"/>
      <c r="DAB186" s="67"/>
      <c r="DAC186" s="180"/>
      <c r="DAD186" s="180"/>
      <c r="DAE186" s="180"/>
      <c r="DAF186" s="180"/>
      <c r="DAG186" s="180"/>
      <c r="DAH186" s="76"/>
      <c r="DAI186" s="67"/>
      <c r="DAJ186" s="180"/>
      <c r="DAK186" s="180"/>
      <c r="DAL186" s="180"/>
      <c r="DAM186" s="180"/>
      <c r="DAN186" s="180"/>
      <c r="DAO186" s="76"/>
      <c r="DAP186" s="67"/>
      <c r="DAQ186" s="180"/>
      <c r="DAR186" s="180"/>
      <c r="DAS186" s="180"/>
      <c r="DAT186" s="180"/>
      <c r="DAU186" s="180"/>
      <c r="DAV186" s="76"/>
      <c r="DAW186" s="67"/>
      <c r="DAX186" s="180"/>
      <c r="DAY186" s="180"/>
      <c r="DAZ186" s="180"/>
      <c r="DBA186" s="180"/>
      <c r="DBB186" s="180"/>
      <c r="DBC186" s="76"/>
      <c r="DBD186" s="67"/>
      <c r="DBE186" s="180"/>
      <c r="DBF186" s="180"/>
      <c r="DBG186" s="180"/>
      <c r="DBH186" s="180"/>
      <c r="DBI186" s="180"/>
      <c r="DBJ186" s="76"/>
      <c r="DBK186" s="67"/>
      <c r="DBL186" s="180"/>
      <c r="DBM186" s="180"/>
      <c r="DBN186" s="180"/>
      <c r="DBO186" s="180"/>
      <c r="DBP186" s="180"/>
      <c r="DBQ186" s="76"/>
      <c r="DBR186" s="67"/>
      <c r="DBS186" s="180"/>
      <c r="DBT186" s="180"/>
      <c r="DBU186" s="180"/>
      <c r="DBV186" s="180"/>
      <c r="DBW186" s="180"/>
      <c r="DBX186" s="76"/>
      <c r="DBY186" s="67"/>
      <c r="DBZ186" s="180"/>
      <c r="DCA186" s="180"/>
      <c r="DCB186" s="180"/>
      <c r="DCC186" s="180"/>
      <c r="DCD186" s="180"/>
      <c r="DCE186" s="76"/>
      <c r="DCF186" s="67"/>
      <c r="DCG186" s="180"/>
      <c r="DCH186" s="180"/>
      <c r="DCI186" s="180"/>
      <c r="DCJ186" s="180"/>
      <c r="DCK186" s="180"/>
      <c r="DCL186" s="76"/>
      <c r="DCM186" s="67"/>
      <c r="DCN186" s="180"/>
      <c r="DCO186" s="180"/>
      <c r="DCP186" s="180"/>
      <c r="DCQ186" s="180"/>
      <c r="DCR186" s="180"/>
      <c r="DCS186" s="76"/>
      <c r="DCT186" s="67"/>
      <c r="DCU186" s="180"/>
      <c r="DCV186" s="180"/>
      <c r="DCW186" s="180"/>
      <c r="DCX186" s="180"/>
      <c r="DCY186" s="180"/>
      <c r="DCZ186" s="76"/>
      <c r="DDA186" s="67"/>
      <c r="DDB186" s="180"/>
      <c r="DDC186" s="180"/>
      <c r="DDD186" s="180"/>
      <c r="DDE186" s="180"/>
      <c r="DDF186" s="180"/>
      <c r="DDG186" s="76"/>
      <c r="DDH186" s="67"/>
      <c r="DDI186" s="180"/>
      <c r="DDJ186" s="180"/>
      <c r="DDK186" s="180"/>
      <c r="DDL186" s="180"/>
      <c r="DDM186" s="180"/>
      <c r="DDN186" s="76"/>
      <c r="DDO186" s="67"/>
      <c r="DDP186" s="180"/>
      <c r="DDQ186" s="180"/>
      <c r="DDR186" s="180"/>
      <c r="DDS186" s="180"/>
      <c r="DDT186" s="180"/>
      <c r="DDU186" s="76"/>
      <c r="DDV186" s="67"/>
      <c r="DDW186" s="180"/>
      <c r="DDX186" s="180"/>
      <c r="DDY186" s="180"/>
      <c r="DDZ186" s="180"/>
      <c r="DEA186" s="180"/>
      <c r="DEB186" s="76"/>
      <c r="DEC186" s="67"/>
      <c r="DED186" s="180"/>
      <c r="DEE186" s="180"/>
      <c r="DEF186" s="180"/>
      <c r="DEG186" s="180"/>
      <c r="DEH186" s="180"/>
      <c r="DEI186" s="76"/>
      <c r="DEJ186" s="67"/>
      <c r="DEK186" s="180"/>
      <c r="DEL186" s="180"/>
      <c r="DEM186" s="180"/>
      <c r="DEN186" s="180"/>
      <c r="DEO186" s="180"/>
      <c r="DEP186" s="76"/>
      <c r="DEQ186" s="67"/>
      <c r="DER186" s="180"/>
      <c r="DES186" s="180"/>
      <c r="DET186" s="180"/>
      <c r="DEU186" s="180"/>
      <c r="DEV186" s="180"/>
      <c r="DEW186" s="76"/>
      <c r="DEX186" s="67"/>
      <c r="DEY186" s="180"/>
      <c r="DEZ186" s="180"/>
      <c r="DFA186" s="180"/>
      <c r="DFB186" s="180"/>
      <c r="DFC186" s="180"/>
      <c r="DFD186" s="76"/>
      <c r="DFE186" s="67"/>
      <c r="DFF186" s="180"/>
      <c r="DFG186" s="180"/>
      <c r="DFH186" s="180"/>
      <c r="DFI186" s="180"/>
      <c r="DFJ186" s="180"/>
      <c r="DFK186" s="76"/>
      <c r="DFL186" s="67"/>
      <c r="DFM186" s="180"/>
      <c r="DFN186" s="180"/>
      <c r="DFO186" s="180"/>
      <c r="DFP186" s="180"/>
      <c r="DFQ186" s="180"/>
      <c r="DFR186" s="76"/>
      <c r="DFS186" s="67"/>
      <c r="DFT186" s="180"/>
      <c r="DFU186" s="180"/>
      <c r="DFV186" s="180"/>
      <c r="DFW186" s="180"/>
      <c r="DFX186" s="180"/>
      <c r="DFY186" s="76"/>
      <c r="DFZ186" s="67"/>
      <c r="DGA186" s="180"/>
      <c r="DGB186" s="180"/>
      <c r="DGC186" s="180"/>
      <c r="DGD186" s="180"/>
      <c r="DGE186" s="180"/>
      <c r="DGF186" s="76"/>
      <c r="DGG186" s="67"/>
      <c r="DGH186" s="180"/>
      <c r="DGI186" s="180"/>
      <c r="DGJ186" s="180"/>
      <c r="DGK186" s="180"/>
      <c r="DGL186" s="180"/>
      <c r="DGM186" s="76"/>
      <c r="DGN186" s="67"/>
      <c r="DGO186" s="180"/>
      <c r="DGP186" s="180"/>
      <c r="DGQ186" s="180"/>
      <c r="DGR186" s="180"/>
      <c r="DGS186" s="180"/>
      <c r="DGT186" s="76"/>
      <c r="DGU186" s="67"/>
      <c r="DGV186" s="180"/>
      <c r="DGW186" s="180"/>
      <c r="DGX186" s="180"/>
      <c r="DGY186" s="180"/>
      <c r="DGZ186" s="180"/>
      <c r="DHA186" s="76"/>
      <c r="DHB186" s="67"/>
      <c r="DHC186" s="180"/>
      <c r="DHD186" s="180"/>
      <c r="DHE186" s="180"/>
      <c r="DHF186" s="180"/>
      <c r="DHG186" s="180"/>
      <c r="DHH186" s="76"/>
      <c r="DHI186" s="67"/>
      <c r="DHJ186" s="180"/>
      <c r="DHK186" s="180"/>
      <c r="DHL186" s="180"/>
      <c r="DHM186" s="180"/>
      <c r="DHN186" s="180"/>
      <c r="DHO186" s="76"/>
      <c r="DHP186" s="67"/>
      <c r="DHQ186" s="180"/>
      <c r="DHR186" s="180"/>
      <c r="DHS186" s="180"/>
      <c r="DHT186" s="180"/>
      <c r="DHU186" s="180"/>
      <c r="DHV186" s="76"/>
      <c r="DHW186" s="67"/>
      <c r="DHX186" s="180"/>
      <c r="DHY186" s="180"/>
      <c r="DHZ186" s="180"/>
      <c r="DIA186" s="180"/>
      <c r="DIB186" s="180"/>
      <c r="DIC186" s="76"/>
      <c r="DID186" s="67"/>
      <c r="DIE186" s="180"/>
      <c r="DIF186" s="180"/>
      <c r="DIG186" s="180"/>
      <c r="DIH186" s="180"/>
      <c r="DII186" s="180"/>
      <c r="DIJ186" s="76"/>
      <c r="DIK186" s="67"/>
      <c r="DIL186" s="180"/>
      <c r="DIM186" s="180"/>
      <c r="DIN186" s="180"/>
      <c r="DIO186" s="180"/>
      <c r="DIP186" s="180"/>
      <c r="DIQ186" s="76"/>
      <c r="DIR186" s="67"/>
      <c r="DIS186" s="180"/>
      <c r="DIT186" s="180"/>
      <c r="DIU186" s="180"/>
      <c r="DIV186" s="180"/>
      <c r="DIW186" s="180"/>
      <c r="DIX186" s="76"/>
      <c r="DIY186" s="67"/>
      <c r="DIZ186" s="180"/>
      <c r="DJA186" s="180"/>
      <c r="DJB186" s="180"/>
      <c r="DJC186" s="180"/>
      <c r="DJD186" s="180"/>
      <c r="DJE186" s="76"/>
      <c r="DJF186" s="67"/>
      <c r="DJG186" s="180"/>
      <c r="DJH186" s="180"/>
      <c r="DJI186" s="180"/>
      <c r="DJJ186" s="180"/>
      <c r="DJK186" s="180"/>
      <c r="DJL186" s="76"/>
      <c r="DJM186" s="67"/>
      <c r="DJN186" s="180"/>
      <c r="DJO186" s="180"/>
      <c r="DJP186" s="180"/>
      <c r="DJQ186" s="180"/>
      <c r="DJR186" s="180"/>
      <c r="DJS186" s="76"/>
      <c r="DJT186" s="67"/>
      <c r="DJU186" s="180"/>
      <c r="DJV186" s="180"/>
      <c r="DJW186" s="180"/>
      <c r="DJX186" s="180"/>
      <c r="DJY186" s="180"/>
      <c r="DJZ186" s="76"/>
      <c r="DKA186" s="67"/>
      <c r="DKB186" s="180"/>
      <c r="DKC186" s="180"/>
      <c r="DKD186" s="180"/>
      <c r="DKE186" s="180"/>
      <c r="DKF186" s="180"/>
      <c r="DKG186" s="76"/>
      <c r="DKH186" s="67"/>
      <c r="DKI186" s="180"/>
      <c r="DKJ186" s="180"/>
      <c r="DKK186" s="180"/>
      <c r="DKL186" s="180"/>
      <c r="DKM186" s="180"/>
      <c r="DKN186" s="76"/>
      <c r="DKO186" s="67"/>
      <c r="DKP186" s="180"/>
      <c r="DKQ186" s="180"/>
      <c r="DKR186" s="180"/>
      <c r="DKS186" s="180"/>
      <c r="DKT186" s="180"/>
      <c r="DKU186" s="76"/>
      <c r="DKV186" s="67"/>
      <c r="DKW186" s="180"/>
      <c r="DKX186" s="180"/>
      <c r="DKY186" s="180"/>
      <c r="DKZ186" s="180"/>
      <c r="DLA186" s="180"/>
      <c r="DLB186" s="76"/>
      <c r="DLC186" s="67"/>
      <c r="DLD186" s="180"/>
      <c r="DLE186" s="180"/>
      <c r="DLF186" s="180"/>
      <c r="DLG186" s="180"/>
      <c r="DLH186" s="180"/>
      <c r="DLI186" s="76"/>
      <c r="DLJ186" s="67"/>
      <c r="DLK186" s="180"/>
      <c r="DLL186" s="180"/>
      <c r="DLM186" s="180"/>
      <c r="DLN186" s="180"/>
      <c r="DLO186" s="180"/>
      <c r="DLP186" s="76"/>
      <c r="DLQ186" s="67"/>
      <c r="DLR186" s="180"/>
      <c r="DLS186" s="180"/>
      <c r="DLT186" s="180"/>
      <c r="DLU186" s="180"/>
      <c r="DLV186" s="180"/>
      <c r="DLW186" s="76"/>
      <c r="DLX186" s="67"/>
      <c r="DLY186" s="180"/>
      <c r="DLZ186" s="180"/>
      <c r="DMA186" s="180"/>
      <c r="DMB186" s="180"/>
      <c r="DMC186" s="180"/>
      <c r="DMD186" s="76"/>
      <c r="DME186" s="67"/>
      <c r="DMF186" s="180"/>
      <c r="DMG186" s="180"/>
      <c r="DMH186" s="180"/>
      <c r="DMI186" s="180"/>
      <c r="DMJ186" s="180"/>
      <c r="DMK186" s="76"/>
      <c r="DML186" s="67"/>
      <c r="DMM186" s="180"/>
      <c r="DMN186" s="180"/>
      <c r="DMO186" s="180"/>
      <c r="DMP186" s="180"/>
      <c r="DMQ186" s="180"/>
      <c r="DMR186" s="76"/>
      <c r="DMS186" s="67"/>
      <c r="DMT186" s="180"/>
      <c r="DMU186" s="180"/>
      <c r="DMV186" s="180"/>
      <c r="DMW186" s="180"/>
      <c r="DMX186" s="180"/>
      <c r="DMY186" s="76"/>
      <c r="DMZ186" s="67"/>
      <c r="DNA186" s="180"/>
      <c r="DNB186" s="180"/>
      <c r="DNC186" s="180"/>
      <c r="DND186" s="180"/>
      <c r="DNE186" s="180"/>
      <c r="DNF186" s="76"/>
      <c r="DNG186" s="67"/>
      <c r="DNH186" s="180"/>
      <c r="DNI186" s="180"/>
      <c r="DNJ186" s="180"/>
      <c r="DNK186" s="180"/>
      <c r="DNL186" s="180"/>
      <c r="DNM186" s="76"/>
      <c r="DNN186" s="67"/>
      <c r="DNO186" s="180"/>
      <c r="DNP186" s="180"/>
      <c r="DNQ186" s="180"/>
      <c r="DNR186" s="180"/>
      <c r="DNS186" s="180"/>
      <c r="DNT186" s="76"/>
      <c r="DNU186" s="67"/>
      <c r="DNV186" s="180"/>
      <c r="DNW186" s="180"/>
      <c r="DNX186" s="180"/>
      <c r="DNY186" s="180"/>
      <c r="DNZ186" s="180"/>
      <c r="DOA186" s="76"/>
      <c r="DOB186" s="67"/>
      <c r="DOC186" s="180"/>
      <c r="DOD186" s="180"/>
      <c r="DOE186" s="180"/>
      <c r="DOF186" s="180"/>
      <c r="DOG186" s="180"/>
      <c r="DOH186" s="76"/>
      <c r="DOI186" s="67"/>
      <c r="DOJ186" s="180"/>
      <c r="DOK186" s="180"/>
      <c r="DOL186" s="180"/>
      <c r="DOM186" s="180"/>
      <c r="DON186" s="180"/>
      <c r="DOO186" s="76"/>
      <c r="DOP186" s="67"/>
      <c r="DOQ186" s="180"/>
      <c r="DOR186" s="180"/>
      <c r="DOS186" s="180"/>
      <c r="DOT186" s="180"/>
      <c r="DOU186" s="180"/>
      <c r="DOV186" s="76"/>
      <c r="DOW186" s="67"/>
      <c r="DOX186" s="180"/>
      <c r="DOY186" s="180"/>
      <c r="DOZ186" s="180"/>
      <c r="DPA186" s="180"/>
      <c r="DPB186" s="180"/>
      <c r="DPC186" s="76"/>
      <c r="DPD186" s="67"/>
      <c r="DPE186" s="180"/>
      <c r="DPF186" s="180"/>
      <c r="DPG186" s="180"/>
      <c r="DPH186" s="180"/>
      <c r="DPI186" s="180"/>
      <c r="DPJ186" s="76"/>
      <c r="DPK186" s="67"/>
      <c r="DPL186" s="180"/>
      <c r="DPM186" s="180"/>
      <c r="DPN186" s="180"/>
      <c r="DPO186" s="180"/>
      <c r="DPP186" s="180"/>
      <c r="DPQ186" s="76"/>
      <c r="DPR186" s="67"/>
      <c r="DPS186" s="180"/>
      <c r="DPT186" s="180"/>
      <c r="DPU186" s="180"/>
      <c r="DPV186" s="180"/>
      <c r="DPW186" s="180"/>
      <c r="DPX186" s="76"/>
      <c r="DPY186" s="67"/>
      <c r="DPZ186" s="180"/>
      <c r="DQA186" s="180"/>
      <c r="DQB186" s="180"/>
      <c r="DQC186" s="180"/>
      <c r="DQD186" s="180"/>
      <c r="DQE186" s="76"/>
      <c r="DQF186" s="67"/>
      <c r="DQG186" s="180"/>
      <c r="DQH186" s="180"/>
      <c r="DQI186" s="180"/>
      <c r="DQJ186" s="180"/>
      <c r="DQK186" s="180"/>
      <c r="DQL186" s="76"/>
      <c r="DQM186" s="67"/>
      <c r="DQN186" s="180"/>
      <c r="DQO186" s="180"/>
      <c r="DQP186" s="180"/>
      <c r="DQQ186" s="180"/>
      <c r="DQR186" s="180"/>
      <c r="DQS186" s="76"/>
      <c r="DQT186" s="67"/>
      <c r="DQU186" s="180"/>
      <c r="DQV186" s="180"/>
      <c r="DQW186" s="180"/>
      <c r="DQX186" s="180"/>
      <c r="DQY186" s="180"/>
      <c r="DQZ186" s="76"/>
      <c r="DRA186" s="67"/>
      <c r="DRB186" s="180"/>
      <c r="DRC186" s="180"/>
      <c r="DRD186" s="180"/>
      <c r="DRE186" s="180"/>
      <c r="DRF186" s="180"/>
      <c r="DRG186" s="76"/>
      <c r="DRH186" s="67"/>
      <c r="DRI186" s="180"/>
      <c r="DRJ186" s="180"/>
      <c r="DRK186" s="180"/>
      <c r="DRL186" s="180"/>
      <c r="DRM186" s="180"/>
      <c r="DRN186" s="76"/>
      <c r="DRO186" s="67"/>
      <c r="DRP186" s="180"/>
      <c r="DRQ186" s="180"/>
      <c r="DRR186" s="180"/>
      <c r="DRS186" s="180"/>
      <c r="DRT186" s="180"/>
      <c r="DRU186" s="76"/>
      <c r="DRV186" s="67"/>
      <c r="DRW186" s="180"/>
      <c r="DRX186" s="180"/>
      <c r="DRY186" s="180"/>
      <c r="DRZ186" s="180"/>
      <c r="DSA186" s="180"/>
      <c r="DSB186" s="76"/>
      <c r="DSC186" s="67"/>
      <c r="DSD186" s="180"/>
      <c r="DSE186" s="180"/>
      <c r="DSF186" s="180"/>
      <c r="DSG186" s="180"/>
      <c r="DSH186" s="180"/>
      <c r="DSI186" s="76"/>
      <c r="DSJ186" s="67"/>
      <c r="DSK186" s="180"/>
      <c r="DSL186" s="180"/>
      <c r="DSM186" s="180"/>
      <c r="DSN186" s="180"/>
      <c r="DSO186" s="180"/>
      <c r="DSP186" s="76"/>
      <c r="DSQ186" s="67"/>
      <c r="DSR186" s="180"/>
      <c r="DSS186" s="180"/>
      <c r="DST186" s="180"/>
      <c r="DSU186" s="180"/>
      <c r="DSV186" s="180"/>
      <c r="DSW186" s="76"/>
      <c r="DSX186" s="67"/>
      <c r="DSY186" s="180"/>
      <c r="DSZ186" s="180"/>
      <c r="DTA186" s="180"/>
      <c r="DTB186" s="180"/>
      <c r="DTC186" s="180"/>
      <c r="DTD186" s="76"/>
      <c r="DTE186" s="67"/>
      <c r="DTF186" s="180"/>
      <c r="DTG186" s="180"/>
      <c r="DTH186" s="180"/>
      <c r="DTI186" s="180"/>
      <c r="DTJ186" s="180"/>
      <c r="DTK186" s="76"/>
      <c r="DTL186" s="67"/>
      <c r="DTM186" s="180"/>
      <c r="DTN186" s="180"/>
      <c r="DTO186" s="180"/>
      <c r="DTP186" s="180"/>
      <c r="DTQ186" s="180"/>
      <c r="DTR186" s="76"/>
      <c r="DTS186" s="67"/>
      <c r="DTT186" s="180"/>
      <c r="DTU186" s="180"/>
      <c r="DTV186" s="180"/>
      <c r="DTW186" s="180"/>
      <c r="DTX186" s="180"/>
      <c r="DTY186" s="76"/>
      <c r="DTZ186" s="67"/>
      <c r="DUA186" s="180"/>
      <c r="DUB186" s="180"/>
      <c r="DUC186" s="180"/>
      <c r="DUD186" s="180"/>
      <c r="DUE186" s="180"/>
      <c r="DUF186" s="76"/>
      <c r="DUG186" s="67"/>
      <c r="DUH186" s="180"/>
      <c r="DUI186" s="180"/>
      <c r="DUJ186" s="180"/>
      <c r="DUK186" s="180"/>
      <c r="DUL186" s="180"/>
      <c r="DUM186" s="76"/>
      <c r="DUN186" s="67"/>
      <c r="DUO186" s="180"/>
      <c r="DUP186" s="180"/>
      <c r="DUQ186" s="180"/>
      <c r="DUR186" s="180"/>
      <c r="DUS186" s="180"/>
      <c r="DUT186" s="76"/>
      <c r="DUU186" s="67"/>
      <c r="DUV186" s="180"/>
      <c r="DUW186" s="180"/>
      <c r="DUX186" s="180"/>
      <c r="DUY186" s="180"/>
      <c r="DUZ186" s="180"/>
      <c r="DVA186" s="76"/>
      <c r="DVB186" s="67"/>
      <c r="DVC186" s="180"/>
      <c r="DVD186" s="180"/>
      <c r="DVE186" s="180"/>
      <c r="DVF186" s="180"/>
      <c r="DVG186" s="180"/>
      <c r="DVH186" s="76"/>
      <c r="DVI186" s="67"/>
      <c r="DVJ186" s="180"/>
      <c r="DVK186" s="180"/>
      <c r="DVL186" s="180"/>
      <c r="DVM186" s="180"/>
      <c r="DVN186" s="180"/>
      <c r="DVO186" s="76"/>
      <c r="DVP186" s="67"/>
      <c r="DVQ186" s="180"/>
      <c r="DVR186" s="180"/>
      <c r="DVS186" s="180"/>
      <c r="DVT186" s="180"/>
      <c r="DVU186" s="180"/>
      <c r="DVV186" s="76"/>
      <c r="DVW186" s="67"/>
      <c r="DVX186" s="180"/>
      <c r="DVY186" s="180"/>
      <c r="DVZ186" s="180"/>
      <c r="DWA186" s="180"/>
      <c r="DWB186" s="180"/>
      <c r="DWC186" s="76"/>
      <c r="DWD186" s="67"/>
      <c r="DWE186" s="180"/>
      <c r="DWF186" s="180"/>
      <c r="DWG186" s="180"/>
      <c r="DWH186" s="180"/>
      <c r="DWI186" s="180"/>
      <c r="DWJ186" s="76"/>
      <c r="DWK186" s="67"/>
      <c r="DWL186" s="180"/>
      <c r="DWM186" s="180"/>
      <c r="DWN186" s="180"/>
      <c r="DWO186" s="180"/>
      <c r="DWP186" s="180"/>
      <c r="DWQ186" s="76"/>
      <c r="DWR186" s="67"/>
      <c r="DWS186" s="180"/>
      <c r="DWT186" s="180"/>
      <c r="DWU186" s="180"/>
      <c r="DWV186" s="180"/>
      <c r="DWW186" s="180"/>
      <c r="DWX186" s="76"/>
      <c r="DWY186" s="67"/>
      <c r="DWZ186" s="180"/>
      <c r="DXA186" s="180"/>
      <c r="DXB186" s="180"/>
      <c r="DXC186" s="180"/>
      <c r="DXD186" s="180"/>
      <c r="DXE186" s="76"/>
      <c r="DXF186" s="67"/>
      <c r="DXG186" s="180"/>
      <c r="DXH186" s="180"/>
      <c r="DXI186" s="180"/>
      <c r="DXJ186" s="180"/>
      <c r="DXK186" s="180"/>
      <c r="DXL186" s="76"/>
      <c r="DXM186" s="67"/>
      <c r="DXN186" s="180"/>
      <c r="DXO186" s="180"/>
      <c r="DXP186" s="180"/>
      <c r="DXQ186" s="180"/>
      <c r="DXR186" s="180"/>
      <c r="DXS186" s="76"/>
      <c r="DXT186" s="67"/>
      <c r="DXU186" s="180"/>
      <c r="DXV186" s="180"/>
      <c r="DXW186" s="180"/>
      <c r="DXX186" s="180"/>
      <c r="DXY186" s="180"/>
      <c r="DXZ186" s="76"/>
      <c r="DYA186" s="67"/>
      <c r="DYB186" s="180"/>
      <c r="DYC186" s="180"/>
      <c r="DYD186" s="180"/>
      <c r="DYE186" s="180"/>
      <c r="DYF186" s="180"/>
      <c r="DYG186" s="76"/>
      <c r="DYH186" s="67"/>
      <c r="DYI186" s="180"/>
      <c r="DYJ186" s="180"/>
      <c r="DYK186" s="180"/>
      <c r="DYL186" s="180"/>
      <c r="DYM186" s="180"/>
      <c r="DYN186" s="76"/>
      <c r="DYO186" s="67"/>
      <c r="DYP186" s="180"/>
      <c r="DYQ186" s="180"/>
      <c r="DYR186" s="180"/>
      <c r="DYS186" s="180"/>
      <c r="DYT186" s="180"/>
      <c r="DYU186" s="76"/>
      <c r="DYV186" s="67"/>
      <c r="DYW186" s="180"/>
      <c r="DYX186" s="180"/>
      <c r="DYY186" s="180"/>
      <c r="DYZ186" s="180"/>
      <c r="DZA186" s="180"/>
      <c r="DZB186" s="76"/>
      <c r="DZC186" s="67"/>
      <c r="DZD186" s="180"/>
      <c r="DZE186" s="180"/>
      <c r="DZF186" s="180"/>
      <c r="DZG186" s="180"/>
      <c r="DZH186" s="180"/>
      <c r="DZI186" s="76"/>
      <c r="DZJ186" s="67"/>
      <c r="DZK186" s="180"/>
      <c r="DZL186" s="180"/>
      <c r="DZM186" s="180"/>
      <c r="DZN186" s="180"/>
      <c r="DZO186" s="180"/>
      <c r="DZP186" s="76"/>
      <c r="DZQ186" s="67"/>
      <c r="DZR186" s="180"/>
      <c r="DZS186" s="180"/>
      <c r="DZT186" s="180"/>
      <c r="DZU186" s="180"/>
      <c r="DZV186" s="180"/>
      <c r="DZW186" s="76"/>
      <c r="DZX186" s="67"/>
      <c r="DZY186" s="180"/>
      <c r="DZZ186" s="180"/>
      <c r="EAA186" s="180"/>
      <c r="EAB186" s="180"/>
      <c r="EAC186" s="180"/>
      <c r="EAD186" s="76"/>
      <c r="EAE186" s="67"/>
      <c r="EAF186" s="180"/>
      <c r="EAG186" s="180"/>
      <c r="EAH186" s="180"/>
      <c r="EAI186" s="180"/>
      <c r="EAJ186" s="180"/>
      <c r="EAK186" s="76"/>
      <c r="EAL186" s="67"/>
      <c r="EAM186" s="180"/>
      <c r="EAN186" s="180"/>
      <c r="EAO186" s="180"/>
      <c r="EAP186" s="180"/>
      <c r="EAQ186" s="180"/>
      <c r="EAR186" s="76"/>
      <c r="EAS186" s="67"/>
      <c r="EAT186" s="180"/>
      <c r="EAU186" s="180"/>
      <c r="EAV186" s="180"/>
      <c r="EAW186" s="180"/>
      <c r="EAX186" s="180"/>
      <c r="EAY186" s="76"/>
      <c r="EAZ186" s="67"/>
      <c r="EBA186" s="180"/>
      <c r="EBB186" s="180"/>
      <c r="EBC186" s="180"/>
      <c r="EBD186" s="180"/>
      <c r="EBE186" s="180"/>
      <c r="EBF186" s="76"/>
      <c r="EBG186" s="67"/>
      <c r="EBH186" s="180"/>
      <c r="EBI186" s="180"/>
      <c r="EBJ186" s="180"/>
      <c r="EBK186" s="180"/>
      <c r="EBL186" s="180"/>
      <c r="EBM186" s="76"/>
      <c r="EBN186" s="67"/>
      <c r="EBO186" s="180"/>
      <c r="EBP186" s="180"/>
      <c r="EBQ186" s="180"/>
      <c r="EBR186" s="180"/>
      <c r="EBS186" s="180"/>
      <c r="EBT186" s="76"/>
      <c r="EBU186" s="67"/>
      <c r="EBV186" s="180"/>
      <c r="EBW186" s="180"/>
      <c r="EBX186" s="180"/>
      <c r="EBY186" s="180"/>
      <c r="EBZ186" s="180"/>
      <c r="ECA186" s="76"/>
      <c r="ECB186" s="67"/>
      <c r="ECC186" s="180"/>
      <c r="ECD186" s="180"/>
      <c r="ECE186" s="180"/>
      <c r="ECF186" s="180"/>
      <c r="ECG186" s="180"/>
      <c r="ECH186" s="76"/>
      <c r="ECI186" s="67"/>
      <c r="ECJ186" s="180"/>
      <c r="ECK186" s="180"/>
      <c r="ECL186" s="180"/>
      <c r="ECM186" s="180"/>
      <c r="ECN186" s="180"/>
      <c r="ECO186" s="76"/>
      <c r="ECP186" s="67"/>
      <c r="ECQ186" s="180"/>
      <c r="ECR186" s="180"/>
      <c r="ECS186" s="180"/>
      <c r="ECT186" s="180"/>
      <c r="ECU186" s="180"/>
      <c r="ECV186" s="76"/>
      <c r="ECW186" s="67"/>
      <c r="ECX186" s="180"/>
      <c r="ECY186" s="180"/>
      <c r="ECZ186" s="180"/>
      <c r="EDA186" s="180"/>
      <c r="EDB186" s="180"/>
      <c r="EDC186" s="76"/>
      <c r="EDD186" s="67"/>
      <c r="EDE186" s="180"/>
      <c r="EDF186" s="180"/>
      <c r="EDG186" s="180"/>
      <c r="EDH186" s="180"/>
      <c r="EDI186" s="180"/>
      <c r="EDJ186" s="76"/>
      <c r="EDK186" s="67"/>
      <c r="EDL186" s="180"/>
      <c r="EDM186" s="180"/>
      <c r="EDN186" s="180"/>
      <c r="EDO186" s="180"/>
      <c r="EDP186" s="180"/>
      <c r="EDQ186" s="76"/>
      <c r="EDR186" s="67"/>
      <c r="EDS186" s="180"/>
      <c r="EDT186" s="180"/>
      <c r="EDU186" s="180"/>
      <c r="EDV186" s="180"/>
      <c r="EDW186" s="180"/>
      <c r="EDX186" s="76"/>
      <c r="EDY186" s="67"/>
      <c r="EDZ186" s="180"/>
      <c r="EEA186" s="180"/>
      <c r="EEB186" s="180"/>
      <c r="EEC186" s="180"/>
      <c r="EED186" s="180"/>
      <c r="EEE186" s="76"/>
      <c r="EEF186" s="67"/>
      <c r="EEG186" s="180"/>
      <c r="EEH186" s="180"/>
      <c r="EEI186" s="180"/>
      <c r="EEJ186" s="180"/>
      <c r="EEK186" s="180"/>
      <c r="EEL186" s="76"/>
      <c r="EEM186" s="67"/>
      <c r="EEN186" s="180"/>
      <c r="EEO186" s="180"/>
      <c r="EEP186" s="180"/>
      <c r="EEQ186" s="180"/>
      <c r="EER186" s="180"/>
      <c r="EES186" s="76"/>
      <c r="EET186" s="67"/>
      <c r="EEU186" s="180"/>
      <c r="EEV186" s="180"/>
      <c r="EEW186" s="180"/>
      <c r="EEX186" s="180"/>
      <c r="EEY186" s="180"/>
      <c r="EEZ186" s="76"/>
      <c r="EFA186" s="67"/>
      <c r="EFB186" s="180"/>
      <c r="EFC186" s="180"/>
      <c r="EFD186" s="180"/>
      <c r="EFE186" s="180"/>
      <c r="EFF186" s="180"/>
      <c r="EFG186" s="76"/>
      <c r="EFH186" s="67"/>
      <c r="EFI186" s="180"/>
      <c r="EFJ186" s="180"/>
      <c r="EFK186" s="180"/>
      <c r="EFL186" s="180"/>
      <c r="EFM186" s="180"/>
      <c r="EFN186" s="76"/>
      <c r="EFO186" s="67"/>
      <c r="EFP186" s="180"/>
      <c r="EFQ186" s="180"/>
      <c r="EFR186" s="180"/>
      <c r="EFS186" s="180"/>
      <c r="EFT186" s="180"/>
      <c r="EFU186" s="76"/>
      <c r="EFV186" s="67"/>
      <c r="EFW186" s="180"/>
      <c r="EFX186" s="180"/>
      <c r="EFY186" s="180"/>
      <c r="EFZ186" s="180"/>
      <c r="EGA186" s="180"/>
      <c r="EGB186" s="76"/>
      <c r="EGC186" s="67"/>
      <c r="EGD186" s="180"/>
      <c r="EGE186" s="180"/>
      <c r="EGF186" s="180"/>
      <c r="EGG186" s="180"/>
      <c r="EGH186" s="180"/>
      <c r="EGI186" s="76"/>
      <c r="EGJ186" s="67"/>
      <c r="EGK186" s="180"/>
      <c r="EGL186" s="180"/>
      <c r="EGM186" s="180"/>
      <c r="EGN186" s="180"/>
      <c r="EGO186" s="180"/>
      <c r="EGP186" s="76"/>
      <c r="EGQ186" s="67"/>
      <c r="EGR186" s="180"/>
      <c r="EGS186" s="180"/>
      <c r="EGT186" s="180"/>
      <c r="EGU186" s="180"/>
      <c r="EGV186" s="180"/>
      <c r="EGW186" s="76"/>
      <c r="EGX186" s="67"/>
      <c r="EGY186" s="180"/>
      <c r="EGZ186" s="180"/>
      <c r="EHA186" s="180"/>
      <c r="EHB186" s="180"/>
      <c r="EHC186" s="180"/>
      <c r="EHD186" s="76"/>
      <c r="EHE186" s="67"/>
      <c r="EHF186" s="180"/>
      <c r="EHG186" s="180"/>
      <c r="EHH186" s="180"/>
      <c r="EHI186" s="180"/>
      <c r="EHJ186" s="180"/>
      <c r="EHK186" s="76"/>
      <c r="EHL186" s="67"/>
      <c r="EHM186" s="180"/>
      <c r="EHN186" s="180"/>
      <c r="EHO186" s="180"/>
      <c r="EHP186" s="180"/>
      <c r="EHQ186" s="180"/>
      <c r="EHR186" s="76"/>
      <c r="EHS186" s="67"/>
      <c r="EHT186" s="180"/>
      <c r="EHU186" s="180"/>
      <c r="EHV186" s="180"/>
      <c r="EHW186" s="180"/>
      <c r="EHX186" s="180"/>
      <c r="EHY186" s="76"/>
      <c r="EHZ186" s="67"/>
      <c r="EIA186" s="180"/>
      <c r="EIB186" s="180"/>
      <c r="EIC186" s="180"/>
      <c r="EID186" s="180"/>
      <c r="EIE186" s="180"/>
      <c r="EIF186" s="76"/>
      <c r="EIG186" s="67"/>
      <c r="EIH186" s="180"/>
      <c r="EII186" s="180"/>
      <c r="EIJ186" s="180"/>
      <c r="EIK186" s="180"/>
      <c r="EIL186" s="180"/>
      <c r="EIM186" s="76"/>
      <c r="EIN186" s="67"/>
      <c r="EIO186" s="180"/>
      <c r="EIP186" s="180"/>
      <c r="EIQ186" s="180"/>
      <c r="EIR186" s="180"/>
      <c r="EIS186" s="180"/>
      <c r="EIT186" s="76"/>
      <c r="EIU186" s="67"/>
      <c r="EIV186" s="180"/>
      <c r="EIW186" s="180"/>
      <c r="EIX186" s="180"/>
      <c r="EIY186" s="180"/>
      <c r="EIZ186" s="180"/>
      <c r="EJA186" s="76"/>
      <c r="EJB186" s="67"/>
      <c r="EJC186" s="180"/>
      <c r="EJD186" s="180"/>
      <c r="EJE186" s="180"/>
      <c r="EJF186" s="180"/>
      <c r="EJG186" s="180"/>
      <c r="EJH186" s="76"/>
      <c r="EJI186" s="67"/>
      <c r="EJJ186" s="180"/>
      <c r="EJK186" s="180"/>
      <c r="EJL186" s="180"/>
      <c r="EJM186" s="180"/>
      <c r="EJN186" s="180"/>
      <c r="EJO186" s="76"/>
      <c r="EJP186" s="67"/>
      <c r="EJQ186" s="180"/>
      <c r="EJR186" s="180"/>
      <c r="EJS186" s="180"/>
      <c r="EJT186" s="180"/>
      <c r="EJU186" s="180"/>
      <c r="EJV186" s="76"/>
      <c r="EJW186" s="67"/>
      <c r="EJX186" s="180"/>
      <c r="EJY186" s="180"/>
      <c r="EJZ186" s="180"/>
      <c r="EKA186" s="180"/>
      <c r="EKB186" s="180"/>
      <c r="EKC186" s="76"/>
      <c r="EKD186" s="67"/>
      <c r="EKE186" s="180"/>
      <c r="EKF186" s="180"/>
      <c r="EKG186" s="180"/>
      <c r="EKH186" s="180"/>
      <c r="EKI186" s="180"/>
      <c r="EKJ186" s="76"/>
      <c r="EKK186" s="67"/>
      <c r="EKL186" s="180"/>
      <c r="EKM186" s="180"/>
      <c r="EKN186" s="180"/>
      <c r="EKO186" s="180"/>
      <c r="EKP186" s="180"/>
      <c r="EKQ186" s="76"/>
      <c r="EKR186" s="67"/>
      <c r="EKS186" s="180"/>
      <c r="EKT186" s="180"/>
      <c r="EKU186" s="180"/>
      <c r="EKV186" s="180"/>
      <c r="EKW186" s="180"/>
      <c r="EKX186" s="76"/>
      <c r="EKY186" s="67"/>
      <c r="EKZ186" s="180"/>
      <c r="ELA186" s="180"/>
      <c r="ELB186" s="180"/>
      <c r="ELC186" s="180"/>
      <c r="ELD186" s="180"/>
      <c r="ELE186" s="76"/>
      <c r="ELF186" s="67"/>
      <c r="ELG186" s="180"/>
      <c r="ELH186" s="180"/>
      <c r="ELI186" s="180"/>
      <c r="ELJ186" s="180"/>
      <c r="ELK186" s="180"/>
      <c r="ELL186" s="76"/>
      <c r="ELM186" s="67"/>
      <c r="ELN186" s="180"/>
      <c r="ELO186" s="180"/>
      <c r="ELP186" s="180"/>
      <c r="ELQ186" s="180"/>
      <c r="ELR186" s="180"/>
      <c r="ELS186" s="76"/>
      <c r="ELT186" s="67"/>
      <c r="ELU186" s="180"/>
      <c r="ELV186" s="180"/>
      <c r="ELW186" s="180"/>
      <c r="ELX186" s="180"/>
      <c r="ELY186" s="180"/>
      <c r="ELZ186" s="76"/>
      <c r="EMA186" s="67"/>
      <c r="EMB186" s="180"/>
      <c r="EMC186" s="180"/>
      <c r="EMD186" s="180"/>
      <c r="EME186" s="180"/>
      <c r="EMF186" s="180"/>
      <c r="EMG186" s="76"/>
      <c r="EMH186" s="67"/>
      <c r="EMI186" s="180"/>
      <c r="EMJ186" s="180"/>
      <c r="EMK186" s="180"/>
      <c r="EML186" s="180"/>
      <c r="EMM186" s="180"/>
      <c r="EMN186" s="76"/>
      <c r="EMO186" s="67"/>
      <c r="EMP186" s="180"/>
      <c r="EMQ186" s="180"/>
      <c r="EMR186" s="180"/>
      <c r="EMS186" s="180"/>
      <c r="EMT186" s="180"/>
      <c r="EMU186" s="76"/>
      <c r="EMV186" s="67"/>
      <c r="EMW186" s="180"/>
      <c r="EMX186" s="180"/>
      <c r="EMY186" s="180"/>
      <c r="EMZ186" s="180"/>
      <c r="ENA186" s="180"/>
      <c r="ENB186" s="76"/>
      <c r="ENC186" s="67"/>
      <c r="END186" s="180"/>
      <c r="ENE186" s="180"/>
      <c r="ENF186" s="180"/>
      <c r="ENG186" s="180"/>
      <c r="ENH186" s="180"/>
      <c r="ENI186" s="76"/>
      <c r="ENJ186" s="67"/>
      <c r="ENK186" s="180"/>
      <c r="ENL186" s="180"/>
      <c r="ENM186" s="180"/>
      <c r="ENN186" s="180"/>
      <c r="ENO186" s="180"/>
      <c r="ENP186" s="76"/>
      <c r="ENQ186" s="67"/>
      <c r="ENR186" s="180"/>
      <c r="ENS186" s="180"/>
      <c r="ENT186" s="180"/>
      <c r="ENU186" s="180"/>
      <c r="ENV186" s="180"/>
      <c r="ENW186" s="76"/>
      <c r="ENX186" s="67"/>
      <c r="ENY186" s="180"/>
      <c r="ENZ186" s="180"/>
      <c r="EOA186" s="180"/>
      <c r="EOB186" s="180"/>
      <c r="EOC186" s="180"/>
      <c r="EOD186" s="76"/>
      <c r="EOE186" s="67"/>
      <c r="EOF186" s="180"/>
      <c r="EOG186" s="180"/>
      <c r="EOH186" s="180"/>
      <c r="EOI186" s="180"/>
      <c r="EOJ186" s="180"/>
      <c r="EOK186" s="76"/>
      <c r="EOL186" s="67"/>
      <c r="EOM186" s="180"/>
      <c r="EON186" s="180"/>
      <c r="EOO186" s="180"/>
      <c r="EOP186" s="180"/>
      <c r="EOQ186" s="180"/>
      <c r="EOR186" s="76"/>
      <c r="EOS186" s="67"/>
      <c r="EOT186" s="180"/>
      <c r="EOU186" s="180"/>
      <c r="EOV186" s="180"/>
      <c r="EOW186" s="180"/>
      <c r="EOX186" s="180"/>
      <c r="EOY186" s="76"/>
      <c r="EOZ186" s="67"/>
      <c r="EPA186" s="180"/>
      <c r="EPB186" s="180"/>
      <c r="EPC186" s="180"/>
      <c r="EPD186" s="180"/>
      <c r="EPE186" s="180"/>
      <c r="EPF186" s="76"/>
      <c r="EPG186" s="67"/>
      <c r="EPH186" s="180"/>
      <c r="EPI186" s="180"/>
      <c r="EPJ186" s="180"/>
      <c r="EPK186" s="180"/>
      <c r="EPL186" s="180"/>
      <c r="EPM186" s="76"/>
      <c r="EPN186" s="67"/>
      <c r="EPO186" s="180"/>
      <c r="EPP186" s="180"/>
      <c r="EPQ186" s="180"/>
      <c r="EPR186" s="180"/>
      <c r="EPS186" s="180"/>
      <c r="EPT186" s="76"/>
      <c r="EPU186" s="67"/>
      <c r="EPV186" s="180"/>
      <c r="EPW186" s="180"/>
      <c r="EPX186" s="180"/>
      <c r="EPY186" s="180"/>
      <c r="EPZ186" s="180"/>
      <c r="EQA186" s="76"/>
      <c r="EQB186" s="67"/>
      <c r="EQC186" s="180"/>
      <c r="EQD186" s="180"/>
      <c r="EQE186" s="180"/>
      <c r="EQF186" s="180"/>
      <c r="EQG186" s="180"/>
      <c r="EQH186" s="76"/>
      <c r="EQI186" s="67"/>
      <c r="EQJ186" s="180"/>
      <c r="EQK186" s="180"/>
      <c r="EQL186" s="180"/>
      <c r="EQM186" s="180"/>
      <c r="EQN186" s="180"/>
      <c r="EQO186" s="76"/>
      <c r="EQP186" s="67"/>
      <c r="EQQ186" s="180"/>
      <c r="EQR186" s="180"/>
      <c r="EQS186" s="180"/>
      <c r="EQT186" s="180"/>
      <c r="EQU186" s="180"/>
      <c r="EQV186" s="76"/>
      <c r="EQW186" s="67"/>
      <c r="EQX186" s="180"/>
      <c r="EQY186" s="180"/>
      <c r="EQZ186" s="180"/>
      <c r="ERA186" s="180"/>
      <c r="ERB186" s="180"/>
      <c r="ERC186" s="76"/>
      <c r="ERD186" s="67"/>
      <c r="ERE186" s="180"/>
      <c r="ERF186" s="180"/>
      <c r="ERG186" s="180"/>
      <c r="ERH186" s="180"/>
      <c r="ERI186" s="180"/>
      <c r="ERJ186" s="76"/>
      <c r="ERK186" s="67"/>
      <c r="ERL186" s="180"/>
      <c r="ERM186" s="180"/>
      <c r="ERN186" s="180"/>
      <c r="ERO186" s="180"/>
      <c r="ERP186" s="180"/>
      <c r="ERQ186" s="76"/>
      <c r="ERR186" s="67"/>
      <c r="ERS186" s="180"/>
      <c r="ERT186" s="180"/>
      <c r="ERU186" s="180"/>
      <c r="ERV186" s="180"/>
      <c r="ERW186" s="180"/>
      <c r="ERX186" s="76"/>
      <c r="ERY186" s="67"/>
      <c r="ERZ186" s="180"/>
      <c r="ESA186" s="180"/>
      <c r="ESB186" s="180"/>
      <c r="ESC186" s="180"/>
      <c r="ESD186" s="180"/>
      <c r="ESE186" s="76"/>
      <c r="ESF186" s="67"/>
      <c r="ESG186" s="180"/>
      <c r="ESH186" s="180"/>
      <c r="ESI186" s="180"/>
      <c r="ESJ186" s="180"/>
      <c r="ESK186" s="180"/>
      <c r="ESL186" s="76"/>
      <c r="ESM186" s="67"/>
      <c r="ESN186" s="180"/>
      <c r="ESO186" s="180"/>
      <c r="ESP186" s="180"/>
      <c r="ESQ186" s="180"/>
      <c r="ESR186" s="180"/>
      <c r="ESS186" s="76"/>
      <c r="EST186" s="67"/>
      <c r="ESU186" s="180"/>
      <c r="ESV186" s="180"/>
      <c r="ESW186" s="180"/>
      <c r="ESX186" s="180"/>
      <c r="ESY186" s="180"/>
      <c r="ESZ186" s="76"/>
      <c r="ETA186" s="67"/>
      <c r="ETB186" s="180"/>
      <c r="ETC186" s="180"/>
      <c r="ETD186" s="180"/>
      <c r="ETE186" s="180"/>
      <c r="ETF186" s="180"/>
      <c r="ETG186" s="76"/>
      <c r="ETH186" s="67"/>
      <c r="ETI186" s="180"/>
      <c r="ETJ186" s="180"/>
      <c r="ETK186" s="180"/>
      <c r="ETL186" s="180"/>
      <c r="ETM186" s="180"/>
      <c r="ETN186" s="76"/>
      <c r="ETO186" s="67"/>
      <c r="ETP186" s="180"/>
      <c r="ETQ186" s="180"/>
      <c r="ETR186" s="180"/>
      <c r="ETS186" s="180"/>
      <c r="ETT186" s="180"/>
      <c r="ETU186" s="76"/>
      <c r="ETV186" s="67"/>
      <c r="ETW186" s="180"/>
      <c r="ETX186" s="180"/>
      <c r="ETY186" s="180"/>
      <c r="ETZ186" s="180"/>
      <c r="EUA186" s="180"/>
      <c r="EUB186" s="76"/>
      <c r="EUC186" s="67"/>
      <c r="EUD186" s="180"/>
      <c r="EUE186" s="180"/>
      <c r="EUF186" s="180"/>
      <c r="EUG186" s="180"/>
      <c r="EUH186" s="180"/>
      <c r="EUI186" s="76"/>
      <c r="EUJ186" s="67"/>
      <c r="EUK186" s="180"/>
      <c r="EUL186" s="180"/>
      <c r="EUM186" s="180"/>
      <c r="EUN186" s="180"/>
      <c r="EUO186" s="180"/>
      <c r="EUP186" s="76"/>
      <c r="EUQ186" s="67"/>
      <c r="EUR186" s="180"/>
      <c r="EUS186" s="180"/>
      <c r="EUT186" s="180"/>
      <c r="EUU186" s="180"/>
      <c r="EUV186" s="180"/>
      <c r="EUW186" s="76"/>
      <c r="EUX186" s="67"/>
      <c r="EUY186" s="180"/>
      <c r="EUZ186" s="180"/>
      <c r="EVA186" s="180"/>
      <c r="EVB186" s="180"/>
      <c r="EVC186" s="180"/>
      <c r="EVD186" s="76"/>
      <c r="EVE186" s="67"/>
      <c r="EVF186" s="180"/>
      <c r="EVG186" s="180"/>
      <c r="EVH186" s="180"/>
      <c r="EVI186" s="180"/>
      <c r="EVJ186" s="180"/>
      <c r="EVK186" s="76"/>
      <c r="EVL186" s="67"/>
      <c r="EVM186" s="180"/>
      <c r="EVN186" s="180"/>
      <c r="EVO186" s="180"/>
      <c r="EVP186" s="180"/>
      <c r="EVQ186" s="180"/>
      <c r="EVR186" s="76"/>
      <c r="EVS186" s="67"/>
      <c r="EVT186" s="180"/>
      <c r="EVU186" s="180"/>
      <c r="EVV186" s="180"/>
      <c r="EVW186" s="180"/>
      <c r="EVX186" s="180"/>
      <c r="EVY186" s="76"/>
      <c r="EVZ186" s="67"/>
      <c r="EWA186" s="180"/>
      <c r="EWB186" s="180"/>
      <c r="EWC186" s="180"/>
      <c r="EWD186" s="180"/>
      <c r="EWE186" s="180"/>
      <c r="EWF186" s="76"/>
      <c r="EWG186" s="67"/>
      <c r="EWH186" s="180"/>
      <c r="EWI186" s="180"/>
      <c r="EWJ186" s="180"/>
      <c r="EWK186" s="180"/>
      <c r="EWL186" s="180"/>
      <c r="EWM186" s="76"/>
      <c r="EWN186" s="67"/>
      <c r="EWO186" s="180"/>
      <c r="EWP186" s="180"/>
      <c r="EWQ186" s="180"/>
      <c r="EWR186" s="180"/>
      <c r="EWS186" s="180"/>
      <c r="EWT186" s="76"/>
      <c r="EWU186" s="67"/>
      <c r="EWV186" s="180"/>
      <c r="EWW186" s="180"/>
      <c r="EWX186" s="180"/>
      <c r="EWY186" s="180"/>
      <c r="EWZ186" s="180"/>
      <c r="EXA186" s="76"/>
      <c r="EXB186" s="67"/>
      <c r="EXC186" s="180"/>
      <c r="EXD186" s="180"/>
      <c r="EXE186" s="180"/>
      <c r="EXF186" s="180"/>
      <c r="EXG186" s="180"/>
      <c r="EXH186" s="76"/>
      <c r="EXI186" s="67"/>
      <c r="EXJ186" s="180"/>
      <c r="EXK186" s="180"/>
      <c r="EXL186" s="180"/>
      <c r="EXM186" s="180"/>
      <c r="EXN186" s="180"/>
      <c r="EXO186" s="76"/>
      <c r="EXP186" s="67"/>
      <c r="EXQ186" s="180"/>
      <c r="EXR186" s="180"/>
      <c r="EXS186" s="180"/>
      <c r="EXT186" s="180"/>
      <c r="EXU186" s="180"/>
      <c r="EXV186" s="76"/>
      <c r="EXW186" s="67"/>
      <c r="EXX186" s="180"/>
      <c r="EXY186" s="180"/>
      <c r="EXZ186" s="180"/>
      <c r="EYA186" s="180"/>
      <c r="EYB186" s="180"/>
      <c r="EYC186" s="76"/>
      <c r="EYD186" s="67"/>
      <c r="EYE186" s="180"/>
      <c r="EYF186" s="180"/>
      <c r="EYG186" s="180"/>
      <c r="EYH186" s="180"/>
      <c r="EYI186" s="180"/>
      <c r="EYJ186" s="76"/>
      <c r="EYK186" s="67"/>
      <c r="EYL186" s="180"/>
      <c r="EYM186" s="180"/>
      <c r="EYN186" s="180"/>
      <c r="EYO186" s="180"/>
      <c r="EYP186" s="180"/>
      <c r="EYQ186" s="76"/>
      <c r="EYR186" s="67"/>
      <c r="EYS186" s="180"/>
      <c r="EYT186" s="180"/>
      <c r="EYU186" s="180"/>
      <c r="EYV186" s="180"/>
      <c r="EYW186" s="180"/>
      <c r="EYX186" s="76"/>
      <c r="EYY186" s="67"/>
      <c r="EYZ186" s="180"/>
      <c r="EZA186" s="180"/>
      <c r="EZB186" s="180"/>
      <c r="EZC186" s="180"/>
      <c r="EZD186" s="180"/>
      <c r="EZE186" s="76"/>
      <c r="EZF186" s="67"/>
      <c r="EZG186" s="180"/>
      <c r="EZH186" s="180"/>
      <c r="EZI186" s="180"/>
      <c r="EZJ186" s="180"/>
      <c r="EZK186" s="180"/>
      <c r="EZL186" s="76"/>
      <c r="EZM186" s="67"/>
      <c r="EZN186" s="180"/>
      <c r="EZO186" s="180"/>
      <c r="EZP186" s="180"/>
      <c r="EZQ186" s="180"/>
      <c r="EZR186" s="180"/>
      <c r="EZS186" s="76"/>
      <c r="EZT186" s="67"/>
      <c r="EZU186" s="180"/>
      <c r="EZV186" s="180"/>
      <c r="EZW186" s="180"/>
      <c r="EZX186" s="180"/>
      <c r="EZY186" s="180"/>
      <c r="EZZ186" s="76"/>
      <c r="FAA186" s="67"/>
      <c r="FAB186" s="180"/>
      <c r="FAC186" s="180"/>
      <c r="FAD186" s="180"/>
      <c r="FAE186" s="180"/>
      <c r="FAF186" s="180"/>
      <c r="FAG186" s="76"/>
      <c r="FAH186" s="67"/>
      <c r="FAI186" s="180"/>
      <c r="FAJ186" s="180"/>
      <c r="FAK186" s="180"/>
      <c r="FAL186" s="180"/>
      <c r="FAM186" s="180"/>
      <c r="FAN186" s="76"/>
      <c r="FAO186" s="67"/>
      <c r="FAP186" s="180"/>
      <c r="FAQ186" s="180"/>
      <c r="FAR186" s="180"/>
      <c r="FAS186" s="180"/>
      <c r="FAT186" s="180"/>
      <c r="FAU186" s="76"/>
      <c r="FAV186" s="67"/>
      <c r="FAW186" s="180"/>
      <c r="FAX186" s="180"/>
      <c r="FAY186" s="180"/>
      <c r="FAZ186" s="180"/>
      <c r="FBA186" s="180"/>
      <c r="FBB186" s="76"/>
      <c r="FBC186" s="67"/>
      <c r="FBD186" s="180"/>
      <c r="FBE186" s="180"/>
      <c r="FBF186" s="180"/>
      <c r="FBG186" s="180"/>
      <c r="FBH186" s="180"/>
      <c r="FBI186" s="76"/>
      <c r="FBJ186" s="67"/>
      <c r="FBK186" s="180"/>
      <c r="FBL186" s="180"/>
      <c r="FBM186" s="180"/>
      <c r="FBN186" s="180"/>
      <c r="FBO186" s="180"/>
      <c r="FBP186" s="76"/>
      <c r="FBQ186" s="67"/>
      <c r="FBR186" s="180"/>
      <c r="FBS186" s="180"/>
      <c r="FBT186" s="180"/>
      <c r="FBU186" s="180"/>
      <c r="FBV186" s="180"/>
      <c r="FBW186" s="76"/>
      <c r="FBX186" s="67"/>
      <c r="FBY186" s="180"/>
      <c r="FBZ186" s="180"/>
      <c r="FCA186" s="180"/>
      <c r="FCB186" s="180"/>
      <c r="FCC186" s="180"/>
      <c r="FCD186" s="76"/>
      <c r="FCE186" s="67"/>
      <c r="FCF186" s="180"/>
      <c r="FCG186" s="180"/>
      <c r="FCH186" s="180"/>
      <c r="FCI186" s="180"/>
      <c r="FCJ186" s="180"/>
      <c r="FCK186" s="76"/>
      <c r="FCL186" s="67"/>
      <c r="FCM186" s="180"/>
      <c r="FCN186" s="180"/>
      <c r="FCO186" s="180"/>
      <c r="FCP186" s="180"/>
      <c r="FCQ186" s="180"/>
      <c r="FCR186" s="76"/>
      <c r="FCS186" s="67"/>
      <c r="FCT186" s="180"/>
      <c r="FCU186" s="180"/>
      <c r="FCV186" s="180"/>
      <c r="FCW186" s="180"/>
      <c r="FCX186" s="180"/>
      <c r="FCY186" s="76"/>
      <c r="FCZ186" s="67"/>
      <c r="FDA186" s="180"/>
      <c r="FDB186" s="180"/>
      <c r="FDC186" s="180"/>
      <c r="FDD186" s="180"/>
      <c r="FDE186" s="180"/>
      <c r="FDF186" s="76"/>
      <c r="FDG186" s="67"/>
      <c r="FDH186" s="180"/>
      <c r="FDI186" s="180"/>
      <c r="FDJ186" s="180"/>
      <c r="FDK186" s="180"/>
      <c r="FDL186" s="180"/>
      <c r="FDM186" s="76"/>
      <c r="FDN186" s="67"/>
      <c r="FDO186" s="180"/>
      <c r="FDP186" s="180"/>
      <c r="FDQ186" s="180"/>
      <c r="FDR186" s="180"/>
      <c r="FDS186" s="180"/>
      <c r="FDT186" s="76"/>
      <c r="FDU186" s="67"/>
      <c r="FDV186" s="180"/>
      <c r="FDW186" s="180"/>
      <c r="FDX186" s="180"/>
      <c r="FDY186" s="180"/>
      <c r="FDZ186" s="180"/>
      <c r="FEA186" s="76"/>
      <c r="FEB186" s="67"/>
      <c r="FEC186" s="180"/>
      <c r="FED186" s="180"/>
      <c r="FEE186" s="180"/>
      <c r="FEF186" s="180"/>
      <c r="FEG186" s="180"/>
      <c r="FEH186" s="76"/>
      <c r="FEI186" s="67"/>
      <c r="FEJ186" s="180"/>
      <c r="FEK186" s="180"/>
      <c r="FEL186" s="180"/>
      <c r="FEM186" s="180"/>
      <c r="FEN186" s="180"/>
      <c r="FEO186" s="76"/>
      <c r="FEP186" s="67"/>
      <c r="FEQ186" s="180"/>
      <c r="FER186" s="180"/>
      <c r="FES186" s="180"/>
      <c r="FET186" s="180"/>
      <c r="FEU186" s="180"/>
      <c r="FEV186" s="76"/>
      <c r="FEW186" s="67"/>
      <c r="FEX186" s="180"/>
      <c r="FEY186" s="180"/>
      <c r="FEZ186" s="180"/>
      <c r="FFA186" s="180"/>
      <c r="FFB186" s="180"/>
      <c r="FFC186" s="76"/>
      <c r="FFD186" s="67"/>
      <c r="FFE186" s="180"/>
      <c r="FFF186" s="180"/>
      <c r="FFG186" s="180"/>
      <c r="FFH186" s="180"/>
      <c r="FFI186" s="180"/>
      <c r="FFJ186" s="76"/>
      <c r="FFK186" s="67"/>
      <c r="FFL186" s="180"/>
      <c r="FFM186" s="180"/>
      <c r="FFN186" s="180"/>
      <c r="FFO186" s="180"/>
      <c r="FFP186" s="180"/>
      <c r="FFQ186" s="76"/>
      <c r="FFR186" s="67"/>
      <c r="FFS186" s="180"/>
      <c r="FFT186" s="180"/>
      <c r="FFU186" s="180"/>
      <c r="FFV186" s="180"/>
      <c r="FFW186" s="180"/>
      <c r="FFX186" s="76"/>
      <c r="FFY186" s="67"/>
      <c r="FFZ186" s="180"/>
      <c r="FGA186" s="180"/>
      <c r="FGB186" s="180"/>
      <c r="FGC186" s="180"/>
      <c r="FGD186" s="180"/>
      <c r="FGE186" s="76"/>
      <c r="FGF186" s="67"/>
      <c r="FGG186" s="180"/>
      <c r="FGH186" s="180"/>
      <c r="FGI186" s="180"/>
      <c r="FGJ186" s="180"/>
      <c r="FGK186" s="180"/>
      <c r="FGL186" s="76"/>
      <c r="FGM186" s="67"/>
      <c r="FGN186" s="180"/>
      <c r="FGO186" s="180"/>
      <c r="FGP186" s="180"/>
      <c r="FGQ186" s="180"/>
      <c r="FGR186" s="180"/>
      <c r="FGS186" s="76"/>
      <c r="FGT186" s="67"/>
      <c r="FGU186" s="180"/>
      <c r="FGV186" s="180"/>
      <c r="FGW186" s="180"/>
      <c r="FGX186" s="180"/>
      <c r="FGY186" s="180"/>
      <c r="FGZ186" s="76"/>
      <c r="FHA186" s="67"/>
      <c r="FHB186" s="180"/>
      <c r="FHC186" s="180"/>
      <c r="FHD186" s="180"/>
      <c r="FHE186" s="180"/>
      <c r="FHF186" s="180"/>
      <c r="FHG186" s="76"/>
      <c r="FHH186" s="67"/>
      <c r="FHI186" s="180"/>
      <c r="FHJ186" s="180"/>
      <c r="FHK186" s="180"/>
      <c r="FHL186" s="180"/>
      <c r="FHM186" s="180"/>
      <c r="FHN186" s="76"/>
      <c r="FHO186" s="67"/>
      <c r="FHP186" s="180"/>
      <c r="FHQ186" s="180"/>
      <c r="FHR186" s="180"/>
      <c r="FHS186" s="180"/>
      <c r="FHT186" s="180"/>
      <c r="FHU186" s="76"/>
      <c r="FHV186" s="67"/>
      <c r="FHW186" s="180"/>
      <c r="FHX186" s="180"/>
      <c r="FHY186" s="180"/>
      <c r="FHZ186" s="180"/>
      <c r="FIA186" s="180"/>
      <c r="FIB186" s="76"/>
      <c r="FIC186" s="67"/>
      <c r="FID186" s="180"/>
      <c r="FIE186" s="180"/>
      <c r="FIF186" s="180"/>
      <c r="FIG186" s="180"/>
      <c r="FIH186" s="180"/>
      <c r="FII186" s="76"/>
      <c r="FIJ186" s="67"/>
      <c r="FIK186" s="180"/>
      <c r="FIL186" s="180"/>
      <c r="FIM186" s="180"/>
      <c r="FIN186" s="180"/>
      <c r="FIO186" s="180"/>
      <c r="FIP186" s="76"/>
      <c r="FIQ186" s="67"/>
      <c r="FIR186" s="180"/>
      <c r="FIS186" s="180"/>
      <c r="FIT186" s="180"/>
      <c r="FIU186" s="180"/>
      <c r="FIV186" s="180"/>
      <c r="FIW186" s="76"/>
      <c r="FIX186" s="67"/>
      <c r="FIY186" s="180"/>
      <c r="FIZ186" s="180"/>
      <c r="FJA186" s="180"/>
      <c r="FJB186" s="180"/>
      <c r="FJC186" s="180"/>
      <c r="FJD186" s="76"/>
      <c r="FJE186" s="67"/>
      <c r="FJF186" s="180"/>
      <c r="FJG186" s="180"/>
      <c r="FJH186" s="180"/>
      <c r="FJI186" s="180"/>
      <c r="FJJ186" s="180"/>
      <c r="FJK186" s="76"/>
      <c r="FJL186" s="67"/>
      <c r="FJM186" s="180"/>
      <c r="FJN186" s="180"/>
      <c r="FJO186" s="180"/>
      <c r="FJP186" s="180"/>
      <c r="FJQ186" s="180"/>
      <c r="FJR186" s="76"/>
      <c r="FJS186" s="67"/>
      <c r="FJT186" s="180"/>
      <c r="FJU186" s="180"/>
      <c r="FJV186" s="180"/>
      <c r="FJW186" s="180"/>
      <c r="FJX186" s="180"/>
      <c r="FJY186" s="76"/>
      <c r="FJZ186" s="67"/>
      <c r="FKA186" s="180"/>
      <c r="FKB186" s="180"/>
      <c r="FKC186" s="180"/>
      <c r="FKD186" s="180"/>
      <c r="FKE186" s="180"/>
      <c r="FKF186" s="76"/>
      <c r="FKG186" s="67"/>
      <c r="FKH186" s="180"/>
      <c r="FKI186" s="180"/>
      <c r="FKJ186" s="180"/>
      <c r="FKK186" s="180"/>
      <c r="FKL186" s="180"/>
      <c r="FKM186" s="76"/>
      <c r="FKN186" s="67"/>
      <c r="FKO186" s="180"/>
      <c r="FKP186" s="180"/>
      <c r="FKQ186" s="180"/>
      <c r="FKR186" s="180"/>
      <c r="FKS186" s="180"/>
      <c r="FKT186" s="76"/>
      <c r="FKU186" s="67"/>
      <c r="FKV186" s="180"/>
      <c r="FKW186" s="180"/>
      <c r="FKX186" s="180"/>
      <c r="FKY186" s="180"/>
      <c r="FKZ186" s="180"/>
      <c r="FLA186" s="76"/>
      <c r="FLB186" s="67"/>
      <c r="FLC186" s="180"/>
      <c r="FLD186" s="180"/>
      <c r="FLE186" s="180"/>
      <c r="FLF186" s="180"/>
      <c r="FLG186" s="180"/>
      <c r="FLH186" s="76"/>
      <c r="FLI186" s="67"/>
      <c r="FLJ186" s="180"/>
      <c r="FLK186" s="180"/>
      <c r="FLL186" s="180"/>
      <c r="FLM186" s="180"/>
      <c r="FLN186" s="180"/>
      <c r="FLO186" s="76"/>
      <c r="FLP186" s="67"/>
      <c r="FLQ186" s="180"/>
      <c r="FLR186" s="180"/>
      <c r="FLS186" s="180"/>
      <c r="FLT186" s="180"/>
      <c r="FLU186" s="180"/>
      <c r="FLV186" s="76"/>
      <c r="FLW186" s="67"/>
      <c r="FLX186" s="180"/>
      <c r="FLY186" s="180"/>
      <c r="FLZ186" s="180"/>
      <c r="FMA186" s="180"/>
      <c r="FMB186" s="180"/>
      <c r="FMC186" s="76"/>
      <c r="FMD186" s="67"/>
      <c r="FME186" s="180"/>
      <c r="FMF186" s="180"/>
      <c r="FMG186" s="180"/>
      <c r="FMH186" s="180"/>
      <c r="FMI186" s="180"/>
      <c r="FMJ186" s="76"/>
      <c r="FMK186" s="67"/>
      <c r="FML186" s="180"/>
      <c r="FMM186" s="180"/>
      <c r="FMN186" s="180"/>
      <c r="FMO186" s="180"/>
      <c r="FMP186" s="180"/>
      <c r="FMQ186" s="76"/>
      <c r="FMR186" s="67"/>
      <c r="FMS186" s="180"/>
      <c r="FMT186" s="180"/>
      <c r="FMU186" s="180"/>
      <c r="FMV186" s="180"/>
      <c r="FMW186" s="180"/>
      <c r="FMX186" s="76"/>
      <c r="FMY186" s="67"/>
      <c r="FMZ186" s="180"/>
      <c r="FNA186" s="180"/>
      <c r="FNB186" s="180"/>
      <c r="FNC186" s="180"/>
      <c r="FND186" s="180"/>
      <c r="FNE186" s="76"/>
      <c r="FNF186" s="67"/>
      <c r="FNG186" s="180"/>
      <c r="FNH186" s="180"/>
      <c r="FNI186" s="180"/>
      <c r="FNJ186" s="180"/>
      <c r="FNK186" s="180"/>
      <c r="FNL186" s="76"/>
      <c r="FNM186" s="67"/>
      <c r="FNN186" s="180"/>
      <c r="FNO186" s="180"/>
      <c r="FNP186" s="180"/>
      <c r="FNQ186" s="180"/>
      <c r="FNR186" s="180"/>
      <c r="FNS186" s="76"/>
      <c r="FNT186" s="67"/>
      <c r="FNU186" s="180"/>
      <c r="FNV186" s="180"/>
      <c r="FNW186" s="180"/>
      <c r="FNX186" s="180"/>
      <c r="FNY186" s="180"/>
      <c r="FNZ186" s="76"/>
      <c r="FOA186" s="67"/>
      <c r="FOB186" s="180"/>
      <c r="FOC186" s="180"/>
      <c r="FOD186" s="180"/>
      <c r="FOE186" s="180"/>
      <c r="FOF186" s="180"/>
      <c r="FOG186" s="76"/>
      <c r="FOH186" s="67"/>
      <c r="FOI186" s="180"/>
      <c r="FOJ186" s="180"/>
      <c r="FOK186" s="180"/>
      <c r="FOL186" s="180"/>
      <c r="FOM186" s="180"/>
      <c r="FON186" s="76"/>
      <c r="FOO186" s="67"/>
      <c r="FOP186" s="180"/>
      <c r="FOQ186" s="180"/>
      <c r="FOR186" s="180"/>
      <c r="FOS186" s="180"/>
      <c r="FOT186" s="180"/>
      <c r="FOU186" s="76"/>
      <c r="FOV186" s="67"/>
      <c r="FOW186" s="180"/>
      <c r="FOX186" s="180"/>
      <c r="FOY186" s="180"/>
      <c r="FOZ186" s="180"/>
      <c r="FPA186" s="180"/>
      <c r="FPB186" s="76"/>
      <c r="FPC186" s="67"/>
      <c r="FPD186" s="180"/>
      <c r="FPE186" s="180"/>
      <c r="FPF186" s="180"/>
      <c r="FPG186" s="180"/>
      <c r="FPH186" s="180"/>
      <c r="FPI186" s="76"/>
      <c r="FPJ186" s="67"/>
      <c r="FPK186" s="180"/>
      <c r="FPL186" s="180"/>
      <c r="FPM186" s="180"/>
      <c r="FPN186" s="180"/>
      <c r="FPO186" s="180"/>
      <c r="FPP186" s="76"/>
      <c r="FPQ186" s="67"/>
      <c r="FPR186" s="180"/>
      <c r="FPS186" s="180"/>
      <c r="FPT186" s="180"/>
      <c r="FPU186" s="180"/>
      <c r="FPV186" s="180"/>
      <c r="FPW186" s="76"/>
      <c r="FPX186" s="67"/>
      <c r="FPY186" s="180"/>
      <c r="FPZ186" s="180"/>
      <c r="FQA186" s="180"/>
      <c r="FQB186" s="180"/>
      <c r="FQC186" s="180"/>
      <c r="FQD186" s="76"/>
      <c r="FQE186" s="67"/>
      <c r="FQF186" s="180"/>
      <c r="FQG186" s="180"/>
      <c r="FQH186" s="180"/>
      <c r="FQI186" s="180"/>
      <c r="FQJ186" s="180"/>
      <c r="FQK186" s="76"/>
      <c r="FQL186" s="67"/>
      <c r="FQM186" s="180"/>
      <c r="FQN186" s="180"/>
      <c r="FQO186" s="180"/>
      <c r="FQP186" s="180"/>
      <c r="FQQ186" s="180"/>
      <c r="FQR186" s="76"/>
      <c r="FQS186" s="67"/>
      <c r="FQT186" s="180"/>
      <c r="FQU186" s="180"/>
      <c r="FQV186" s="180"/>
      <c r="FQW186" s="180"/>
      <c r="FQX186" s="180"/>
      <c r="FQY186" s="76"/>
      <c r="FQZ186" s="67"/>
      <c r="FRA186" s="180"/>
      <c r="FRB186" s="180"/>
      <c r="FRC186" s="180"/>
      <c r="FRD186" s="180"/>
      <c r="FRE186" s="180"/>
      <c r="FRF186" s="76"/>
      <c r="FRG186" s="67"/>
      <c r="FRH186" s="180"/>
      <c r="FRI186" s="180"/>
      <c r="FRJ186" s="180"/>
      <c r="FRK186" s="180"/>
      <c r="FRL186" s="180"/>
      <c r="FRM186" s="76"/>
      <c r="FRN186" s="67"/>
      <c r="FRO186" s="180"/>
      <c r="FRP186" s="180"/>
      <c r="FRQ186" s="180"/>
      <c r="FRR186" s="180"/>
      <c r="FRS186" s="180"/>
      <c r="FRT186" s="76"/>
      <c r="FRU186" s="67"/>
      <c r="FRV186" s="180"/>
      <c r="FRW186" s="180"/>
      <c r="FRX186" s="180"/>
      <c r="FRY186" s="180"/>
      <c r="FRZ186" s="180"/>
      <c r="FSA186" s="76"/>
      <c r="FSB186" s="67"/>
      <c r="FSC186" s="180"/>
      <c r="FSD186" s="180"/>
      <c r="FSE186" s="180"/>
      <c r="FSF186" s="180"/>
      <c r="FSG186" s="180"/>
      <c r="FSH186" s="76"/>
      <c r="FSI186" s="67"/>
      <c r="FSJ186" s="180"/>
      <c r="FSK186" s="180"/>
      <c r="FSL186" s="180"/>
      <c r="FSM186" s="180"/>
      <c r="FSN186" s="180"/>
      <c r="FSO186" s="76"/>
      <c r="FSP186" s="67"/>
      <c r="FSQ186" s="180"/>
      <c r="FSR186" s="180"/>
      <c r="FSS186" s="180"/>
      <c r="FST186" s="180"/>
      <c r="FSU186" s="180"/>
      <c r="FSV186" s="76"/>
      <c r="FSW186" s="67"/>
      <c r="FSX186" s="180"/>
      <c r="FSY186" s="180"/>
      <c r="FSZ186" s="180"/>
      <c r="FTA186" s="180"/>
      <c r="FTB186" s="180"/>
      <c r="FTC186" s="76"/>
      <c r="FTD186" s="67"/>
      <c r="FTE186" s="180"/>
      <c r="FTF186" s="180"/>
      <c r="FTG186" s="180"/>
      <c r="FTH186" s="180"/>
      <c r="FTI186" s="180"/>
      <c r="FTJ186" s="76"/>
      <c r="FTK186" s="67"/>
      <c r="FTL186" s="180"/>
      <c r="FTM186" s="180"/>
      <c r="FTN186" s="180"/>
      <c r="FTO186" s="180"/>
      <c r="FTP186" s="180"/>
      <c r="FTQ186" s="76"/>
      <c r="FTR186" s="67"/>
      <c r="FTS186" s="180"/>
      <c r="FTT186" s="180"/>
      <c r="FTU186" s="180"/>
      <c r="FTV186" s="180"/>
      <c r="FTW186" s="180"/>
      <c r="FTX186" s="76"/>
      <c r="FTY186" s="67"/>
      <c r="FTZ186" s="180"/>
      <c r="FUA186" s="180"/>
      <c r="FUB186" s="180"/>
      <c r="FUC186" s="180"/>
      <c r="FUD186" s="180"/>
      <c r="FUE186" s="76"/>
      <c r="FUF186" s="67"/>
      <c r="FUG186" s="180"/>
      <c r="FUH186" s="180"/>
      <c r="FUI186" s="180"/>
      <c r="FUJ186" s="180"/>
      <c r="FUK186" s="180"/>
      <c r="FUL186" s="76"/>
      <c r="FUM186" s="67"/>
      <c r="FUN186" s="180"/>
      <c r="FUO186" s="180"/>
      <c r="FUP186" s="180"/>
      <c r="FUQ186" s="180"/>
      <c r="FUR186" s="180"/>
      <c r="FUS186" s="76"/>
      <c r="FUT186" s="67"/>
      <c r="FUU186" s="180"/>
      <c r="FUV186" s="180"/>
      <c r="FUW186" s="180"/>
      <c r="FUX186" s="180"/>
      <c r="FUY186" s="180"/>
      <c r="FUZ186" s="76"/>
      <c r="FVA186" s="67"/>
      <c r="FVB186" s="180"/>
      <c r="FVC186" s="180"/>
      <c r="FVD186" s="180"/>
      <c r="FVE186" s="180"/>
      <c r="FVF186" s="180"/>
      <c r="FVG186" s="76"/>
      <c r="FVH186" s="67"/>
      <c r="FVI186" s="180"/>
      <c r="FVJ186" s="180"/>
      <c r="FVK186" s="180"/>
      <c r="FVL186" s="180"/>
      <c r="FVM186" s="180"/>
      <c r="FVN186" s="76"/>
      <c r="FVO186" s="67"/>
      <c r="FVP186" s="180"/>
      <c r="FVQ186" s="180"/>
      <c r="FVR186" s="180"/>
      <c r="FVS186" s="180"/>
      <c r="FVT186" s="180"/>
      <c r="FVU186" s="76"/>
      <c r="FVV186" s="67"/>
      <c r="FVW186" s="180"/>
      <c r="FVX186" s="180"/>
      <c r="FVY186" s="180"/>
      <c r="FVZ186" s="180"/>
      <c r="FWA186" s="180"/>
      <c r="FWB186" s="76"/>
      <c r="FWC186" s="67"/>
      <c r="FWD186" s="180"/>
      <c r="FWE186" s="180"/>
      <c r="FWF186" s="180"/>
      <c r="FWG186" s="180"/>
      <c r="FWH186" s="180"/>
      <c r="FWI186" s="76"/>
      <c r="FWJ186" s="67"/>
      <c r="FWK186" s="180"/>
      <c r="FWL186" s="180"/>
      <c r="FWM186" s="180"/>
      <c r="FWN186" s="180"/>
      <c r="FWO186" s="180"/>
      <c r="FWP186" s="76"/>
      <c r="FWQ186" s="67"/>
      <c r="FWR186" s="180"/>
      <c r="FWS186" s="180"/>
      <c r="FWT186" s="180"/>
      <c r="FWU186" s="180"/>
      <c r="FWV186" s="180"/>
      <c r="FWW186" s="76"/>
      <c r="FWX186" s="67"/>
      <c r="FWY186" s="180"/>
      <c r="FWZ186" s="180"/>
      <c r="FXA186" s="180"/>
      <c r="FXB186" s="180"/>
      <c r="FXC186" s="180"/>
      <c r="FXD186" s="76"/>
      <c r="FXE186" s="67"/>
      <c r="FXF186" s="180"/>
      <c r="FXG186" s="180"/>
      <c r="FXH186" s="180"/>
      <c r="FXI186" s="180"/>
      <c r="FXJ186" s="180"/>
      <c r="FXK186" s="76"/>
      <c r="FXL186" s="67"/>
      <c r="FXM186" s="180"/>
      <c r="FXN186" s="180"/>
      <c r="FXO186" s="180"/>
      <c r="FXP186" s="180"/>
      <c r="FXQ186" s="180"/>
      <c r="FXR186" s="76"/>
      <c r="FXS186" s="67"/>
      <c r="FXT186" s="180"/>
      <c r="FXU186" s="180"/>
      <c r="FXV186" s="180"/>
      <c r="FXW186" s="180"/>
      <c r="FXX186" s="180"/>
      <c r="FXY186" s="76"/>
      <c r="FXZ186" s="67"/>
      <c r="FYA186" s="180"/>
      <c r="FYB186" s="180"/>
      <c r="FYC186" s="180"/>
      <c r="FYD186" s="180"/>
      <c r="FYE186" s="180"/>
      <c r="FYF186" s="76"/>
      <c r="FYG186" s="67"/>
      <c r="FYH186" s="180"/>
      <c r="FYI186" s="180"/>
      <c r="FYJ186" s="180"/>
      <c r="FYK186" s="180"/>
      <c r="FYL186" s="180"/>
      <c r="FYM186" s="76"/>
      <c r="FYN186" s="67"/>
      <c r="FYO186" s="180"/>
      <c r="FYP186" s="180"/>
      <c r="FYQ186" s="180"/>
      <c r="FYR186" s="180"/>
      <c r="FYS186" s="180"/>
      <c r="FYT186" s="76"/>
      <c r="FYU186" s="67"/>
      <c r="FYV186" s="180"/>
      <c r="FYW186" s="180"/>
      <c r="FYX186" s="180"/>
      <c r="FYY186" s="180"/>
      <c r="FYZ186" s="180"/>
      <c r="FZA186" s="76"/>
      <c r="FZB186" s="67"/>
      <c r="FZC186" s="180"/>
      <c r="FZD186" s="180"/>
      <c r="FZE186" s="180"/>
      <c r="FZF186" s="180"/>
      <c r="FZG186" s="180"/>
      <c r="FZH186" s="76"/>
      <c r="FZI186" s="67"/>
      <c r="FZJ186" s="180"/>
      <c r="FZK186" s="180"/>
      <c r="FZL186" s="180"/>
      <c r="FZM186" s="180"/>
      <c r="FZN186" s="180"/>
      <c r="FZO186" s="76"/>
      <c r="FZP186" s="67"/>
      <c r="FZQ186" s="180"/>
      <c r="FZR186" s="180"/>
      <c r="FZS186" s="180"/>
      <c r="FZT186" s="180"/>
      <c r="FZU186" s="180"/>
      <c r="FZV186" s="76"/>
      <c r="FZW186" s="67"/>
      <c r="FZX186" s="180"/>
      <c r="FZY186" s="180"/>
      <c r="FZZ186" s="180"/>
      <c r="GAA186" s="180"/>
      <c r="GAB186" s="180"/>
      <c r="GAC186" s="76"/>
      <c r="GAD186" s="67"/>
      <c r="GAE186" s="180"/>
      <c r="GAF186" s="180"/>
      <c r="GAG186" s="180"/>
      <c r="GAH186" s="180"/>
      <c r="GAI186" s="180"/>
      <c r="GAJ186" s="76"/>
      <c r="GAK186" s="67"/>
      <c r="GAL186" s="180"/>
      <c r="GAM186" s="180"/>
      <c r="GAN186" s="180"/>
      <c r="GAO186" s="180"/>
      <c r="GAP186" s="180"/>
      <c r="GAQ186" s="76"/>
      <c r="GAR186" s="67"/>
      <c r="GAS186" s="180"/>
      <c r="GAT186" s="180"/>
      <c r="GAU186" s="180"/>
      <c r="GAV186" s="180"/>
      <c r="GAW186" s="180"/>
      <c r="GAX186" s="76"/>
      <c r="GAY186" s="67"/>
      <c r="GAZ186" s="180"/>
      <c r="GBA186" s="180"/>
      <c r="GBB186" s="180"/>
      <c r="GBC186" s="180"/>
      <c r="GBD186" s="180"/>
      <c r="GBE186" s="76"/>
      <c r="GBF186" s="67"/>
      <c r="GBG186" s="180"/>
      <c r="GBH186" s="180"/>
      <c r="GBI186" s="180"/>
      <c r="GBJ186" s="180"/>
      <c r="GBK186" s="180"/>
      <c r="GBL186" s="76"/>
      <c r="GBM186" s="67"/>
      <c r="GBN186" s="180"/>
      <c r="GBO186" s="180"/>
      <c r="GBP186" s="180"/>
      <c r="GBQ186" s="180"/>
      <c r="GBR186" s="180"/>
      <c r="GBS186" s="76"/>
      <c r="GBT186" s="67"/>
      <c r="GBU186" s="180"/>
      <c r="GBV186" s="180"/>
      <c r="GBW186" s="180"/>
      <c r="GBX186" s="180"/>
      <c r="GBY186" s="180"/>
      <c r="GBZ186" s="76"/>
      <c r="GCA186" s="67"/>
      <c r="GCB186" s="180"/>
      <c r="GCC186" s="180"/>
      <c r="GCD186" s="180"/>
      <c r="GCE186" s="180"/>
      <c r="GCF186" s="180"/>
      <c r="GCG186" s="76"/>
      <c r="GCH186" s="67"/>
      <c r="GCI186" s="180"/>
      <c r="GCJ186" s="180"/>
      <c r="GCK186" s="180"/>
      <c r="GCL186" s="180"/>
      <c r="GCM186" s="180"/>
      <c r="GCN186" s="76"/>
      <c r="GCO186" s="67"/>
      <c r="GCP186" s="180"/>
      <c r="GCQ186" s="180"/>
      <c r="GCR186" s="180"/>
      <c r="GCS186" s="180"/>
      <c r="GCT186" s="180"/>
      <c r="GCU186" s="76"/>
      <c r="GCV186" s="67"/>
      <c r="GCW186" s="180"/>
      <c r="GCX186" s="180"/>
      <c r="GCY186" s="180"/>
      <c r="GCZ186" s="180"/>
      <c r="GDA186" s="180"/>
      <c r="GDB186" s="76"/>
      <c r="GDC186" s="67"/>
      <c r="GDD186" s="180"/>
      <c r="GDE186" s="180"/>
      <c r="GDF186" s="180"/>
      <c r="GDG186" s="180"/>
      <c r="GDH186" s="180"/>
      <c r="GDI186" s="76"/>
      <c r="GDJ186" s="67"/>
      <c r="GDK186" s="180"/>
      <c r="GDL186" s="180"/>
      <c r="GDM186" s="180"/>
      <c r="GDN186" s="180"/>
      <c r="GDO186" s="180"/>
      <c r="GDP186" s="76"/>
      <c r="GDQ186" s="67"/>
      <c r="GDR186" s="180"/>
      <c r="GDS186" s="180"/>
      <c r="GDT186" s="180"/>
      <c r="GDU186" s="180"/>
      <c r="GDV186" s="180"/>
      <c r="GDW186" s="76"/>
      <c r="GDX186" s="67"/>
      <c r="GDY186" s="180"/>
      <c r="GDZ186" s="180"/>
      <c r="GEA186" s="180"/>
      <c r="GEB186" s="180"/>
      <c r="GEC186" s="180"/>
      <c r="GED186" s="76"/>
      <c r="GEE186" s="67"/>
      <c r="GEF186" s="180"/>
      <c r="GEG186" s="180"/>
      <c r="GEH186" s="180"/>
      <c r="GEI186" s="180"/>
      <c r="GEJ186" s="180"/>
      <c r="GEK186" s="76"/>
      <c r="GEL186" s="67"/>
      <c r="GEM186" s="180"/>
      <c r="GEN186" s="180"/>
      <c r="GEO186" s="180"/>
      <c r="GEP186" s="180"/>
      <c r="GEQ186" s="180"/>
      <c r="GER186" s="76"/>
      <c r="GES186" s="67"/>
      <c r="GET186" s="180"/>
      <c r="GEU186" s="180"/>
      <c r="GEV186" s="180"/>
      <c r="GEW186" s="180"/>
      <c r="GEX186" s="180"/>
      <c r="GEY186" s="76"/>
      <c r="GEZ186" s="67"/>
      <c r="GFA186" s="180"/>
      <c r="GFB186" s="180"/>
      <c r="GFC186" s="180"/>
      <c r="GFD186" s="180"/>
      <c r="GFE186" s="180"/>
      <c r="GFF186" s="76"/>
      <c r="GFG186" s="67"/>
      <c r="GFH186" s="180"/>
      <c r="GFI186" s="180"/>
      <c r="GFJ186" s="180"/>
      <c r="GFK186" s="180"/>
      <c r="GFL186" s="180"/>
      <c r="GFM186" s="76"/>
      <c r="GFN186" s="67"/>
      <c r="GFO186" s="180"/>
      <c r="GFP186" s="180"/>
      <c r="GFQ186" s="180"/>
      <c r="GFR186" s="180"/>
      <c r="GFS186" s="180"/>
      <c r="GFT186" s="76"/>
      <c r="GFU186" s="67"/>
      <c r="GFV186" s="180"/>
      <c r="GFW186" s="180"/>
      <c r="GFX186" s="180"/>
      <c r="GFY186" s="180"/>
      <c r="GFZ186" s="180"/>
      <c r="GGA186" s="76"/>
      <c r="GGB186" s="67"/>
      <c r="GGC186" s="180"/>
      <c r="GGD186" s="180"/>
      <c r="GGE186" s="180"/>
      <c r="GGF186" s="180"/>
      <c r="GGG186" s="180"/>
      <c r="GGH186" s="76"/>
      <c r="GGI186" s="67"/>
      <c r="GGJ186" s="180"/>
      <c r="GGK186" s="180"/>
      <c r="GGL186" s="180"/>
      <c r="GGM186" s="180"/>
      <c r="GGN186" s="180"/>
      <c r="GGO186" s="76"/>
      <c r="GGP186" s="67"/>
      <c r="GGQ186" s="180"/>
      <c r="GGR186" s="180"/>
      <c r="GGS186" s="180"/>
      <c r="GGT186" s="180"/>
      <c r="GGU186" s="180"/>
      <c r="GGV186" s="76"/>
      <c r="GGW186" s="67"/>
      <c r="GGX186" s="180"/>
      <c r="GGY186" s="180"/>
      <c r="GGZ186" s="180"/>
      <c r="GHA186" s="180"/>
      <c r="GHB186" s="180"/>
      <c r="GHC186" s="76"/>
      <c r="GHD186" s="67"/>
      <c r="GHE186" s="180"/>
      <c r="GHF186" s="180"/>
      <c r="GHG186" s="180"/>
      <c r="GHH186" s="180"/>
      <c r="GHI186" s="180"/>
      <c r="GHJ186" s="76"/>
      <c r="GHK186" s="67"/>
      <c r="GHL186" s="180"/>
      <c r="GHM186" s="180"/>
      <c r="GHN186" s="180"/>
      <c r="GHO186" s="180"/>
      <c r="GHP186" s="180"/>
      <c r="GHQ186" s="76"/>
      <c r="GHR186" s="67"/>
      <c r="GHS186" s="180"/>
      <c r="GHT186" s="180"/>
      <c r="GHU186" s="180"/>
      <c r="GHV186" s="180"/>
      <c r="GHW186" s="180"/>
      <c r="GHX186" s="76"/>
      <c r="GHY186" s="67"/>
      <c r="GHZ186" s="180"/>
      <c r="GIA186" s="180"/>
      <c r="GIB186" s="180"/>
      <c r="GIC186" s="180"/>
      <c r="GID186" s="180"/>
      <c r="GIE186" s="76"/>
      <c r="GIF186" s="67"/>
      <c r="GIG186" s="180"/>
      <c r="GIH186" s="180"/>
      <c r="GII186" s="180"/>
      <c r="GIJ186" s="180"/>
      <c r="GIK186" s="180"/>
      <c r="GIL186" s="76"/>
      <c r="GIM186" s="67"/>
      <c r="GIN186" s="180"/>
      <c r="GIO186" s="180"/>
      <c r="GIP186" s="180"/>
      <c r="GIQ186" s="180"/>
      <c r="GIR186" s="180"/>
      <c r="GIS186" s="76"/>
      <c r="GIT186" s="67"/>
      <c r="GIU186" s="180"/>
      <c r="GIV186" s="180"/>
      <c r="GIW186" s="180"/>
      <c r="GIX186" s="180"/>
      <c r="GIY186" s="180"/>
      <c r="GIZ186" s="76"/>
      <c r="GJA186" s="67"/>
      <c r="GJB186" s="180"/>
      <c r="GJC186" s="180"/>
      <c r="GJD186" s="180"/>
      <c r="GJE186" s="180"/>
      <c r="GJF186" s="180"/>
      <c r="GJG186" s="76"/>
      <c r="GJH186" s="67"/>
      <c r="GJI186" s="180"/>
      <c r="GJJ186" s="180"/>
      <c r="GJK186" s="180"/>
      <c r="GJL186" s="180"/>
      <c r="GJM186" s="180"/>
      <c r="GJN186" s="76"/>
      <c r="GJO186" s="67"/>
      <c r="GJP186" s="180"/>
      <c r="GJQ186" s="180"/>
      <c r="GJR186" s="180"/>
      <c r="GJS186" s="180"/>
      <c r="GJT186" s="180"/>
      <c r="GJU186" s="76"/>
      <c r="GJV186" s="67"/>
      <c r="GJW186" s="180"/>
      <c r="GJX186" s="180"/>
      <c r="GJY186" s="180"/>
      <c r="GJZ186" s="180"/>
      <c r="GKA186" s="180"/>
      <c r="GKB186" s="76"/>
      <c r="GKC186" s="67"/>
      <c r="GKD186" s="180"/>
      <c r="GKE186" s="180"/>
      <c r="GKF186" s="180"/>
      <c r="GKG186" s="180"/>
      <c r="GKH186" s="180"/>
      <c r="GKI186" s="76"/>
      <c r="GKJ186" s="67"/>
      <c r="GKK186" s="180"/>
      <c r="GKL186" s="180"/>
      <c r="GKM186" s="180"/>
      <c r="GKN186" s="180"/>
      <c r="GKO186" s="180"/>
      <c r="GKP186" s="76"/>
      <c r="GKQ186" s="67"/>
      <c r="GKR186" s="180"/>
      <c r="GKS186" s="180"/>
      <c r="GKT186" s="180"/>
      <c r="GKU186" s="180"/>
      <c r="GKV186" s="180"/>
      <c r="GKW186" s="76"/>
      <c r="GKX186" s="67"/>
      <c r="GKY186" s="180"/>
      <c r="GKZ186" s="180"/>
      <c r="GLA186" s="180"/>
      <c r="GLB186" s="180"/>
      <c r="GLC186" s="180"/>
      <c r="GLD186" s="76"/>
      <c r="GLE186" s="67"/>
      <c r="GLF186" s="180"/>
      <c r="GLG186" s="180"/>
      <c r="GLH186" s="180"/>
      <c r="GLI186" s="180"/>
      <c r="GLJ186" s="180"/>
      <c r="GLK186" s="76"/>
      <c r="GLL186" s="67"/>
      <c r="GLM186" s="180"/>
      <c r="GLN186" s="180"/>
      <c r="GLO186" s="180"/>
      <c r="GLP186" s="180"/>
      <c r="GLQ186" s="180"/>
      <c r="GLR186" s="76"/>
      <c r="GLS186" s="67"/>
      <c r="GLT186" s="180"/>
      <c r="GLU186" s="180"/>
      <c r="GLV186" s="180"/>
      <c r="GLW186" s="180"/>
      <c r="GLX186" s="180"/>
      <c r="GLY186" s="76"/>
      <c r="GLZ186" s="67"/>
      <c r="GMA186" s="180"/>
      <c r="GMB186" s="180"/>
      <c r="GMC186" s="180"/>
      <c r="GMD186" s="180"/>
      <c r="GME186" s="180"/>
      <c r="GMF186" s="76"/>
      <c r="GMG186" s="67"/>
      <c r="GMH186" s="180"/>
      <c r="GMI186" s="180"/>
      <c r="GMJ186" s="180"/>
      <c r="GMK186" s="180"/>
      <c r="GML186" s="180"/>
      <c r="GMM186" s="76"/>
      <c r="GMN186" s="67"/>
      <c r="GMO186" s="180"/>
      <c r="GMP186" s="180"/>
      <c r="GMQ186" s="180"/>
      <c r="GMR186" s="180"/>
      <c r="GMS186" s="180"/>
      <c r="GMT186" s="76"/>
      <c r="GMU186" s="67"/>
      <c r="GMV186" s="180"/>
      <c r="GMW186" s="180"/>
      <c r="GMX186" s="180"/>
      <c r="GMY186" s="180"/>
      <c r="GMZ186" s="180"/>
      <c r="GNA186" s="76"/>
      <c r="GNB186" s="67"/>
      <c r="GNC186" s="180"/>
      <c r="GND186" s="180"/>
      <c r="GNE186" s="180"/>
      <c r="GNF186" s="180"/>
      <c r="GNG186" s="180"/>
      <c r="GNH186" s="76"/>
      <c r="GNI186" s="67"/>
      <c r="GNJ186" s="180"/>
      <c r="GNK186" s="180"/>
      <c r="GNL186" s="180"/>
      <c r="GNM186" s="180"/>
      <c r="GNN186" s="180"/>
      <c r="GNO186" s="76"/>
      <c r="GNP186" s="67"/>
      <c r="GNQ186" s="180"/>
      <c r="GNR186" s="180"/>
      <c r="GNS186" s="180"/>
      <c r="GNT186" s="180"/>
      <c r="GNU186" s="180"/>
      <c r="GNV186" s="76"/>
      <c r="GNW186" s="67"/>
      <c r="GNX186" s="180"/>
      <c r="GNY186" s="180"/>
      <c r="GNZ186" s="180"/>
      <c r="GOA186" s="180"/>
      <c r="GOB186" s="180"/>
      <c r="GOC186" s="76"/>
      <c r="GOD186" s="67"/>
      <c r="GOE186" s="180"/>
      <c r="GOF186" s="180"/>
      <c r="GOG186" s="180"/>
      <c r="GOH186" s="180"/>
      <c r="GOI186" s="180"/>
      <c r="GOJ186" s="76"/>
      <c r="GOK186" s="67"/>
      <c r="GOL186" s="180"/>
      <c r="GOM186" s="180"/>
      <c r="GON186" s="180"/>
      <c r="GOO186" s="180"/>
      <c r="GOP186" s="180"/>
      <c r="GOQ186" s="76"/>
      <c r="GOR186" s="67"/>
      <c r="GOS186" s="180"/>
      <c r="GOT186" s="180"/>
      <c r="GOU186" s="180"/>
      <c r="GOV186" s="180"/>
      <c r="GOW186" s="180"/>
      <c r="GOX186" s="76"/>
      <c r="GOY186" s="67"/>
      <c r="GOZ186" s="180"/>
      <c r="GPA186" s="180"/>
      <c r="GPB186" s="180"/>
      <c r="GPC186" s="180"/>
      <c r="GPD186" s="180"/>
      <c r="GPE186" s="76"/>
      <c r="GPF186" s="67"/>
      <c r="GPG186" s="180"/>
      <c r="GPH186" s="180"/>
      <c r="GPI186" s="180"/>
      <c r="GPJ186" s="180"/>
      <c r="GPK186" s="180"/>
      <c r="GPL186" s="76"/>
      <c r="GPM186" s="67"/>
      <c r="GPN186" s="180"/>
      <c r="GPO186" s="180"/>
      <c r="GPP186" s="180"/>
      <c r="GPQ186" s="180"/>
      <c r="GPR186" s="180"/>
      <c r="GPS186" s="76"/>
      <c r="GPT186" s="67"/>
      <c r="GPU186" s="180"/>
      <c r="GPV186" s="180"/>
      <c r="GPW186" s="180"/>
      <c r="GPX186" s="180"/>
      <c r="GPY186" s="180"/>
      <c r="GPZ186" s="76"/>
      <c r="GQA186" s="67"/>
      <c r="GQB186" s="180"/>
      <c r="GQC186" s="180"/>
      <c r="GQD186" s="180"/>
      <c r="GQE186" s="180"/>
      <c r="GQF186" s="180"/>
      <c r="GQG186" s="76"/>
      <c r="GQH186" s="67"/>
      <c r="GQI186" s="180"/>
      <c r="GQJ186" s="180"/>
      <c r="GQK186" s="180"/>
      <c r="GQL186" s="180"/>
      <c r="GQM186" s="180"/>
      <c r="GQN186" s="76"/>
      <c r="GQO186" s="67"/>
      <c r="GQP186" s="180"/>
      <c r="GQQ186" s="180"/>
      <c r="GQR186" s="180"/>
      <c r="GQS186" s="180"/>
      <c r="GQT186" s="180"/>
      <c r="GQU186" s="76"/>
      <c r="GQV186" s="67"/>
      <c r="GQW186" s="180"/>
      <c r="GQX186" s="180"/>
      <c r="GQY186" s="180"/>
      <c r="GQZ186" s="180"/>
      <c r="GRA186" s="180"/>
      <c r="GRB186" s="76"/>
      <c r="GRC186" s="67"/>
      <c r="GRD186" s="180"/>
      <c r="GRE186" s="180"/>
      <c r="GRF186" s="180"/>
      <c r="GRG186" s="180"/>
      <c r="GRH186" s="180"/>
      <c r="GRI186" s="76"/>
      <c r="GRJ186" s="67"/>
      <c r="GRK186" s="180"/>
      <c r="GRL186" s="180"/>
      <c r="GRM186" s="180"/>
      <c r="GRN186" s="180"/>
      <c r="GRO186" s="180"/>
      <c r="GRP186" s="76"/>
      <c r="GRQ186" s="67"/>
      <c r="GRR186" s="180"/>
      <c r="GRS186" s="180"/>
      <c r="GRT186" s="180"/>
      <c r="GRU186" s="180"/>
      <c r="GRV186" s="180"/>
      <c r="GRW186" s="76"/>
      <c r="GRX186" s="67"/>
      <c r="GRY186" s="180"/>
      <c r="GRZ186" s="180"/>
      <c r="GSA186" s="180"/>
      <c r="GSB186" s="180"/>
      <c r="GSC186" s="180"/>
      <c r="GSD186" s="76"/>
      <c r="GSE186" s="67"/>
      <c r="GSF186" s="180"/>
      <c r="GSG186" s="180"/>
      <c r="GSH186" s="180"/>
      <c r="GSI186" s="180"/>
      <c r="GSJ186" s="180"/>
      <c r="GSK186" s="76"/>
      <c r="GSL186" s="67"/>
      <c r="GSM186" s="180"/>
      <c r="GSN186" s="180"/>
      <c r="GSO186" s="180"/>
      <c r="GSP186" s="180"/>
      <c r="GSQ186" s="180"/>
      <c r="GSR186" s="76"/>
      <c r="GSS186" s="67"/>
      <c r="GST186" s="180"/>
      <c r="GSU186" s="180"/>
      <c r="GSV186" s="180"/>
      <c r="GSW186" s="180"/>
      <c r="GSX186" s="180"/>
      <c r="GSY186" s="76"/>
      <c r="GSZ186" s="67"/>
      <c r="GTA186" s="180"/>
      <c r="GTB186" s="180"/>
      <c r="GTC186" s="180"/>
      <c r="GTD186" s="180"/>
      <c r="GTE186" s="180"/>
      <c r="GTF186" s="76"/>
      <c r="GTG186" s="67"/>
      <c r="GTH186" s="180"/>
      <c r="GTI186" s="180"/>
      <c r="GTJ186" s="180"/>
      <c r="GTK186" s="180"/>
      <c r="GTL186" s="180"/>
      <c r="GTM186" s="76"/>
      <c r="GTN186" s="67"/>
      <c r="GTO186" s="180"/>
      <c r="GTP186" s="180"/>
      <c r="GTQ186" s="180"/>
      <c r="GTR186" s="180"/>
      <c r="GTS186" s="180"/>
      <c r="GTT186" s="76"/>
      <c r="GTU186" s="67"/>
      <c r="GTV186" s="180"/>
      <c r="GTW186" s="180"/>
      <c r="GTX186" s="180"/>
      <c r="GTY186" s="180"/>
      <c r="GTZ186" s="180"/>
      <c r="GUA186" s="76"/>
      <c r="GUB186" s="67"/>
      <c r="GUC186" s="180"/>
      <c r="GUD186" s="180"/>
      <c r="GUE186" s="180"/>
      <c r="GUF186" s="180"/>
      <c r="GUG186" s="180"/>
      <c r="GUH186" s="76"/>
      <c r="GUI186" s="67"/>
      <c r="GUJ186" s="180"/>
      <c r="GUK186" s="180"/>
      <c r="GUL186" s="180"/>
      <c r="GUM186" s="180"/>
      <c r="GUN186" s="180"/>
      <c r="GUO186" s="76"/>
      <c r="GUP186" s="67"/>
      <c r="GUQ186" s="180"/>
      <c r="GUR186" s="180"/>
      <c r="GUS186" s="180"/>
      <c r="GUT186" s="180"/>
      <c r="GUU186" s="180"/>
      <c r="GUV186" s="76"/>
      <c r="GUW186" s="67"/>
      <c r="GUX186" s="180"/>
      <c r="GUY186" s="180"/>
      <c r="GUZ186" s="180"/>
      <c r="GVA186" s="180"/>
      <c r="GVB186" s="180"/>
      <c r="GVC186" s="76"/>
      <c r="GVD186" s="67"/>
      <c r="GVE186" s="180"/>
      <c r="GVF186" s="180"/>
      <c r="GVG186" s="180"/>
      <c r="GVH186" s="180"/>
      <c r="GVI186" s="180"/>
      <c r="GVJ186" s="76"/>
      <c r="GVK186" s="67"/>
      <c r="GVL186" s="180"/>
      <c r="GVM186" s="180"/>
      <c r="GVN186" s="180"/>
      <c r="GVO186" s="180"/>
      <c r="GVP186" s="180"/>
      <c r="GVQ186" s="76"/>
      <c r="GVR186" s="67"/>
      <c r="GVS186" s="180"/>
      <c r="GVT186" s="180"/>
      <c r="GVU186" s="180"/>
      <c r="GVV186" s="180"/>
      <c r="GVW186" s="180"/>
      <c r="GVX186" s="76"/>
      <c r="GVY186" s="67"/>
      <c r="GVZ186" s="180"/>
      <c r="GWA186" s="180"/>
      <c r="GWB186" s="180"/>
      <c r="GWC186" s="180"/>
      <c r="GWD186" s="180"/>
      <c r="GWE186" s="76"/>
      <c r="GWF186" s="67"/>
      <c r="GWG186" s="180"/>
      <c r="GWH186" s="180"/>
      <c r="GWI186" s="180"/>
      <c r="GWJ186" s="180"/>
      <c r="GWK186" s="180"/>
      <c r="GWL186" s="76"/>
      <c r="GWM186" s="67"/>
      <c r="GWN186" s="180"/>
      <c r="GWO186" s="180"/>
      <c r="GWP186" s="180"/>
      <c r="GWQ186" s="180"/>
      <c r="GWR186" s="180"/>
      <c r="GWS186" s="76"/>
      <c r="GWT186" s="67"/>
      <c r="GWU186" s="180"/>
      <c r="GWV186" s="180"/>
      <c r="GWW186" s="180"/>
      <c r="GWX186" s="180"/>
      <c r="GWY186" s="180"/>
      <c r="GWZ186" s="76"/>
      <c r="GXA186" s="67"/>
      <c r="GXB186" s="180"/>
      <c r="GXC186" s="180"/>
      <c r="GXD186" s="180"/>
      <c r="GXE186" s="180"/>
      <c r="GXF186" s="180"/>
      <c r="GXG186" s="76"/>
      <c r="GXH186" s="67"/>
      <c r="GXI186" s="180"/>
      <c r="GXJ186" s="180"/>
      <c r="GXK186" s="180"/>
      <c r="GXL186" s="180"/>
      <c r="GXM186" s="180"/>
      <c r="GXN186" s="76"/>
      <c r="GXO186" s="67"/>
      <c r="GXP186" s="180"/>
      <c r="GXQ186" s="180"/>
      <c r="GXR186" s="180"/>
      <c r="GXS186" s="180"/>
      <c r="GXT186" s="180"/>
      <c r="GXU186" s="76"/>
      <c r="GXV186" s="67"/>
      <c r="GXW186" s="180"/>
      <c r="GXX186" s="180"/>
      <c r="GXY186" s="180"/>
      <c r="GXZ186" s="180"/>
      <c r="GYA186" s="180"/>
      <c r="GYB186" s="76"/>
      <c r="GYC186" s="67"/>
      <c r="GYD186" s="180"/>
      <c r="GYE186" s="180"/>
      <c r="GYF186" s="180"/>
      <c r="GYG186" s="180"/>
      <c r="GYH186" s="180"/>
      <c r="GYI186" s="76"/>
      <c r="GYJ186" s="67"/>
      <c r="GYK186" s="180"/>
      <c r="GYL186" s="180"/>
      <c r="GYM186" s="180"/>
      <c r="GYN186" s="180"/>
      <c r="GYO186" s="180"/>
      <c r="GYP186" s="76"/>
      <c r="GYQ186" s="67"/>
      <c r="GYR186" s="180"/>
      <c r="GYS186" s="180"/>
      <c r="GYT186" s="180"/>
      <c r="GYU186" s="180"/>
      <c r="GYV186" s="180"/>
      <c r="GYW186" s="76"/>
      <c r="GYX186" s="67"/>
      <c r="GYY186" s="180"/>
      <c r="GYZ186" s="180"/>
      <c r="GZA186" s="180"/>
      <c r="GZB186" s="180"/>
      <c r="GZC186" s="180"/>
      <c r="GZD186" s="76"/>
      <c r="GZE186" s="67"/>
      <c r="GZF186" s="180"/>
      <c r="GZG186" s="180"/>
      <c r="GZH186" s="180"/>
      <c r="GZI186" s="180"/>
      <c r="GZJ186" s="180"/>
      <c r="GZK186" s="76"/>
      <c r="GZL186" s="67"/>
      <c r="GZM186" s="180"/>
      <c r="GZN186" s="180"/>
      <c r="GZO186" s="180"/>
      <c r="GZP186" s="180"/>
      <c r="GZQ186" s="180"/>
      <c r="GZR186" s="76"/>
      <c r="GZS186" s="67"/>
      <c r="GZT186" s="180"/>
      <c r="GZU186" s="180"/>
      <c r="GZV186" s="180"/>
      <c r="GZW186" s="180"/>
      <c r="GZX186" s="180"/>
      <c r="GZY186" s="76"/>
      <c r="GZZ186" s="67"/>
      <c r="HAA186" s="180"/>
      <c r="HAB186" s="180"/>
      <c r="HAC186" s="180"/>
      <c r="HAD186" s="180"/>
      <c r="HAE186" s="180"/>
      <c r="HAF186" s="76"/>
      <c r="HAG186" s="67"/>
      <c r="HAH186" s="180"/>
      <c r="HAI186" s="180"/>
      <c r="HAJ186" s="180"/>
      <c r="HAK186" s="180"/>
      <c r="HAL186" s="180"/>
      <c r="HAM186" s="76"/>
      <c r="HAN186" s="67"/>
      <c r="HAO186" s="180"/>
      <c r="HAP186" s="180"/>
      <c r="HAQ186" s="180"/>
      <c r="HAR186" s="180"/>
      <c r="HAS186" s="180"/>
      <c r="HAT186" s="76"/>
      <c r="HAU186" s="67"/>
      <c r="HAV186" s="180"/>
      <c r="HAW186" s="180"/>
      <c r="HAX186" s="180"/>
      <c r="HAY186" s="180"/>
      <c r="HAZ186" s="180"/>
      <c r="HBA186" s="76"/>
      <c r="HBB186" s="67"/>
      <c r="HBC186" s="180"/>
      <c r="HBD186" s="180"/>
      <c r="HBE186" s="180"/>
      <c r="HBF186" s="180"/>
      <c r="HBG186" s="180"/>
      <c r="HBH186" s="76"/>
      <c r="HBI186" s="67"/>
      <c r="HBJ186" s="180"/>
      <c r="HBK186" s="180"/>
      <c r="HBL186" s="180"/>
      <c r="HBM186" s="180"/>
      <c r="HBN186" s="180"/>
      <c r="HBO186" s="76"/>
      <c r="HBP186" s="67"/>
      <c r="HBQ186" s="180"/>
      <c r="HBR186" s="180"/>
      <c r="HBS186" s="180"/>
      <c r="HBT186" s="180"/>
      <c r="HBU186" s="180"/>
      <c r="HBV186" s="76"/>
      <c r="HBW186" s="67"/>
      <c r="HBX186" s="180"/>
      <c r="HBY186" s="180"/>
      <c r="HBZ186" s="180"/>
      <c r="HCA186" s="180"/>
      <c r="HCB186" s="180"/>
      <c r="HCC186" s="76"/>
      <c r="HCD186" s="67"/>
      <c r="HCE186" s="180"/>
      <c r="HCF186" s="180"/>
      <c r="HCG186" s="180"/>
      <c r="HCH186" s="180"/>
      <c r="HCI186" s="180"/>
      <c r="HCJ186" s="76"/>
      <c r="HCK186" s="67"/>
      <c r="HCL186" s="180"/>
      <c r="HCM186" s="180"/>
      <c r="HCN186" s="180"/>
      <c r="HCO186" s="180"/>
      <c r="HCP186" s="180"/>
      <c r="HCQ186" s="76"/>
      <c r="HCR186" s="67"/>
      <c r="HCS186" s="180"/>
      <c r="HCT186" s="180"/>
      <c r="HCU186" s="180"/>
      <c r="HCV186" s="180"/>
      <c r="HCW186" s="180"/>
      <c r="HCX186" s="76"/>
      <c r="HCY186" s="67"/>
      <c r="HCZ186" s="180"/>
      <c r="HDA186" s="180"/>
      <c r="HDB186" s="180"/>
      <c r="HDC186" s="180"/>
      <c r="HDD186" s="180"/>
      <c r="HDE186" s="76"/>
      <c r="HDF186" s="67"/>
      <c r="HDG186" s="180"/>
      <c r="HDH186" s="180"/>
      <c r="HDI186" s="180"/>
      <c r="HDJ186" s="180"/>
      <c r="HDK186" s="180"/>
      <c r="HDL186" s="76"/>
      <c r="HDM186" s="67"/>
      <c r="HDN186" s="180"/>
      <c r="HDO186" s="180"/>
      <c r="HDP186" s="180"/>
      <c r="HDQ186" s="180"/>
      <c r="HDR186" s="180"/>
      <c r="HDS186" s="76"/>
      <c r="HDT186" s="67"/>
      <c r="HDU186" s="180"/>
      <c r="HDV186" s="180"/>
      <c r="HDW186" s="180"/>
      <c r="HDX186" s="180"/>
      <c r="HDY186" s="180"/>
      <c r="HDZ186" s="76"/>
      <c r="HEA186" s="67"/>
      <c r="HEB186" s="180"/>
      <c r="HEC186" s="180"/>
      <c r="HED186" s="180"/>
      <c r="HEE186" s="180"/>
      <c r="HEF186" s="180"/>
      <c r="HEG186" s="76"/>
      <c r="HEH186" s="67"/>
      <c r="HEI186" s="180"/>
      <c r="HEJ186" s="180"/>
      <c r="HEK186" s="180"/>
      <c r="HEL186" s="180"/>
      <c r="HEM186" s="180"/>
      <c r="HEN186" s="76"/>
      <c r="HEO186" s="67"/>
      <c r="HEP186" s="180"/>
      <c r="HEQ186" s="180"/>
      <c r="HER186" s="180"/>
      <c r="HES186" s="180"/>
      <c r="HET186" s="180"/>
      <c r="HEU186" s="76"/>
      <c r="HEV186" s="67"/>
      <c r="HEW186" s="180"/>
      <c r="HEX186" s="180"/>
      <c r="HEY186" s="180"/>
      <c r="HEZ186" s="180"/>
      <c r="HFA186" s="180"/>
      <c r="HFB186" s="76"/>
      <c r="HFC186" s="67"/>
      <c r="HFD186" s="180"/>
      <c r="HFE186" s="180"/>
      <c r="HFF186" s="180"/>
      <c r="HFG186" s="180"/>
      <c r="HFH186" s="180"/>
      <c r="HFI186" s="76"/>
      <c r="HFJ186" s="67"/>
      <c r="HFK186" s="180"/>
      <c r="HFL186" s="180"/>
      <c r="HFM186" s="180"/>
      <c r="HFN186" s="180"/>
      <c r="HFO186" s="180"/>
      <c r="HFP186" s="76"/>
      <c r="HFQ186" s="67"/>
      <c r="HFR186" s="180"/>
      <c r="HFS186" s="180"/>
      <c r="HFT186" s="180"/>
      <c r="HFU186" s="180"/>
      <c r="HFV186" s="180"/>
      <c r="HFW186" s="76"/>
      <c r="HFX186" s="67"/>
      <c r="HFY186" s="180"/>
      <c r="HFZ186" s="180"/>
      <c r="HGA186" s="180"/>
      <c r="HGB186" s="180"/>
      <c r="HGC186" s="180"/>
      <c r="HGD186" s="76"/>
      <c r="HGE186" s="67"/>
      <c r="HGF186" s="180"/>
      <c r="HGG186" s="180"/>
      <c r="HGH186" s="180"/>
      <c r="HGI186" s="180"/>
      <c r="HGJ186" s="180"/>
      <c r="HGK186" s="76"/>
      <c r="HGL186" s="67"/>
      <c r="HGM186" s="180"/>
      <c r="HGN186" s="180"/>
      <c r="HGO186" s="180"/>
      <c r="HGP186" s="180"/>
      <c r="HGQ186" s="180"/>
      <c r="HGR186" s="76"/>
      <c r="HGS186" s="67"/>
      <c r="HGT186" s="180"/>
      <c r="HGU186" s="180"/>
      <c r="HGV186" s="180"/>
      <c r="HGW186" s="180"/>
      <c r="HGX186" s="180"/>
      <c r="HGY186" s="76"/>
      <c r="HGZ186" s="67"/>
      <c r="HHA186" s="180"/>
      <c r="HHB186" s="180"/>
      <c r="HHC186" s="180"/>
      <c r="HHD186" s="180"/>
      <c r="HHE186" s="180"/>
      <c r="HHF186" s="76"/>
      <c r="HHG186" s="67"/>
      <c r="HHH186" s="180"/>
      <c r="HHI186" s="180"/>
      <c r="HHJ186" s="180"/>
      <c r="HHK186" s="180"/>
      <c r="HHL186" s="180"/>
      <c r="HHM186" s="76"/>
      <c r="HHN186" s="67"/>
      <c r="HHO186" s="180"/>
      <c r="HHP186" s="180"/>
      <c r="HHQ186" s="180"/>
      <c r="HHR186" s="180"/>
      <c r="HHS186" s="180"/>
      <c r="HHT186" s="76"/>
      <c r="HHU186" s="67"/>
      <c r="HHV186" s="180"/>
      <c r="HHW186" s="180"/>
      <c r="HHX186" s="180"/>
      <c r="HHY186" s="180"/>
      <c r="HHZ186" s="180"/>
      <c r="HIA186" s="76"/>
      <c r="HIB186" s="67"/>
      <c r="HIC186" s="180"/>
      <c r="HID186" s="180"/>
      <c r="HIE186" s="180"/>
      <c r="HIF186" s="180"/>
      <c r="HIG186" s="180"/>
      <c r="HIH186" s="76"/>
      <c r="HII186" s="67"/>
      <c r="HIJ186" s="180"/>
      <c r="HIK186" s="180"/>
      <c r="HIL186" s="180"/>
      <c r="HIM186" s="180"/>
      <c r="HIN186" s="180"/>
      <c r="HIO186" s="76"/>
      <c r="HIP186" s="67"/>
      <c r="HIQ186" s="180"/>
      <c r="HIR186" s="180"/>
      <c r="HIS186" s="180"/>
      <c r="HIT186" s="180"/>
      <c r="HIU186" s="180"/>
      <c r="HIV186" s="76"/>
      <c r="HIW186" s="67"/>
      <c r="HIX186" s="180"/>
      <c r="HIY186" s="180"/>
      <c r="HIZ186" s="180"/>
      <c r="HJA186" s="180"/>
      <c r="HJB186" s="180"/>
      <c r="HJC186" s="76"/>
      <c r="HJD186" s="67"/>
      <c r="HJE186" s="180"/>
      <c r="HJF186" s="180"/>
      <c r="HJG186" s="180"/>
      <c r="HJH186" s="180"/>
      <c r="HJI186" s="180"/>
      <c r="HJJ186" s="76"/>
      <c r="HJK186" s="67"/>
      <c r="HJL186" s="180"/>
      <c r="HJM186" s="180"/>
      <c r="HJN186" s="180"/>
      <c r="HJO186" s="180"/>
      <c r="HJP186" s="180"/>
      <c r="HJQ186" s="76"/>
      <c r="HJR186" s="67"/>
      <c r="HJS186" s="180"/>
      <c r="HJT186" s="180"/>
      <c r="HJU186" s="180"/>
      <c r="HJV186" s="180"/>
      <c r="HJW186" s="180"/>
      <c r="HJX186" s="76"/>
      <c r="HJY186" s="67"/>
      <c r="HJZ186" s="180"/>
      <c r="HKA186" s="180"/>
      <c r="HKB186" s="180"/>
      <c r="HKC186" s="180"/>
      <c r="HKD186" s="180"/>
      <c r="HKE186" s="76"/>
      <c r="HKF186" s="67"/>
      <c r="HKG186" s="180"/>
      <c r="HKH186" s="180"/>
      <c r="HKI186" s="180"/>
      <c r="HKJ186" s="180"/>
      <c r="HKK186" s="180"/>
      <c r="HKL186" s="76"/>
      <c r="HKM186" s="67"/>
      <c r="HKN186" s="180"/>
      <c r="HKO186" s="180"/>
      <c r="HKP186" s="180"/>
      <c r="HKQ186" s="180"/>
      <c r="HKR186" s="180"/>
      <c r="HKS186" s="76"/>
      <c r="HKT186" s="67"/>
      <c r="HKU186" s="180"/>
      <c r="HKV186" s="180"/>
      <c r="HKW186" s="180"/>
      <c r="HKX186" s="180"/>
      <c r="HKY186" s="180"/>
      <c r="HKZ186" s="76"/>
      <c r="HLA186" s="67"/>
      <c r="HLB186" s="180"/>
      <c r="HLC186" s="180"/>
      <c r="HLD186" s="180"/>
      <c r="HLE186" s="180"/>
      <c r="HLF186" s="180"/>
      <c r="HLG186" s="76"/>
      <c r="HLH186" s="67"/>
      <c r="HLI186" s="180"/>
      <c r="HLJ186" s="180"/>
      <c r="HLK186" s="180"/>
      <c r="HLL186" s="180"/>
      <c r="HLM186" s="180"/>
      <c r="HLN186" s="76"/>
      <c r="HLO186" s="67"/>
      <c r="HLP186" s="180"/>
      <c r="HLQ186" s="180"/>
      <c r="HLR186" s="180"/>
      <c r="HLS186" s="180"/>
      <c r="HLT186" s="180"/>
      <c r="HLU186" s="76"/>
      <c r="HLV186" s="67"/>
      <c r="HLW186" s="180"/>
      <c r="HLX186" s="180"/>
      <c r="HLY186" s="180"/>
      <c r="HLZ186" s="180"/>
      <c r="HMA186" s="180"/>
      <c r="HMB186" s="76"/>
      <c r="HMC186" s="67"/>
      <c r="HMD186" s="180"/>
      <c r="HME186" s="180"/>
      <c r="HMF186" s="180"/>
      <c r="HMG186" s="180"/>
      <c r="HMH186" s="180"/>
      <c r="HMI186" s="76"/>
      <c r="HMJ186" s="67"/>
      <c r="HMK186" s="180"/>
      <c r="HML186" s="180"/>
      <c r="HMM186" s="180"/>
      <c r="HMN186" s="180"/>
      <c r="HMO186" s="180"/>
      <c r="HMP186" s="76"/>
      <c r="HMQ186" s="67"/>
      <c r="HMR186" s="180"/>
      <c r="HMS186" s="180"/>
      <c r="HMT186" s="180"/>
      <c r="HMU186" s="180"/>
      <c r="HMV186" s="180"/>
      <c r="HMW186" s="76"/>
      <c r="HMX186" s="67"/>
      <c r="HMY186" s="180"/>
      <c r="HMZ186" s="180"/>
      <c r="HNA186" s="180"/>
      <c r="HNB186" s="180"/>
      <c r="HNC186" s="180"/>
      <c r="HND186" s="76"/>
      <c r="HNE186" s="67"/>
      <c r="HNF186" s="180"/>
      <c r="HNG186" s="180"/>
      <c r="HNH186" s="180"/>
      <c r="HNI186" s="180"/>
      <c r="HNJ186" s="180"/>
      <c r="HNK186" s="76"/>
      <c r="HNL186" s="67"/>
      <c r="HNM186" s="180"/>
      <c r="HNN186" s="180"/>
      <c r="HNO186" s="180"/>
      <c r="HNP186" s="180"/>
      <c r="HNQ186" s="180"/>
      <c r="HNR186" s="76"/>
      <c r="HNS186" s="67"/>
      <c r="HNT186" s="180"/>
      <c r="HNU186" s="180"/>
      <c r="HNV186" s="180"/>
      <c r="HNW186" s="180"/>
      <c r="HNX186" s="180"/>
      <c r="HNY186" s="76"/>
      <c r="HNZ186" s="67"/>
      <c r="HOA186" s="180"/>
      <c r="HOB186" s="180"/>
      <c r="HOC186" s="180"/>
      <c r="HOD186" s="180"/>
      <c r="HOE186" s="180"/>
      <c r="HOF186" s="76"/>
      <c r="HOG186" s="67"/>
      <c r="HOH186" s="180"/>
      <c r="HOI186" s="180"/>
      <c r="HOJ186" s="180"/>
      <c r="HOK186" s="180"/>
      <c r="HOL186" s="180"/>
      <c r="HOM186" s="76"/>
      <c r="HON186" s="67"/>
      <c r="HOO186" s="180"/>
      <c r="HOP186" s="180"/>
      <c r="HOQ186" s="180"/>
      <c r="HOR186" s="180"/>
      <c r="HOS186" s="180"/>
      <c r="HOT186" s="76"/>
      <c r="HOU186" s="67"/>
      <c r="HOV186" s="180"/>
      <c r="HOW186" s="180"/>
      <c r="HOX186" s="180"/>
      <c r="HOY186" s="180"/>
      <c r="HOZ186" s="180"/>
      <c r="HPA186" s="76"/>
      <c r="HPB186" s="67"/>
      <c r="HPC186" s="180"/>
      <c r="HPD186" s="180"/>
      <c r="HPE186" s="180"/>
      <c r="HPF186" s="180"/>
      <c r="HPG186" s="180"/>
      <c r="HPH186" s="76"/>
      <c r="HPI186" s="67"/>
      <c r="HPJ186" s="180"/>
      <c r="HPK186" s="180"/>
      <c r="HPL186" s="180"/>
      <c r="HPM186" s="180"/>
      <c r="HPN186" s="180"/>
      <c r="HPO186" s="76"/>
      <c r="HPP186" s="67"/>
      <c r="HPQ186" s="180"/>
      <c r="HPR186" s="180"/>
      <c r="HPS186" s="180"/>
      <c r="HPT186" s="180"/>
      <c r="HPU186" s="180"/>
      <c r="HPV186" s="76"/>
      <c r="HPW186" s="67"/>
      <c r="HPX186" s="180"/>
      <c r="HPY186" s="180"/>
      <c r="HPZ186" s="180"/>
      <c r="HQA186" s="180"/>
      <c r="HQB186" s="180"/>
      <c r="HQC186" s="76"/>
      <c r="HQD186" s="67"/>
      <c r="HQE186" s="180"/>
      <c r="HQF186" s="180"/>
      <c r="HQG186" s="180"/>
      <c r="HQH186" s="180"/>
      <c r="HQI186" s="180"/>
      <c r="HQJ186" s="76"/>
      <c r="HQK186" s="67"/>
      <c r="HQL186" s="180"/>
      <c r="HQM186" s="180"/>
      <c r="HQN186" s="180"/>
      <c r="HQO186" s="180"/>
      <c r="HQP186" s="180"/>
      <c r="HQQ186" s="76"/>
      <c r="HQR186" s="67"/>
      <c r="HQS186" s="180"/>
      <c r="HQT186" s="180"/>
      <c r="HQU186" s="180"/>
      <c r="HQV186" s="180"/>
      <c r="HQW186" s="180"/>
      <c r="HQX186" s="76"/>
      <c r="HQY186" s="67"/>
      <c r="HQZ186" s="180"/>
      <c r="HRA186" s="180"/>
      <c r="HRB186" s="180"/>
      <c r="HRC186" s="180"/>
      <c r="HRD186" s="180"/>
      <c r="HRE186" s="76"/>
      <c r="HRF186" s="67"/>
      <c r="HRG186" s="180"/>
      <c r="HRH186" s="180"/>
      <c r="HRI186" s="180"/>
      <c r="HRJ186" s="180"/>
      <c r="HRK186" s="180"/>
      <c r="HRL186" s="76"/>
      <c r="HRM186" s="67"/>
      <c r="HRN186" s="180"/>
      <c r="HRO186" s="180"/>
      <c r="HRP186" s="180"/>
      <c r="HRQ186" s="180"/>
      <c r="HRR186" s="180"/>
      <c r="HRS186" s="76"/>
      <c r="HRT186" s="67"/>
      <c r="HRU186" s="180"/>
      <c r="HRV186" s="180"/>
      <c r="HRW186" s="180"/>
      <c r="HRX186" s="180"/>
      <c r="HRY186" s="180"/>
      <c r="HRZ186" s="76"/>
      <c r="HSA186" s="67"/>
      <c r="HSB186" s="180"/>
      <c r="HSC186" s="180"/>
      <c r="HSD186" s="180"/>
      <c r="HSE186" s="180"/>
      <c r="HSF186" s="180"/>
      <c r="HSG186" s="76"/>
      <c r="HSH186" s="67"/>
      <c r="HSI186" s="180"/>
      <c r="HSJ186" s="180"/>
      <c r="HSK186" s="180"/>
      <c r="HSL186" s="180"/>
      <c r="HSM186" s="180"/>
      <c r="HSN186" s="76"/>
      <c r="HSO186" s="67"/>
      <c r="HSP186" s="180"/>
      <c r="HSQ186" s="180"/>
      <c r="HSR186" s="180"/>
      <c r="HSS186" s="180"/>
      <c r="HST186" s="180"/>
      <c r="HSU186" s="76"/>
      <c r="HSV186" s="67"/>
      <c r="HSW186" s="180"/>
      <c r="HSX186" s="180"/>
      <c r="HSY186" s="180"/>
      <c r="HSZ186" s="180"/>
      <c r="HTA186" s="180"/>
      <c r="HTB186" s="76"/>
      <c r="HTC186" s="67"/>
      <c r="HTD186" s="180"/>
      <c r="HTE186" s="180"/>
      <c r="HTF186" s="180"/>
      <c r="HTG186" s="180"/>
      <c r="HTH186" s="180"/>
      <c r="HTI186" s="76"/>
      <c r="HTJ186" s="67"/>
      <c r="HTK186" s="180"/>
      <c r="HTL186" s="180"/>
      <c r="HTM186" s="180"/>
      <c r="HTN186" s="180"/>
      <c r="HTO186" s="180"/>
      <c r="HTP186" s="76"/>
      <c r="HTQ186" s="67"/>
      <c r="HTR186" s="180"/>
      <c r="HTS186" s="180"/>
      <c r="HTT186" s="180"/>
      <c r="HTU186" s="180"/>
      <c r="HTV186" s="180"/>
      <c r="HTW186" s="76"/>
      <c r="HTX186" s="67"/>
      <c r="HTY186" s="180"/>
      <c r="HTZ186" s="180"/>
      <c r="HUA186" s="180"/>
      <c r="HUB186" s="180"/>
      <c r="HUC186" s="180"/>
      <c r="HUD186" s="76"/>
      <c r="HUE186" s="67"/>
      <c r="HUF186" s="180"/>
      <c r="HUG186" s="180"/>
      <c r="HUH186" s="180"/>
      <c r="HUI186" s="180"/>
      <c r="HUJ186" s="180"/>
      <c r="HUK186" s="76"/>
      <c r="HUL186" s="67"/>
      <c r="HUM186" s="180"/>
      <c r="HUN186" s="180"/>
      <c r="HUO186" s="180"/>
      <c r="HUP186" s="180"/>
      <c r="HUQ186" s="180"/>
      <c r="HUR186" s="76"/>
      <c r="HUS186" s="67"/>
      <c r="HUT186" s="180"/>
      <c r="HUU186" s="180"/>
      <c r="HUV186" s="180"/>
      <c r="HUW186" s="180"/>
      <c r="HUX186" s="180"/>
      <c r="HUY186" s="76"/>
      <c r="HUZ186" s="67"/>
      <c r="HVA186" s="180"/>
      <c r="HVB186" s="180"/>
      <c r="HVC186" s="180"/>
      <c r="HVD186" s="180"/>
      <c r="HVE186" s="180"/>
      <c r="HVF186" s="76"/>
      <c r="HVG186" s="67"/>
      <c r="HVH186" s="180"/>
      <c r="HVI186" s="180"/>
      <c r="HVJ186" s="180"/>
      <c r="HVK186" s="180"/>
      <c r="HVL186" s="180"/>
      <c r="HVM186" s="76"/>
      <c r="HVN186" s="67"/>
      <c r="HVO186" s="180"/>
      <c r="HVP186" s="180"/>
      <c r="HVQ186" s="180"/>
      <c r="HVR186" s="180"/>
      <c r="HVS186" s="180"/>
      <c r="HVT186" s="76"/>
      <c r="HVU186" s="67"/>
      <c r="HVV186" s="180"/>
      <c r="HVW186" s="180"/>
      <c r="HVX186" s="180"/>
      <c r="HVY186" s="180"/>
      <c r="HVZ186" s="180"/>
      <c r="HWA186" s="76"/>
      <c r="HWB186" s="67"/>
      <c r="HWC186" s="180"/>
      <c r="HWD186" s="180"/>
      <c r="HWE186" s="180"/>
      <c r="HWF186" s="180"/>
      <c r="HWG186" s="180"/>
      <c r="HWH186" s="76"/>
      <c r="HWI186" s="67"/>
      <c r="HWJ186" s="180"/>
      <c r="HWK186" s="180"/>
      <c r="HWL186" s="180"/>
      <c r="HWM186" s="180"/>
      <c r="HWN186" s="180"/>
      <c r="HWO186" s="76"/>
      <c r="HWP186" s="67"/>
      <c r="HWQ186" s="180"/>
      <c r="HWR186" s="180"/>
      <c r="HWS186" s="180"/>
      <c r="HWT186" s="180"/>
      <c r="HWU186" s="180"/>
      <c r="HWV186" s="76"/>
      <c r="HWW186" s="67"/>
      <c r="HWX186" s="180"/>
      <c r="HWY186" s="180"/>
      <c r="HWZ186" s="180"/>
      <c r="HXA186" s="180"/>
      <c r="HXB186" s="180"/>
      <c r="HXC186" s="76"/>
      <c r="HXD186" s="67"/>
      <c r="HXE186" s="180"/>
      <c r="HXF186" s="180"/>
      <c r="HXG186" s="180"/>
      <c r="HXH186" s="180"/>
      <c r="HXI186" s="180"/>
      <c r="HXJ186" s="76"/>
      <c r="HXK186" s="67"/>
      <c r="HXL186" s="180"/>
      <c r="HXM186" s="180"/>
      <c r="HXN186" s="180"/>
      <c r="HXO186" s="180"/>
      <c r="HXP186" s="180"/>
      <c r="HXQ186" s="76"/>
      <c r="HXR186" s="67"/>
      <c r="HXS186" s="180"/>
      <c r="HXT186" s="180"/>
      <c r="HXU186" s="180"/>
      <c r="HXV186" s="180"/>
      <c r="HXW186" s="180"/>
      <c r="HXX186" s="76"/>
      <c r="HXY186" s="67"/>
      <c r="HXZ186" s="180"/>
      <c r="HYA186" s="180"/>
      <c r="HYB186" s="180"/>
      <c r="HYC186" s="180"/>
      <c r="HYD186" s="180"/>
      <c r="HYE186" s="76"/>
      <c r="HYF186" s="67"/>
      <c r="HYG186" s="180"/>
      <c r="HYH186" s="180"/>
      <c r="HYI186" s="180"/>
      <c r="HYJ186" s="180"/>
      <c r="HYK186" s="180"/>
      <c r="HYL186" s="76"/>
      <c r="HYM186" s="67"/>
      <c r="HYN186" s="180"/>
      <c r="HYO186" s="180"/>
      <c r="HYP186" s="180"/>
      <c r="HYQ186" s="180"/>
      <c r="HYR186" s="180"/>
      <c r="HYS186" s="76"/>
      <c r="HYT186" s="67"/>
      <c r="HYU186" s="180"/>
      <c r="HYV186" s="180"/>
      <c r="HYW186" s="180"/>
      <c r="HYX186" s="180"/>
      <c r="HYY186" s="180"/>
      <c r="HYZ186" s="76"/>
      <c r="HZA186" s="67"/>
      <c r="HZB186" s="180"/>
      <c r="HZC186" s="180"/>
      <c r="HZD186" s="180"/>
      <c r="HZE186" s="180"/>
      <c r="HZF186" s="180"/>
      <c r="HZG186" s="76"/>
      <c r="HZH186" s="67"/>
      <c r="HZI186" s="180"/>
      <c r="HZJ186" s="180"/>
      <c r="HZK186" s="180"/>
      <c r="HZL186" s="180"/>
      <c r="HZM186" s="180"/>
      <c r="HZN186" s="76"/>
      <c r="HZO186" s="67"/>
      <c r="HZP186" s="180"/>
      <c r="HZQ186" s="180"/>
      <c r="HZR186" s="180"/>
      <c r="HZS186" s="180"/>
      <c r="HZT186" s="180"/>
      <c r="HZU186" s="76"/>
      <c r="HZV186" s="67"/>
      <c r="HZW186" s="180"/>
      <c r="HZX186" s="180"/>
      <c r="HZY186" s="180"/>
      <c r="HZZ186" s="180"/>
      <c r="IAA186" s="180"/>
      <c r="IAB186" s="76"/>
      <c r="IAC186" s="67"/>
      <c r="IAD186" s="180"/>
      <c r="IAE186" s="180"/>
      <c r="IAF186" s="180"/>
      <c r="IAG186" s="180"/>
      <c r="IAH186" s="180"/>
      <c r="IAI186" s="76"/>
      <c r="IAJ186" s="67"/>
      <c r="IAK186" s="180"/>
      <c r="IAL186" s="180"/>
      <c r="IAM186" s="180"/>
      <c r="IAN186" s="180"/>
      <c r="IAO186" s="180"/>
      <c r="IAP186" s="76"/>
      <c r="IAQ186" s="67"/>
      <c r="IAR186" s="180"/>
      <c r="IAS186" s="180"/>
      <c r="IAT186" s="180"/>
      <c r="IAU186" s="180"/>
      <c r="IAV186" s="180"/>
      <c r="IAW186" s="76"/>
      <c r="IAX186" s="67"/>
      <c r="IAY186" s="180"/>
      <c r="IAZ186" s="180"/>
      <c r="IBA186" s="180"/>
      <c r="IBB186" s="180"/>
      <c r="IBC186" s="180"/>
      <c r="IBD186" s="76"/>
      <c r="IBE186" s="67"/>
      <c r="IBF186" s="180"/>
      <c r="IBG186" s="180"/>
      <c r="IBH186" s="180"/>
      <c r="IBI186" s="180"/>
      <c r="IBJ186" s="180"/>
      <c r="IBK186" s="76"/>
      <c r="IBL186" s="67"/>
      <c r="IBM186" s="180"/>
      <c r="IBN186" s="180"/>
      <c r="IBO186" s="180"/>
      <c r="IBP186" s="180"/>
      <c r="IBQ186" s="180"/>
      <c r="IBR186" s="76"/>
      <c r="IBS186" s="67"/>
      <c r="IBT186" s="180"/>
      <c r="IBU186" s="180"/>
      <c r="IBV186" s="180"/>
      <c r="IBW186" s="180"/>
      <c r="IBX186" s="180"/>
      <c r="IBY186" s="76"/>
      <c r="IBZ186" s="67"/>
      <c r="ICA186" s="180"/>
      <c r="ICB186" s="180"/>
      <c r="ICC186" s="180"/>
      <c r="ICD186" s="180"/>
      <c r="ICE186" s="180"/>
      <c r="ICF186" s="76"/>
      <c r="ICG186" s="67"/>
      <c r="ICH186" s="180"/>
      <c r="ICI186" s="180"/>
      <c r="ICJ186" s="180"/>
      <c r="ICK186" s="180"/>
      <c r="ICL186" s="180"/>
      <c r="ICM186" s="76"/>
      <c r="ICN186" s="67"/>
      <c r="ICO186" s="180"/>
      <c r="ICP186" s="180"/>
      <c r="ICQ186" s="180"/>
      <c r="ICR186" s="180"/>
      <c r="ICS186" s="180"/>
      <c r="ICT186" s="76"/>
      <c r="ICU186" s="67"/>
      <c r="ICV186" s="180"/>
      <c r="ICW186" s="180"/>
      <c r="ICX186" s="180"/>
      <c r="ICY186" s="180"/>
      <c r="ICZ186" s="180"/>
      <c r="IDA186" s="76"/>
      <c r="IDB186" s="67"/>
      <c r="IDC186" s="180"/>
      <c r="IDD186" s="180"/>
      <c r="IDE186" s="180"/>
      <c r="IDF186" s="180"/>
      <c r="IDG186" s="180"/>
      <c r="IDH186" s="76"/>
      <c r="IDI186" s="67"/>
      <c r="IDJ186" s="180"/>
      <c r="IDK186" s="180"/>
      <c r="IDL186" s="180"/>
      <c r="IDM186" s="180"/>
      <c r="IDN186" s="180"/>
      <c r="IDO186" s="76"/>
      <c r="IDP186" s="67"/>
      <c r="IDQ186" s="180"/>
      <c r="IDR186" s="180"/>
      <c r="IDS186" s="180"/>
      <c r="IDT186" s="180"/>
      <c r="IDU186" s="180"/>
      <c r="IDV186" s="76"/>
      <c r="IDW186" s="67"/>
      <c r="IDX186" s="180"/>
      <c r="IDY186" s="180"/>
      <c r="IDZ186" s="180"/>
      <c r="IEA186" s="180"/>
      <c r="IEB186" s="180"/>
      <c r="IEC186" s="76"/>
      <c r="IED186" s="67"/>
      <c r="IEE186" s="180"/>
      <c r="IEF186" s="180"/>
      <c r="IEG186" s="180"/>
      <c r="IEH186" s="180"/>
      <c r="IEI186" s="180"/>
      <c r="IEJ186" s="76"/>
      <c r="IEK186" s="67"/>
      <c r="IEL186" s="180"/>
      <c r="IEM186" s="180"/>
      <c r="IEN186" s="180"/>
      <c r="IEO186" s="180"/>
      <c r="IEP186" s="180"/>
      <c r="IEQ186" s="76"/>
      <c r="IER186" s="67"/>
      <c r="IES186" s="180"/>
      <c r="IET186" s="180"/>
      <c r="IEU186" s="180"/>
      <c r="IEV186" s="180"/>
      <c r="IEW186" s="180"/>
      <c r="IEX186" s="76"/>
      <c r="IEY186" s="67"/>
      <c r="IEZ186" s="180"/>
      <c r="IFA186" s="180"/>
      <c r="IFB186" s="180"/>
      <c r="IFC186" s="180"/>
      <c r="IFD186" s="180"/>
      <c r="IFE186" s="76"/>
      <c r="IFF186" s="67"/>
      <c r="IFG186" s="180"/>
      <c r="IFH186" s="180"/>
      <c r="IFI186" s="180"/>
      <c r="IFJ186" s="180"/>
      <c r="IFK186" s="180"/>
      <c r="IFL186" s="76"/>
      <c r="IFM186" s="67"/>
      <c r="IFN186" s="180"/>
      <c r="IFO186" s="180"/>
      <c r="IFP186" s="180"/>
      <c r="IFQ186" s="180"/>
      <c r="IFR186" s="180"/>
      <c r="IFS186" s="76"/>
      <c r="IFT186" s="67"/>
      <c r="IFU186" s="180"/>
      <c r="IFV186" s="180"/>
      <c r="IFW186" s="180"/>
      <c r="IFX186" s="180"/>
      <c r="IFY186" s="180"/>
      <c r="IFZ186" s="76"/>
      <c r="IGA186" s="67"/>
      <c r="IGB186" s="180"/>
      <c r="IGC186" s="180"/>
      <c r="IGD186" s="180"/>
      <c r="IGE186" s="180"/>
      <c r="IGF186" s="180"/>
      <c r="IGG186" s="76"/>
      <c r="IGH186" s="67"/>
      <c r="IGI186" s="180"/>
      <c r="IGJ186" s="180"/>
      <c r="IGK186" s="180"/>
      <c r="IGL186" s="180"/>
      <c r="IGM186" s="180"/>
      <c r="IGN186" s="76"/>
      <c r="IGO186" s="67"/>
      <c r="IGP186" s="180"/>
      <c r="IGQ186" s="180"/>
      <c r="IGR186" s="180"/>
      <c r="IGS186" s="180"/>
      <c r="IGT186" s="180"/>
      <c r="IGU186" s="76"/>
      <c r="IGV186" s="67"/>
      <c r="IGW186" s="180"/>
      <c r="IGX186" s="180"/>
      <c r="IGY186" s="180"/>
      <c r="IGZ186" s="180"/>
      <c r="IHA186" s="180"/>
      <c r="IHB186" s="76"/>
      <c r="IHC186" s="67"/>
      <c r="IHD186" s="180"/>
      <c r="IHE186" s="180"/>
      <c r="IHF186" s="180"/>
      <c r="IHG186" s="180"/>
      <c r="IHH186" s="180"/>
      <c r="IHI186" s="76"/>
      <c r="IHJ186" s="67"/>
      <c r="IHK186" s="180"/>
      <c r="IHL186" s="180"/>
      <c r="IHM186" s="180"/>
      <c r="IHN186" s="180"/>
      <c r="IHO186" s="180"/>
      <c r="IHP186" s="76"/>
      <c r="IHQ186" s="67"/>
      <c r="IHR186" s="180"/>
      <c r="IHS186" s="180"/>
      <c r="IHT186" s="180"/>
      <c r="IHU186" s="180"/>
      <c r="IHV186" s="180"/>
      <c r="IHW186" s="76"/>
      <c r="IHX186" s="67"/>
      <c r="IHY186" s="180"/>
      <c r="IHZ186" s="180"/>
      <c r="IIA186" s="180"/>
      <c r="IIB186" s="180"/>
      <c r="IIC186" s="180"/>
      <c r="IID186" s="76"/>
      <c r="IIE186" s="67"/>
      <c r="IIF186" s="180"/>
      <c r="IIG186" s="180"/>
      <c r="IIH186" s="180"/>
      <c r="III186" s="180"/>
      <c r="IIJ186" s="180"/>
      <c r="IIK186" s="76"/>
      <c r="IIL186" s="67"/>
      <c r="IIM186" s="180"/>
      <c r="IIN186" s="180"/>
      <c r="IIO186" s="180"/>
      <c r="IIP186" s="180"/>
      <c r="IIQ186" s="180"/>
      <c r="IIR186" s="76"/>
      <c r="IIS186" s="67"/>
      <c r="IIT186" s="180"/>
      <c r="IIU186" s="180"/>
      <c r="IIV186" s="180"/>
      <c r="IIW186" s="180"/>
      <c r="IIX186" s="180"/>
      <c r="IIY186" s="76"/>
      <c r="IIZ186" s="67"/>
      <c r="IJA186" s="180"/>
      <c r="IJB186" s="180"/>
      <c r="IJC186" s="180"/>
      <c r="IJD186" s="180"/>
      <c r="IJE186" s="180"/>
      <c r="IJF186" s="76"/>
      <c r="IJG186" s="67"/>
      <c r="IJH186" s="180"/>
      <c r="IJI186" s="180"/>
      <c r="IJJ186" s="180"/>
      <c r="IJK186" s="180"/>
      <c r="IJL186" s="180"/>
      <c r="IJM186" s="76"/>
      <c r="IJN186" s="67"/>
      <c r="IJO186" s="180"/>
      <c r="IJP186" s="180"/>
      <c r="IJQ186" s="180"/>
      <c r="IJR186" s="180"/>
      <c r="IJS186" s="180"/>
      <c r="IJT186" s="76"/>
      <c r="IJU186" s="67"/>
      <c r="IJV186" s="180"/>
      <c r="IJW186" s="180"/>
      <c r="IJX186" s="180"/>
      <c r="IJY186" s="180"/>
      <c r="IJZ186" s="180"/>
      <c r="IKA186" s="76"/>
      <c r="IKB186" s="67"/>
      <c r="IKC186" s="180"/>
      <c r="IKD186" s="180"/>
      <c r="IKE186" s="180"/>
      <c r="IKF186" s="180"/>
      <c r="IKG186" s="180"/>
      <c r="IKH186" s="76"/>
      <c r="IKI186" s="67"/>
      <c r="IKJ186" s="180"/>
      <c r="IKK186" s="180"/>
      <c r="IKL186" s="180"/>
      <c r="IKM186" s="180"/>
      <c r="IKN186" s="180"/>
      <c r="IKO186" s="76"/>
      <c r="IKP186" s="67"/>
      <c r="IKQ186" s="180"/>
      <c r="IKR186" s="180"/>
      <c r="IKS186" s="180"/>
      <c r="IKT186" s="180"/>
      <c r="IKU186" s="180"/>
      <c r="IKV186" s="76"/>
      <c r="IKW186" s="67"/>
      <c r="IKX186" s="180"/>
      <c r="IKY186" s="180"/>
      <c r="IKZ186" s="180"/>
      <c r="ILA186" s="180"/>
      <c r="ILB186" s="180"/>
      <c r="ILC186" s="76"/>
      <c r="ILD186" s="67"/>
      <c r="ILE186" s="180"/>
      <c r="ILF186" s="180"/>
      <c r="ILG186" s="180"/>
      <c r="ILH186" s="180"/>
      <c r="ILI186" s="180"/>
      <c r="ILJ186" s="76"/>
      <c r="ILK186" s="67"/>
      <c r="ILL186" s="180"/>
      <c r="ILM186" s="180"/>
      <c r="ILN186" s="180"/>
      <c r="ILO186" s="180"/>
      <c r="ILP186" s="180"/>
      <c r="ILQ186" s="76"/>
      <c r="ILR186" s="67"/>
      <c r="ILS186" s="180"/>
      <c r="ILT186" s="180"/>
      <c r="ILU186" s="180"/>
      <c r="ILV186" s="180"/>
      <c r="ILW186" s="180"/>
      <c r="ILX186" s="76"/>
      <c r="ILY186" s="67"/>
      <c r="ILZ186" s="180"/>
      <c r="IMA186" s="180"/>
      <c r="IMB186" s="180"/>
      <c r="IMC186" s="180"/>
      <c r="IMD186" s="180"/>
      <c r="IME186" s="76"/>
      <c r="IMF186" s="67"/>
      <c r="IMG186" s="180"/>
      <c r="IMH186" s="180"/>
      <c r="IMI186" s="180"/>
      <c r="IMJ186" s="180"/>
      <c r="IMK186" s="180"/>
      <c r="IML186" s="76"/>
      <c r="IMM186" s="67"/>
      <c r="IMN186" s="180"/>
      <c r="IMO186" s="180"/>
      <c r="IMP186" s="180"/>
      <c r="IMQ186" s="180"/>
      <c r="IMR186" s="180"/>
      <c r="IMS186" s="76"/>
      <c r="IMT186" s="67"/>
      <c r="IMU186" s="180"/>
      <c r="IMV186" s="180"/>
      <c r="IMW186" s="180"/>
      <c r="IMX186" s="180"/>
      <c r="IMY186" s="180"/>
      <c r="IMZ186" s="76"/>
      <c r="INA186" s="67"/>
      <c r="INB186" s="180"/>
      <c r="INC186" s="180"/>
      <c r="IND186" s="180"/>
      <c r="INE186" s="180"/>
      <c r="INF186" s="180"/>
      <c r="ING186" s="76"/>
      <c r="INH186" s="67"/>
      <c r="INI186" s="180"/>
      <c r="INJ186" s="180"/>
      <c r="INK186" s="180"/>
      <c r="INL186" s="180"/>
      <c r="INM186" s="180"/>
      <c r="INN186" s="76"/>
      <c r="INO186" s="67"/>
      <c r="INP186" s="180"/>
      <c r="INQ186" s="180"/>
      <c r="INR186" s="180"/>
      <c r="INS186" s="180"/>
      <c r="INT186" s="180"/>
      <c r="INU186" s="76"/>
      <c r="INV186" s="67"/>
      <c r="INW186" s="180"/>
      <c r="INX186" s="180"/>
      <c r="INY186" s="180"/>
      <c r="INZ186" s="180"/>
      <c r="IOA186" s="180"/>
      <c r="IOB186" s="76"/>
      <c r="IOC186" s="67"/>
      <c r="IOD186" s="180"/>
      <c r="IOE186" s="180"/>
      <c r="IOF186" s="180"/>
      <c r="IOG186" s="180"/>
      <c r="IOH186" s="180"/>
      <c r="IOI186" s="76"/>
      <c r="IOJ186" s="67"/>
      <c r="IOK186" s="180"/>
      <c r="IOL186" s="180"/>
      <c r="IOM186" s="180"/>
      <c r="ION186" s="180"/>
      <c r="IOO186" s="180"/>
      <c r="IOP186" s="76"/>
      <c r="IOQ186" s="67"/>
      <c r="IOR186" s="180"/>
      <c r="IOS186" s="180"/>
      <c r="IOT186" s="180"/>
      <c r="IOU186" s="180"/>
      <c r="IOV186" s="180"/>
      <c r="IOW186" s="76"/>
      <c r="IOX186" s="67"/>
      <c r="IOY186" s="180"/>
      <c r="IOZ186" s="180"/>
      <c r="IPA186" s="180"/>
      <c r="IPB186" s="180"/>
      <c r="IPC186" s="180"/>
      <c r="IPD186" s="76"/>
      <c r="IPE186" s="67"/>
      <c r="IPF186" s="180"/>
      <c r="IPG186" s="180"/>
      <c r="IPH186" s="180"/>
      <c r="IPI186" s="180"/>
      <c r="IPJ186" s="180"/>
      <c r="IPK186" s="76"/>
      <c r="IPL186" s="67"/>
      <c r="IPM186" s="180"/>
      <c r="IPN186" s="180"/>
      <c r="IPO186" s="180"/>
      <c r="IPP186" s="180"/>
      <c r="IPQ186" s="180"/>
      <c r="IPR186" s="76"/>
      <c r="IPS186" s="67"/>
      <c r="IPT186" s="180"/>
      <c r="IPU186" s="180"/>
      <c r="IPV186" s="180"/>
      <c r="IPW186" s="180"/>
      <c r="IPX186" s="180"/>
      <c r="IPY186" s="76"/>
      <c r="IPZ186" s="67"/>
      <c r="IQA186" s="180"/>
      <c r="IQB186" s="180"/>
      <c r="IQC186" s="180"/>
      <c r="IQD186" s="180"/>
      <c r="IQE186" s="180"/>
      <c r="IQF186" s="76"/>
      <c r="IQG186" s="67"/>
      <c r="IQH186" s="180"/>
      <c r="IQI186" s="180"/>
      <c r="IQJ186" s="180"/>
      <c r="IQK186" s="180"/>
      <c r="IQL186" s="180"/>
      <c r="IQM186" s="76"/>
      <c r="IQN186" s="67"/>
      <c r="IQO186" s="180"/>
      <c r="IQP186" s="180"/>
      <c r="IQQ186" s="180"/>
      <c r="IQR186" s="180"/>
      <c r="IQS186" s="180"/>
      <c r="IQT186" s="76"/>
      <c r="IQU186" s="67"/>
      <c r="IQV186" s="180"/>
      <c r="IQW186" s="180"/>
      <c r="IQX186" s="180"/>
      <c r="IQY186" s="180"/>
      <c r="IQZ186" s="180"/>
      <c r="IRA186" s="76"/>
      <c r="IRB186" s="67"/>
      <c r="IRC186" s="180"/>
      <c r="IRD186" s="180"/>
      <c r="IRE186" s="180"/>
      <c r="IRF186" s="180"/>
      <c r="IRG186" s="180"/>
      <c r="IRH186" s="76"/>
      <c r="IRI186" s="67"/>
      <c r="IRJ186" s="180"/>
      <c r="IRK186" s="180"/>
      <c r="IRL186" s="180"/>
      <c r="IRM186" s="180"/>
      <c r="IRN186" s="180"/>
      <c r="IRO186" s="76"/>
      <c r="IRP186" s="67"/>
      <c r="IRQ186" s="180"/>
      <c r="IRR186" s="180"/>
      <c r="IRS186" s="180"/>
      <c r="IRT186" s="180"/>
      <c r="IRU186" s="180"/>
      <c r="IRV186" s="76"/>
      <c r="IRW186" s="67"/>
      <c r="IRX186" s="180"/>
      <c r="IRY186" s="180"/>
      <c r="IRZ186" s="180"/>
      <c r="ISA186" s="180"/>
      <c r="ISB186" s="180"/>
      <c r="ISC186" s="76"/>
      <c r="ISD186" s="67"/>
      <c r="ISE186" s="180"/>
      <c r="ISF186" s="180"/>
      <c r="ISG186" s="180"/>
      <c r="ISH186" s="180"/>
      <c r="ISI186" s="180"/>
      <c r="ISJ186" s="76"/>
      <c r="ISK186" s="67"/>
      <c r="ISL186" s="180"/>
      <c r="ISM186" s="180"/>
      <c r="ISN186" s="180"/>
      <c r="ISO186" s="180"/>
      <c r="ISP186" s="180"/>
      <c r="ISQ186" s="76"/>
      <c r="ISR186" s="67"/>
      <c r="ISS186" s="180"/>
      <c r="IST186" s="180"/>
      <c r="ISU186" s="180"/>
      <c r="ISV186" s="180"/>
      <c r="ISW186" s="180"/>
      <c r="ISX186" s="76"/>
      <c r="ISY186" s="67"/>
      <c r="ISZ186" s="180"/>
      <c r="ITA186" s="180"/>
      <c r="ITB186" s="180"/>
      <c r="ITC186" s="180"/>
      <c r="ITD186" s="180"/>
      <c r="ITE186" s="76"/>
      <c r="ITF186" s="67"/>
      <c r="ITG186" s="180"/>
      <c r="ITH186" s="180"/>
      <c r="ITI186" s="180"/>
      <c r="ITJ186" s="180"/>
      <c r="ITK186" s="180"/>
      <c r="ITL186" s="76"/>
      <c r="ITM186" s="67"/>
      <c r="ITN186" s="180"/>
      <c r="ITO186" s="180"/>
      <c r="ITP186" s="180"/>
      <c r="ITQ186" s="180"/>
      <c r="ITR186" s="180"/>
      <c r="ITS186" s="76"/>
      <c r="ITT186" s="67"/>
      <c r="ITU186" s="180"/>
      <c r="ITV186" s="180"/>
      <c r="ITW186" s="180"/>
      <c r="ITX186" s="180"/>
      <c r="ITY186" s="180"/>
      <c r="ITZ186" s="76"/>
      <c r="IUA186" s="67"/>
      <c r="IUB186" s="180"/>
      <c r="IUC186" s="180"/>
      <c r="IUD186" s="180"/>
      <c r="IUE186" s="180"/>
      <c r="IUF186" s="180"/>
      <c r="IUG186" s="76"/>
      <c r="IUH186" s="67"/>
      <c r="IUI186" s="180"/>
      <c r="IUJ186" s="180"/>
      <c r="IUK186" s="180"/>
      <c r="IUL186" s="180"/>
      <c r="IUM186" s="180"/>
      <c r="IUN186" s="76"/>
      <c r="IUO186" s="67"/>
      <c r="IUP186" s="180"/>
      <c r="IUQ186" s="180"/>
      <c r="IUR186" s="180"/>
      <c r="IUS186" s="180"/>
      <c r="IUT186" s="180"/>
      <c r="IUU186" s="76"/>
      <c r="IUV186" s="67"/>
      <c r="IUW186" s="180"/>
      <c r="IUX186" s="180"/>
      <c r="IUY186" s="180"/>
      <c r="IUZ186" s="180"/>
      <c r="IVA186" s="180"/>
      <c r="IVB186" s="76"/>
      <c r="IVC186" s="67"/>
      <c r="IVD186" s="180"/>
      <c r="IVE186" s="180"/>
      <c r="IVF186" s="180"/>
      <c r="IVG186" s="180"/>
      <c r="IVH186" s="180"/>
      <c r="IVI186" s="76"/>
      <c r="IVJ186" s="67"/>
      <c r="IVK186" s="180"/>
      <c r="IVL186" s="180"/>
      <c r="IVM186" s="180"/>
      <c r="IVN186" s="180"/>
      <c r="IVO186" s="180"/>
      <c r="IVP186" s="76"/>
      <c r="IVQ186" s="67"/>
      <c r="IVR186" s="180"/>
      <c r="IVS186" s="180"/>
      <c r="IVT186" s="180"/>
      <c r="IVU186" s="180"/>
      <c r="IVV186" s="180"/>
      <c r="IVW186" s="76"/>
      <c r="IVX186" s="67"/>
      <c r="IVY186" s="180"/>
      <c r="IVZ186" s="180"/>
      <c r="IWA186" s="180"/>
      <c r="IWB186" s="180"/>
      <c r="IWC186" s="180"/>
      <c r="IWD186" s="76"/>
      <c r="IWE186" s="67"/>
      <c r="IWF186" s="180"/>
      <c r="IWG186" s="180"/>
      <c r="IWH186" s="180"/>
      <c r="IWI186" s="180"/>
      <c r="IWJ186" s="180"/>
      <c r="IWK186" s="76"/>
      <c r="IWL186" s="67"/>
      <c r="IWM186" s="180"/>
      <c r="IWN186" s="180"/>
      <c r="IWO186" s="180"/>
      <c r="IWP186" s="180"/>
      <c r="IWQ186" s="180"/>
      <c r="IWR186" s="76"/>
      <c r="IWS186" s="67"/>
      <c r="IWT186" s="180"/>
      <c r="IWU186" s="180"/>
      <c r="IWV186" s="180"/>
      <c r="IWW186" s="180"/>
      <c r="IWX186" s="180"/>
      <c r="IWY186" s="76"/>
      <c r="IWZ186" s="67"/>
      <c r="IXA186" s="180"/>
      <c r="IXB186" s="180"/>
      <c r="IXC186" s="180"/>
      <c r="IXD186" s="180"/>
      <c r="IXE186" s="180"/>
      <c r="IXF186" s="76"/>
      <c r="IXG186" s="67"/>
      <c r="IXH186" s="180"/>
      <c r="IXI186" s="180"/>
      <c r="IXJ186" s="180"/>
      <c r="IXK186" s="180"/>
      <c r="IXL186" s="180"/>
      <c r="IXM186" s="76"/>
      <c r="IXN186" s="67"/>
      <c r="IXO186" s="180"/>
      <c r="IXP186" s="180"/>
      <c r="IXQ186" s="180"/>
      <c r="IXR186" s="180"/>
      <c r="IXS186" s="180"/>
      <c r="IXT186" s="76"/>
      <c r="IXU186" s="67"/>
      <c r="IXV186" s="180"/>
      <c r="IXW186" s="180"/>
      <c r="IXX186" s="180"/>
      <c r="IXY186" s="180"/>
      <c r="IXZ186" s="180"/>
      <c r="IYA186" s="76"/>
      <c r="IYB186" s="67"/>
      <c r="IYC186" s="180"/>
      <c r="IYD186" s="180"/>
      <c r="IYE186" s="180"/>
      <c r="IYF186" s="180"/>
      <c r="IYG186" s="180"/>
      <c r="IYH186" s="76"/>
      <c r="IYI186" s="67"/>
      <c r="IYJ186" s="180"/>
      <c r="IYK186" s="180"/>
      <c r="IYL186" s="180"/>
      <c r="IYM186" s="180"/>
      <c r="IYN186" s="180"/>
      <c r="IYO186" s="76"/>
      <c r="IYP186" s="67"/>
      <c r="IYQ186" s="180"/>
      <c r="IYR186" s="180"/>
      <c r="IYS186" s="180"/>
      <c r="IYT186" s="180"/>
      <c r="IYU186" s="180"/>
      <c r="IYV186" s="76"/>
      <c r="IYW186" s="67"/>
      <c r="IYX186" s="180"/>
      <c r="IYY186" s="180"/>
      <c r="IYZ186" s="180"/>
      <c r="IZA186" s="180"/>
      <c r="IZB186" s="180"/>
      <c r="IZC186" s="76"/>
      <c r="IZD186" s="67"/>
      <c r="IZE186" s="180"/>
      <c r="IZF186" s="180"/>
      <c r="IZG186" s="180"/>
      <c r="IZH186" s="180"/>
      <c r="IZI186" s="180"/>
      <c r="IZJ186" s="76"/>
      <c r="IZK186" s="67"/>
      <c r="IZL186" s="180"/>
      <c r="IZM186" s="180"/>
      <c r="IZN186" s="180"/>
      <c r="IZO186" s="180"/>
      <c r="IZP186" s="180"/>
      <c r="IZQ186" s="76"/>
      <c r="IZR186" s="67"/>
      <c r="IZS186" s="180"/>
      <c r="IZT186" s="180"/>
      <c r="IZU186" s="180"/>
      <c r="IZV186" s="180"/>
      <c r="IZW186" s="180"/>
      <c r="IZX186" s="76"/>
      <c r="IZY186" s="67"/>
      <c r="IZZ186" s="180"/>
      <c r="JAA186" s="180"/>
      <c r="JAB186" s="180"/>
      <c r="JAC186" s="180"/>
      <c r="JAD186" s="180"/>
      <c r="JAE186" s="76"/>
      <c r="JAF186" s="67"/>
      <c r="JAG186" s="180"/>
      <c r="JAH186" s="180"/>
      <c r="JAI186" s="180"/>
      <c r="JAJ186" s="180"/>
      <c r="JAK186" s="180"/>
      <c r="JAL186" s="76"/>
      <c r="JAM186" s="67"/>
      <c r="JAN186" s="180"/>
      <c r="JAO186" s="180"/>
      <c r="JAP186" s="180"/>
      <c r="JAQ186" s="180"/>
      <c r="JAR186" s="180"/>
      <c r="JAS186" s="76"/>
      <c r="JAT186" s="67"/>
      <c r="JAU186" s="180"/>
      <c r="JAV186" s="180"/>
      <c r="JAW186" s="180"/>
      <c r="JAX186" s="180"/>
      <c r="JAY186" s="180"/>
      <c r="JAZ186" s="76"/>
      <c r="JBA186" s="67"/>
      <c r="JBB186" s="180"/>
      <c r="JBC186" s="180"/>
      <c r="JBD186" s="180"/>
      <c r="JBE186" s="180"/>
      <c r="JBF186" s="180"/>
      <c r="JBG186" s="76"/>
      <c r="JBH186" s="67"/>
      <c r="JBI186" s="180"/>
      <c r="JBJ186" s="180"/>
      <c r="JBK186" s="180"/>
      <c r="JBL186" s="180"/>
      <c r="JBM186" s="180"/>
      <c r="JBN186" s="76"/>
      <c r="JBO186" s="67"/>
      <c r="JBP186" s="180"/>
      <c r="JBQ186" s="180"/>
      <c r="JBR186" s="180"/>
      <c r="JBS186" s="180"/>
      <c r="JBT186" s="180"/>
      <c r="JBU186" s="76"/>
      <c r="JBV186" s="67"/>
      <c r="JBW186" s="180"/>
      <c r="JBX186" s="180"/>
      <c r="JBY186" s="180"/>
      <c r="JBZ186" s="180"/>
      <c r="JCA186" s="180"/>
      <c r="JCB186" s="76"/>
      <c r="JCC186" s="67"/>
      <c r="JCD186" s="180"/>
      <c r="JCE186" s="180"/>
      <c r="JCF186" s="180"/>
      <c r="JCG186" s="180"/>
      <c r="JCH186" s="180"/>
      <c r="JCI186" s="76"/>
      <c r="JCJ186" s="67"/>
      <c r="JCK186" s="180"/>
      <c r="JCL186" s="180"/>
      <c r="JCM186" s="180"/>
      <c r="JCN186" s="180"/>
      <c r="JCO186" s="180"/>
      <c r="JCP186" s="76"/>
      <c r="JCQ186" s="67"/>
      <c r="JCR186" s="180"/>
      <c r="JCS186" s="180"/>
      <c r="JCT186" s="180"/>
      <c r="JCU186" s="180"/>
      <c r="JCV186" s="180"/>
      <c r="JCW186" s="76"/>
      <c r="JCX186" s="67"/>
      <c r="JCY186" s="180"/>
      <c r="JCZ186" s="180"/>
      <c r="JDA186" s="180"/>
      <c r="JDB186" s="180"/>
      <c r="JDC186" s="180"/>
      <c r="JDD186" s="76"/>
      <c r="JDE186" s="67"/>
      <c r="JDF186" s="180"/>
      <c r="JDG186" s="180"/>
      <c r="JDH186" s="180"/>
      <c r="JDI186" s="180"/>
      <c r="JDJ186" s="180"/>
      <c r="JDK186" s="76"/>
      <c r="JDL186" s="67"/>
      <c r="JDM186" s="180"/>
      <c r="JDN186" s="180"/>
      <c r="JDO186" s="180"/>
      <c r="JDP186" s="180"/>
      <c r="JDQ186" s="180"/>
      <c r="JDR186" s="76"/>
      <c r="JDS186" s="67"/>
      <c r="JDT186" s="180"/>
      <c r="JDU186" s="180"/>
      <c r="JDV186" s="180"/>
      <c r="JDW186" s="180"/>
      <c r="JDX186" s="180"/>
      <c r="JDY186" s="76"/>
      <c r="JDZ186" s="67"/>
      <c r="JEA186" s="180"/>
      <c r="JEB186" s="180"/>
      <c r="JEC186" s="180"/>
      <c r="JED186" s="180"/>
      <c r="JEE186" s="180"/>
      <c r="JEF186" s="76"/>
      <c r="JEG186" s="67"/>
      <c r="JEH186" s="180"/>
      <c r="JEI186" s="180"/>
      <c r="JEJ186" s="180"/>
      <c r="JEK186" s="180"/>
      <c r="JEL186" s="180"/>
      <c r="JEM186" s="76"/>
      <c r="JEN186" s="67"/>
      <c r="JEO186" s="180"/>
      <c r="JEP186" s="180"/>
      <c r="JEQ186" s="180"/>
      <c r="JER186" s="180"/>
      <c r="JES186" s="180"/>
      <c r="JET186" s="76"/>
      <c r="JEU186" s="67"/>
      <c r="JEV186" s="180"/>
      <c r="JEW186" s="180"/>
      <c r="JEX186" s="180"/>
      <c r="JEY186" s="180"/>
      <c r="JEZ186" s="180"/>
      <c r="JFA186" s="76"/>
      <c r="JFB186" s="67"/>
      <c r="JFC186" s="180"/>
      <c r="JFD186" s="180"/>
      <c r="JFE186" s="180"/>
      <c r="JFF186" s="180"/>
      <c r="JFG186" s="180"/>
      <c r="JFH186" s="76"/>
      <c r="JFI186" s="67"/>
      <c r="JFJ186" s="180"/>
      <c r="JFK186" s="180"/>
      <c r="JFL186" s="180"/>
      <c r="JFM186" s="180"/>
      <c r="JFN186" s="180"/>
      <c r="JFO186" s="76"/>
      <c r="JFP186" s="67"/>
      <c r="JFQ186" s="180"/>
      <c r="JFR186" s="180"/>
      <c r="JFS186" s="180"/>
      <c r="JFT186" s="180"/>
      <c r="JFU186" s="180"/>
      <c r="JFV186" s="76"/>
      <c r="JFW186" s="67"/>
      <c r="JFX186" s="180"/>
      <c r="JFY186" s="180"/>
      <c r="JFZ186" s="180"/>
      <c r="JGA186" s="180"/>
      <c r="JGB186" s="180"/>
      <c r="JGC186" s="76"/>
      <c r="JGD186" s="67"/>
      <c r="JGE186" s="180"/>
      <c r="JGF186" s="180"/>
      <c r="JGG186" s="180"/>
      <c r="JGH186" s="180"/>
      <c r="JGI186" s="180"/>
      <c r="JGJ186" s="76"/>
      <c r="JGK186" s="67"/>
      <c r="JGL186" s="180"/>
      <c r="JGM186" s="180"/>
      <c r="JGN186" s="180"/>
      <c r="JGO186" s="180"/>
      <c r="JGP186" s="180"/>
      <c r="JGQ186" s="76"/>
      <c r="JGR186" s="67"/>
      <c r="JGS186" s="180"/>
      <c r="JGT186" s="180"/>
      <c r="JGU186" s="180"/>
      <c r="JGV186" s="180"/>
      <c r="JGW186" s="180"/>
      <c r="JGX186" s="76"/>
      <c r="JGY186" s="67"/>
      <c r="JGZ186" s="180"/>
      <c r="JHA186" s="180"/>
      <c r="JHB186" s="180"/>
      <c r="JHC186" s="180"/>
      <c r="JHD186" s="180"/>
      <c r="JHE186" s="76"/>
      <c r="JHF186" s="67"/>
      <c r="JHG186" s="180"/>
      <c r="JHH186" s="180"/>
      <c r="JHI186" s="180"/>
      <c r="JHJ186" s="180"/>
      <c r="JHK186" s="180"/>
      <c r="JHL186" s="76"/>
      <c r="JHM186" s="67"/>
      <c r="JHN186" s="180"/>
      <c r="JHO186" s="180"/>
      <c r="JHP186" s="180"/>
      <c r="JHQ186" s="180"/>
      <c r="JHR186" s="180"/>
      <c r="JHS186" s="76"/>
      <c r="JHT186" s="67"/>
      <c r="JHU186" s="180"/>
      <c r="JHV186" s="180"/>
      <c r="JHW186" s="180"/>
      <c r="JHX186" s="180"/>
      <c r="JHY186" s="180"/>
      <c r="JHZ186" s="76"/>
      <c r="JIA186" s="67"/>
      <c r="JIB186" s="180"/>
      <c r="JIC186" s="180"/>
      <c r="JID186" s="180"/>
      <c r="JIE186" s="180"/>
      <c r="JIF186" s="180"/>
      <c r="JIG186" s="76"/>
      <c r="JIH186" s="67"/>
      <c r="JII186" s="180"/>
      <c r="JIJ186" s="180"/>
      <c r="JIK186" s="180"/>
      <c r="JIL186" s="180"/>
      <c r="JIM186" s="180"/>
      <c r="JIN186" s="76"/>
      <c r="JIO186" s="67"/>
      <c r="JIP186" s="180"/>
      <c r="JIQ186" s="180"/>
      <c r="JIR186" s="180"/>
      <c r="JIS186" s="180"/>
      <c r="JIT186" s="180"/>
      <c r="JIU186" s="76"/>
      <c r="JIV186" s="67"/>
      <c r="JIW186" s="180"/>
      <c r="JIX186" s="180"/>
      <c r="JIY186" s="180"/>
      <c r="JIZ186" s="180"/>
      <c r="JJA186" s="180"/>
      <c r="JJB186" s="76"/>
      <c r="JJC186" s="67"/>
      <c r="JJD186" s="180"/>
      <c r="JJE186" s="180"/>
      <c r="JJF186" s="180"/>
      <c r="JJG186" s="180"/>
      <c r="JJH186" s="180"/>
      <c r="JJI186" s="76"/>
      <c r="JJJ186" s="67"/>
      <c r="JJK186" s="180"/>
      <c r="JJL186" s="180"/>
      <c r="JJM186" s="180"/>
      <c r="JJN186" s="180"/>
      <c r="JJO186" s="180"/>
      <c r="JJP186" s="76"/>
      <c r="JJQ186" s="67"/>
      <c r="JJR186" s="180"/>
      <c r="JJS186" s="180"/>
      <c r="JJT186" s="180"/>
      <c r="JJU186" s="180"/>
      <c r="JJV186" s="180"/>
      <c r="JJW186" s="76"/>
      <c r="JJX186" s="67"/>
      <c r="JJY186" s="180"/>
      <c r="JJZ186" s="180"/>
      <c r="JKA186" s="180"/>
      <c r="JKB186" s="180"/>
      <c r="JKC186" s="180"/>
      <c r="JKD186" s="76"/>
      <c r="JKE186" s="67"/>
      <c r="JKF186" s="180"/>
      <c r="JKG186" s="180"/>
      <c r="JKH186" s="180"/>
      <c r="JKI186" s="180"/>
      <c r="JKJ186" s="180"/>
      <c r="JKK186" s="76"/>
      <c r="JKL186" s="67"/>
      <c r="JKM186" s="180"/>
      <c r="JKN186" s="180"/>
      <c r="JKO186" s="180"/>
      <c r="JKP186" s="180"/>
      <c r="JKQ186" s="180"/>
      <c r="JKR186" s="76"/>
      <c r="JKS186" s="67"/>
      <c r="JKT186" s="180"/>
      <c r="JKU186" s="180"/>
      <c r="JKV186" s="180"/>
      <c r="JKW186" s="180"/>
      <c r="JKX186" s="180"/>
      <c r="JKY186" s="76"/>
      <c r="JKZ186" s="67"/>
      <c r="JLA186" s="180"/>
      <c r="JLB186" s="180"/>
      <c r="JLC186" s="180"/>
      <c r="JLD186" s="180"/>
      <c r="JLE186" s="180"/>
      <c r="JLF186" s="76"/>
      <c r="JLG186" s="67"/>
      <c r="JLH186" s="180"/>
      <c r="JLI186" s="180"/>
      <c r="JLJ186" s="180"/>
      <c r="JLK186" s="180"/>
      <c r="JLL186" s="180"/>
      <c r="JLM186" s="76"/>
      <c r="JLN186" s="67"/>
      <c r="JLO186" s="180"/>
      <c r="JLP186" s="180"/>
      <c r="JLQ186" s="180"/>
      <c r="JLR186" s="180"/>
      <c r="JLS186" s="180"/>
      <c r="JLT186" s="76"/>
      <c r="JLU186" s="67"/>
      <c r="JLV186" s="180"/>
      <c r="JLW186" s="180"/>
      <c r="JLX186" s="180"/>
      <c r="JLY186" s="180"/>
      <c r="JLZ186" s="180"/>
      <c r="JMA186" s="76"/>
      <c r="JMB186" s="67"/>
      <c r="JMC186" s="180"/>
      <c r="JMD186" s="180"/>
      <c r="JME186" s="180"/>
      <c r="JMF186" s="180"/>
      <c r="JMG186" s="180"/>
      <c r="JMH186" s="76"/>
      <c r="JMI186" s="67"/>
      <c r="JMJ186" s="180"/>
      <c r="JMK186" s="180"/>
      <c r="JML186" s="180"/>
      <c r="JMM186" s="180"/>
      <c r="JMN186" s="180"/>
      <c r="JMO186" s="76"/>
      <c r="JMP186" s="67"/>
      <c r="JMQ186" s="180"/>
      <c r="JMR186" s="180"/>
      <c r="JMS186" s="180"/>
      <c r="JMT186" s="180"/>
      <c r="JMU186" s="180"/>
      <c r="JMV186" s="76"/>
      <c r="JMW186" s="67"/>
      <c r="JMX186" s="180"/>
      <c r="JMY186" s="180"/>
      <c r="JMZ186" s="180"/>
      <c r="JNA186" s="180"/>
      <c r="JNB186" s="180"/>
      <c r="JNC186" s="76"/>
      <c r="JND186" s="67"/>
      <c r="JNE186" s="180"/>
      <c r="JNF186" s="180"/>
      <c r="JNG186" s="180"/>
      <c r="JNH186" s="180"/>
      <c r="JNI186" s="180"/>
      <c r="JNJ186" s="76"/>
      <c r="JNK186" s="67"/>
      <c r="JNL186" s="180"/>
      <c r="JNM186" s="180"/>
      <c r="JNN186" s="180"/>
      <c r="JNO186" s="180"/>
      <c r="JNP186" s="180"/>
      <c r="JNQ186" s="76"/>
      <c r="JNR186" s="67"/>
      <c r="JNS186" s="180"/>
      <c r="JNT186" s="180"/>
      <c r="JNU186" s="180"/>
      <c r="JNV186" s="180"/>
      <c r="JNW186" s="180"/>
      <c r="JNX186" s="76"/>
      <c r="JNY186" s="67"/>
      <c r="JNZ186" s="180"/>
      <c r="JOA186" s="180"/>
      <c r="JOB186" s="180"/>
      <c r="JOC186" s="180"/>
      <c r="JOD186" s="180"/>
      <c r="JOE186" s="76"/>
      <c r="JOF186" s="67"/>
      <c r="JOG186" s="180"/>
      <c r="JOH186" s="180"/>
      <c r="JOI186" s="180"/>
      <c r="JOJ186" s="180"/>
      <c r="JOK186" s="180"/>
      <c r="JOL186" s="76"/>
      <c r="JOM186" s="67"/>
      <c r="JON186" s="180"/>
      <c r="JOO186" s="180"/>
      <c r="JOP186" s="180"/>
      <c r="JOQ186" s="180"/>
      <c r="JOR186" s="180"/>
      <c r="JOS186" s="76"/>
      <c r="JOT186" s="67"/>
      <c r="JOU186" s="180"/>
      <c r="JOV186" s="180"/>
      <c r="JOW186" s="180"/>
      <c r="JOX186" s="180"/>
      <c r="JOY186" s="180"/>
      <c r="JOZ186" s="76"/>
      <c r="JPA186" s="67"/>
      <c r="JPB186" s="180"/>
      <c r="JPC186" s="180"/>
      <c r="JPD186" s="180"/>
      <c r="JPE186" s="180"/>
      <c r="JPF186" s="180"/>
      <c r="JPG186" s="76"/>
      <c r="JPH186" s="67"/>
      <c r="JPI186" s="180"/>
      <c r="JPJ186" s="180"/>
      <c r="JPK186" s="180"/>
      <c r="JPL186" s="180"/>
      <c r="JPM186" s="180"/>
      <c r="JPN186" s="76"/>
      <c r="JPO186" s="67"/>
      <c r="JPP186" s="180"/>
      <c r="JPQ186" s="180"/>
      <c r="JPR186" s="180"/>
      <c r="JPS186" s="180"/>
      <c r="JPT186" s="180"/>
      <c r="JPU186" s="76"/>
      <c r="JPV186" s="67"/>
      <c r="JPW186" s="180"/>
      <c r="JPX186" s="180"/>
      <c r="JPY186" s="180"/>
      <c r="JPZ186" s="180"/>
      <c r="JQA186" s="180"/>
      <c r="JQB186" s="76"/>
      <c r="JQC186" s="67"/>
      <c r="JQD186" s="180"/>
      <c r="JQE186" s="180"/>
      <c r="JQF186" s="180"/>
      <c r="JQG186" s="180"/>
      <c r="JQH186" s="180"/>
      <c r="JQI186" s="76"/>
      <c r="JQJ186" s="67"/>
      <c r="JQK186" s="180"/>
      <c r="JQL186" s="180"/>
      <c r="JQM186" s="180"/>
      <c r="JQN186" s="180"/>
      <c r="JQO186" s="180"/>
      <c r="JQP186" s="76"/>
      <c r="JQQ186" s="67"/>
      <c r="JQR186" s="180"/>
      <c r="JQS186" s="180"/>
      <c r="JQT186" s="180"/>
      <c r="JQU186" s="180"/>
      <c r="JQV186" s="180"/>
      <c r="JQW186" s="76"/>
      <c r="JQX186" s="67"/>
      <c r="JQY186" s="180"/>
      <c r="JQZ186" s="180"/>
      <c r="JRA186" s="180"/>
      <c r="JRB186" s="180"/>
      <c r="JRC186" s="180"/>
      <c r="JRD186" s="76"/>
      <c r="JRE186" s="67"/>
      <c r="JRF186" s="180"/>
      <c r="JRG186" s="180"/>
      <c r="JRH186" s="180"/>
      <c r="JRI186" s="180"/>
      <c r="JRJ186" s="180"/>
      <c r="JRK186" s="76"/>
      <c r="JRL186" s="67"/>
      <c r="JRM186" s="180"/>
      <c r="JRN186" s="180"/>
      <c r="JRO186" s="180"/>
      <c r="JRP186" s="180"/>
      <c r="JRQ186" s="180"/>
      <c r="JRR186" s="76"/>
      <c r="JRS186" s="67"/>
      <c r="JRT186" s="180"/>
      <c r="JRU186" s="180"/>
      <c r="JRV186" s="180"/>
      <c r="JRW186" s="180"/>
      <c r="JRX186" s="180"/>
      <c r="JRY186" s="76"/>
      <c r="JRZ186" s="67"/>
      <c r="JSA186" s="180"/>
      <c r="JSB186" s="180"/>
      <c r="JSC186" s="180"/>
      <c r="JSD186" s="180"/>
      <c r="JSE186" s="180"/>
      <c r="JSF186" s="76"/>
      <c r="JSG186" s="67"/>
      <c r="JSH186" s="180"/>
      <c r="JSI186" s="180"/>
      <c r="JSJ186" s="180"/>
      <c r="JSK186" s="180"/>
      <c r="JSL186" s="180"/>
      <c r="JSM186" s="76"/>
      <c r="JSN186" s="67"/>
      <c r="JSO186" s="180"/>
      <c r="JSP186" s="180"/>
      <c r="JSQ186" s="180"/>
      <c r="JSR186" s="180"/>
      <c r="JSS186" s="180"/>
      <c r="JST186" s="76"/>
      <c r="JSU186" s="67"/>
      <c r="JSV186" s="180"/>
      <c r="JSW186" s="180"/>
      <c r="JSX186" s="180"/>
      <c r="JSY186" s="180"/>
      <c r="JSZ186" s="180"/>
      <c r="JTA186" s="76"/>
      <c r="JTB186" s="67"/>
      <c r="JTC186" s="180"/>
      <c r="JTD186" s="180"/>
      <c r="JTE186" s="180"/>
      <c r="JTF186" s="180"/>
      <c r="JTG186" s="180"/>
      <c r="JTH186" s="76"/>
      <c r="JTI186" s="67"/>
      <c r="JTJ186" s="180"/>
      <c r="JTK186" s="180"/>
      <c r="JTL186" s="180"/>
      <c r="JTM186" s="180"/>
      <c r="JTN186" s="180"/>
      <c r="JTO186" s="76"/>
      <c r="JTP186" s="67"/>
      <c r="JTQ186" s="180"/>
      <c r="JTR186" s="180"/>
      <c r="JTS186" s="180"/>
      <c r="JTT186" s="180"/>
      <c r="JTU186" s="180"/>
      <c r="JTV186" s="76"/>
      <c r="JTW186" s="67"/>
      <c r="JTX186" s="180"/>
      <c r="JTY186" s="180"/>
      <c r="JTZ186" s="180"/>
      <c r="JUA186" s="180"/>
      <c r="JUB186" s="180"/>
      <c r="JUC186" s="76"/>
      <c r="JUD186" s="67"/>
      <c r="JUE186" s="180"/>
      <c r="JUF186" s="180"/>
      <c r="JUG186" s="180"/>
      <c r="JUH186" s="180"/>
      <c r="JUI186" s="180"/>
      <c r="JUJ186" s="76"/>
      <c r="JUK186" s="67"/>
      <c r="JUL186" s="180"/>
      <c r="JUM186" s="180"/>
      <c r="JUN186" s="180"/>
      <c r="JUO186" s="180"/>
      <c r="JUP186" s="180"/>
      <c r="JUQ186" s="76"/>
      <c r="JUR186" s="67"/>
      <c r="JUS186" s="180"/>
      <c r="JUT186" s="180"/>
      <c r="JUU186" s="180"/>
      <c r="JUV186" s="180"/>
      <c r="JUW186" s="180"/>
      <c r="JUX186" s="76"/>
      <c r="JUY186" s="67"/>
      <c r="JUZ186" s="180"/>
      <c r="JVA186" s="180"/>
      <c r="JVB186" s="180"/>
      <c r="JVC186" s="180"/>
      <c r="JVD186" s="180"/>
      <c r="JVE186" s="76"/>
      <c r="JVF186" s="67"/>
      <c r="JVG186" s="180"/>
      <c r="JVH186" s="180"/>
      <c r="JVI186" s="180"/>
      <c r="JVJ186" s="180"/>
      <c r="JVK186" s="180"/>
      <c r="JVL186" s="76"/>
      <c r="JVM186" s="67"/>
      <c r="JVN186" s="180"/>
      <c r="JVO186" s="180"/>
      <c r="JVP186" s="180"/>
      <c r="JVQ186" s="180"/>
      <c r="JVR186" s="180"/>
      <c r="JVS186" s="76"/>
      <c r="JVT186" s="67"/>
      <c r="JVU186" s="180"/>
      <c r="JVV186" s="180"/>
      <c r="JVW186" s="180"/>
      <c r="JVX186" s="180"/>
      <c r="JVY186" s="180"/>
      <c r="JVZ186" s="76"/>
      <c r="JWA186" s="67"/>
      <c r="JWB186" s="180"/>
      <c r="JWC186" s="180"/>
      <c r="JWD186" s="180"/>
      <c r="JWE186" s="180"/>
      <c r="JWF186" s="180"/>
      <c r="JWG186" s="76"/>
      <c r="JWH186" s="67"/>
      <c r="JWI186" s="180"/>
      <c r="JWJ186" s="180"/>
      <c r="JWK186" s="180"/>
      <c r="JWL186" s="180"/>
      <c r="JWM186" s="180"/>
      <c r="JWN186" s="76"/>
      <c r="JWO186" s="67"/>
      <c r="JWP186" s="180"/>
      <c r="JWQ186" s="180"/>
      <c r="JWR186" s="180"/>
      <c r="JWS186" s="180"/>
      <c r="JWT186" s="180"/>
      <c r="JWU186" s="76"/>
      <c r="JWV186" s="67"/>
      <c r="JWW186" s="180"/>
      <c r="JWX186" s="180"/>
      <c r="JWY186" s="180"/>
      <c r="JWZ186" s="180"/>
      <c r="JXA186" s="180"/>
      <c r="JXB186" s="76"/>
      <c r="JXC186" s="67"/>
      <c r="JXD186" s="180"/>
      <c r="JXE186" s="180"/>
      <c r="JXF186" s="180"/>
      <c r="JXG186" s="180"/>
      <c r="JXH186" s="180"/>
      <c r="JXI186" s="76"/>
      <c r="JXJ186" s="67"/>
      <c r="JXK186" s="180"/>
      <c r="JXL186" s="180"/>
      <c r="JXM186" s="180"/>
      <c r="JXN186" s="180"/>
      <c r="JXO186" s="180"/>
      <c r="JXP186" s="76"/>
      <c r="JXQ186" s="67"/>
      <c r="JXR186" s="180"/>
      <c r="JXS186" s="180"/>
      <c r="JXT186" s="180"/>
      <c r="JXU186" s="180"/>
      <c r="JXV186" s="180"/>
      <c r="JXW186" s="76"/>
      <c r="JXX186" s="67"/>
      <c r="JXY186" s="180"/>
      <c r="JXZ186" s="180"/>
      <c r="JYA186" s="180"/>
      <c r="JYB186" s="180"/>
      <c r="JYC186" s="180"/>
      <c r="JYD186" s="76"/>
      <c r="JYE186" s="67"/>
      <c r="JYF186" s="180"/>
      <c r="JYG186" s="180"/>
      <c r="JYH186" s="180"/>
      <c r="JYI186" s="180"/>
      <c r="JYJ186" s="180"/>
      <c r="JYK186" s="76"/>
      <c r="JYL186" s="67"/>
      <c r="JYM186" s="180"/>
      <c r="JYN186" s="180"/>
      <c r="JYO186" s="180"/>
      <c r="JYP186" s="180"/>
      <c r="JYQ186" s="180"/>
      <c r="JYR186" s="76"/>
      <c r="JYS186" s="67"/>
      <c r="JYT186" s="180"/>
      <c r="JYU186" s="180"/>
      <c r="JYV186" s="180"/>
      <c r="JYW186" s="180"/>
      <c r="JYX186" s="180"/>
      <c r="JYY186" s="76"/>
      <c r="JYZ186" s="67"/>
      <c r="JZA186" s="180"/>
      <c r="JZB186" s="180"/>
      <c r="JZC186" s="180"/>
      <c r="JZD186" s="180"/>
      <c r="JZE186" s="180"/>
      <c r="JZF186" s="76"/>
      <c r="JZG186" s="67"/>
      <c r="JZH186" s="180"/>
      <c r="JZI186" s="180"/>
      <c r="JZJ186" s="180"/>
      <c r="JZK186" s="180"/>
      <c r="JZL186" s="180"/>
      <c r="JZM186" s="76"/>
      <c r="JZN186" s="67"/>
      <c r="JZO186" s="180"/>
      <c r="JZP186" s="180"/>
      <c r="JZQ186" s="180"/>
      <c r="JZR186" s="180"/>
      <c r="JZS186" s="180"/>
      <c r="JZT186" s="76"/>
      <c r="JZU186" s="67"/>
      <c r="JZV186" s="180"/>
      <c r="JZW186" s="180"/>
      <c r="JZX186" s="180"/>
      <c r="JZY186" s="180"/>
      <c r="JZZ186" s="180"/>
      <c r="KAA186" s="76"/>
      <c r="KAB186" s="67"/>
      <c r="KAC186" s="180"/>
      <c r="KAD186" s="180"/>
      <c r="KAE186" s="180"/>
      <c r="KAF186" s="180"/>
      <c r="KAG186" s="180"/>
      <c r="KAH186" s="76"/>
      <c r="KAI186" s="67"/>
      <c r="KAJ186" s="180"/>
      <c r="KAK186" s="180"/>
      <c r="KAL186" s="180"/>
      <c r="KAM186" s="180"/>
      <c r="KAN186" s="180"/>
      <c r="KAO186" s="76"/>
      <c r="KAP186" s="67"/>
      <c r="KAQ186" s="180"/>
      <c r="KAR186" s="180"/>
      <c r="KAS186" s="180"/>
      <c r="KAT186" s="180"/>
      <c r="KAU186" s="180"/>
      <c r="KAV186" s="76"/>
      <c r="KAW186" s="67"/>
      <c r="KAX186" s="180"/>
      <c r="KAY186" s="180"/>
      <c r="KAZ186" s="180"/>
      <c r="KBA186" s="180"/>
      <c r="KBB186" s="180"/>
      <c r="KBC186" s="76"/>
      <c r="KBD186" s="67"/>
      <c r="KBE186" s="180"/>
      <c r="KBF186" s="180"/>
      <c r="KBG186" s="180"/>
      <c r="KBH186" s="180"/>
      <c r="KBI186" s="180"/>
      <c r="KBJ186" s="76"/>
      <c r="KBK186" s="67"/>
      <c r="KBL186" s="180"/>
      <c r="KBM186" s="180"/>
      <c r="KBN186" s="180"/>
      <c r="KBO186" s="180"/>
      <c r="KBP186" s="180"/>
      <c r="KBQ186" s="76"/>
      <c r="KBR186" s="67"/>
      <c r="KBS186" s="180"/>
      <c r="KBT186" s="180"/>
      <c r="KBU186" s="180"/>
      <c r="KBV186" s="180"/>
      <c r="KBW186" s="180"/>
      <c r="KBX186" s="76"/>
      <c r="KBY186" s="67"/>
      <c r="KBZ186" s="180"/>
      <c r="KCA186" s="180"/>
      <c r="KCB186" s="180"/>
      <c r="KCC186" s="180"/>
      <c r="KCD186" s="180"/>
      <c r="KCE186" s="76"/>
      <c r="KCF186" s="67"/>
      <c r="KCG186" s="180"/>
      <c r="KCH186" s="180"/>
      <c r="KCI186" s="180"/>
      <c r="KCJ186" s="180"/>
      <c r="KCK186" s="180"/>
      <c r="KCL186" s="76"/>
      <c r="KCM186" s="67"/>
      <c r="KCN186" s="180"/>
      <c r="KCO186" s="180"/>
      <c r="KCP186" s="180"/>
      <c r="KCQ186" s="180"/>
      <c r="KCR186" s="180"/>
      <c r="KCS186" s="76"/>
      <c r="KCT186" s="67"/>
      <c r="KCU186" s="180"/>
      <c r="KCV186" s="180"/>
      <c r="KCW186" s="180"/>
      <c r="KCX186" s="180"/>
      <c r="KCY186" s="180"/>
      <c r="KCZ186" s="76"/>
      <c r="KDA186" s="67"/>
      <c r="KDB186" s="180"/>
      <c r="KDC186" s="180"/>
      <c r="KDD186" s="180"/>
      <c r="KDE186" s="180"/>
      <c r="KDF186" s="180"/>
      <c r="KDG186" s="76"/>
      <c r="KDH186" s="67"/>
      <c r="KDI186" s="180"/>
      <c r="KDJ186" s="180"/>
      <c r="KDK186" s="180"/>
      <c r="KDL186" s="180"/>
      <c r="KDM186" s="180"/>
      <c r="KDN186" s="76"/>
      <c r="KDO186" s="67"/>
      <c r="KDP186" s="180"/>
      <c r="KDQ186" s="180"/>
      <c r="KDR186" s="180"/>
      <c r="KDS186" s="180"/>
      <c r="KDT186" s="180"/>
      <c r="KDU186" s="76"/>
      <c r="KDV186" s="67"/>
      <c r="KDW186" s="180"/>
      <c r="KDX186" s="180"/>
      <c r="KDY186" s="180"/>
      <c r="KDZ186" s="180"/>
      <c r="KEA186" s="180"/>
      <c r="KEB186" s="76"/>
      <c r="KEC186" s="67"/>
      <c r="KED186" s="180"/>
      <c r="KEE186" s="180"/>
      <c r="KEF186" s="180"/>
      <c r="KEG186" s="180"/>
      <c r="KEH186" s="180"/>
      <c r="KEI186" s="76"/>
      <c r="KEJ186" s="67"/>
      <c r="KEK186" s="180"/>
      <c r="KEL186" s="180"/>
      <c r="KEM186" s="180"/>
      <c r="KEN186" s="180"/>
      <c r="KEO186" s="180"/>
      <c r="KEP186" s="76"/>
      <c r="KEQ186" s="67"/>
      <c r="KER186" s="180"/>
      <c r="KES186" s="180"/>
      <c r="KET186" s="180"/>
      <c r="KEU186" s="180"/>
      <c r="KEV186" s="180"/>
      <c r="KEW186" s="76"/>
      <c r="KEX186" s="67"/>
      <c r="KEY186" s="180"/>
      <c r="KEZ186" s="180"/>
      <c r="KFA186" s="180"/>
      <c r="KFB186" s="180"/>
      <c r="KFC186" s="180"/>
      <c r="KFD186" s="76"/>
      <c r="KFE186" s="67"/>
      <c r="KFF186" s="180"/>
      <c r="KFG186" s="180"/>
      <c r="KFH186" s="180"/>
      <c r="KFI186" s="180"/>
      <c r="KFJ186" s="180"/>
      <c r="KFK186" s="76"/>
      <c r="KFL186" s="67"/>
      <c r="KFM186" s="180"/>
      <c r="KFN186" s="180"/>
      <c r="KFO186" s="180"/>
      <c r="KFP186" s="180"/>
      <c r="KFQ186" s="180"/>
      <c r="KFR186" s="76"/>
      <c r="KFS186" s="67"/>
      <c r="KFT186" s="180"/>
      <c r="KFU186" s="180"/>
      <c r="KFV186" s="180"/>
      <c r="KFW186" s="180"/>
      <c r="KFX186" s="180"/>
      <c r="KFY186" s="76"/>
      <c r="KFZ186" s="67"/>
      <c r="KGA186" s="180"/>
      <c r="KGB186" s="180"/>
      <c r="KGC186" s="180"/>
      <c r="KGD186" s="180"/>
      <c r="KGE186" s="180"/>
      <c r="KGF186" s="76"/>
      <c r="KGG186" s="67"/>
      <c r="KGH186" s="180"/>
      <c r="KGI186" s="180"/>
      <c r="KGJ186" s="180"/>
      <c r="KGK186" s="180"/>
      <c r="KGL186" s="180"/>
      <c r="KGM186" s="76"/>
      <c r="KGN186" s="67"/>
      <c r="KGO186" s="180"/>
      <c r="KGP186" s="180"/>
      <c r="KGQ186" s="180"/>
      <c r="KGR186" s="180"/>
      <c r="KGS186" s="180"/>
      <c r="KGT186" s="76"/>
      <c r="KGU186" s="67"/>
      <c r="KGV186" s="180"/>
      <c r="KGW186" s="180"/>
      <c r="KGX186" s="180"/>
      <c r="KGY186" s="180"/>
      <c r="KGZ186" s="180"/>
      <c r="KHA186" s="76"/>
      <c r="KHB186" s="67"/>
      <c r="KHC186" s="180"/>
      <c r="KHD186" s="180"/>
      <c r="KHE186" s="180"/>
      <c r="KHF186" s="180"/>
      <c r="KHG186" s="180"/>
      <c r="KHH186" s="76"/>
      <c r="KHI186" s="67"/>
      <c r="KHJ186" s="180"/>
      <c r="KHK186" s="180"/>
      <c r="KHL186" s="180"/>
      <c r="KHM186" s="180"/>
      <c r="KHN186" s="180"/>
      <c r="KHO186" s="76"/>
      <c r="KHP186" s="67"/>
      <c r="KHQ186" s="180"/>
      <c r="KHR186" s="180"/>
      <c r="KHS186" s="180"/>
      <c r="KHT186" s="180"/>
      <c r="KHU186" s="180"/>
      <c r="KHV186" s="76"/>
      <c r="KHW186" s="67"/>
      <c r="KHX186" s="180"/>
      <c r="KHY186" s="180"/>
      <c r="KHZ186" s="180"/>
      <c r="KIA186" s="180"/>
      <c r="KIB186" s="180"/>
      <c r="KIC186" s="76"/>
      <c r="KID186" s="67"/>
      <c r="KIE186" s="180"/>
      <c r="KIF186" s="180"/>
      <c r="KIG186" s="180"/>
      <c r="KIH186" s="180"/>
      <c r="KII186" s="180"/>
      <c r="KIJ186" s="76"/>
      <c r="KIK186" s="67"/>
      <c r="KIL186" s="180"/>
      <c r="KIM186" s="180"/>
      <c r="KIN186" s="180"/>
      <c r="KIO186" s="180"/>
      <c r="KIP186" s="180"/>
      <c r="KIQ186" s="76"/>
      <c r="KIR186" s="67"/>
      <c r="KIS186" s="180"/>
      <c r="KIT186" s="180"/>
      <c r="KIU186" s="180"/>
      <c r="KIV186" s="180"/>
      <c r="KIW186" s="180"/>
      <c r="KIX186" s="76"/>
      <c r="KIY186" s="67"/>
      <c r="KIZ186" s="180"/>
      <c r="KJA186" s="180"/>
      <c r="KJB186" s="180"/>
      <c r="KJC186" s="180"/>
      <c r="KJD186" s="180"/>
      <c r="KJE186" s="76"/>
      <c r="KJF186" s="67"/>
      <c r="KJG186" s="180"/>
      <c r="KJH186" s="180"/>
      <c r="KJI186" s="180"/>
      <c r="KJJ186" s="180"/>
      <c r="KJK186" s="180"/>
      <c r="KJL186" s="76"/>
      <c r="KJM186" s="67"/>
      <c r="KJN186" s="180"/>
      <c r="KJO186" s="180"/>
      <c r="KJP186" s="180"/>
      <c r="KJQ186" s="180"/>
      <c r="KJR186" s="180"/>
      <c r="KJS186" s="76"/>
      <c r="KJT186" s="67"/>
      <c r="KJU186" s="180"/>
      <c r="KJV186" s="180"/>
      <c r="KJW186" s="180"/>
      <c r="KJX186" s="180"/>
      <c r="KJY186" s="180"/>
      <c r="KJZ186" s="76"/>
      <c r="KKA186" s="67"/>
      <c r="KKB186" s="180"/>
      <c r="KKC186" s="180"/>
      <c r="KKD186" s="180"/>
      <c r="KKE186" s="180"/>
      <c r="KKF186" s="180"/>
      <c r="KKG186" s="76"/>
      <c r="KKH186" s="67"/>
      <c r="KKI186" s="180"/>
      <c r="KKJ186" s="180"/>
      <c r="KKK186" s="180"/>
      <c r="KKL186" s="180"/>
      <c r="KKM186" s="180"/>
      <c r="KKN186" s="76"/>
      <c r="KKO186" s="67"/>
      <c r="KKP186" s="180"/>
      <c r="KKQ186" s="180"/>
      <c r="KKR186" s="180"/>
      <c r="KKS186" s="180"/>
      <c r="KKT186" s="180"/>
      <c r="KKU186" s="76"/>
      <c r="KKV186" s="67"/>
      <c r="KKW186" s="180"/>
      <c r="KKX186" s="180"/>
      <c r="KKY186" s="180"/>
      <c r="KKZ186" s="180"/>
      <c r="KLA186" s="180"/>
      <c r="KLB186" s="76"/>
      <c r="KLC186" s="67"/>
      <c r="KLD186" s="180"/>
      <c r="KLE186" s="180"/>
      <c r="KLF186" s="180"/>
      <c r="KLG186" s="180"/>
      <c r="KLH186" s="180"/>
      <c r="KLI186" s="76"/>
      <c r="KLJ186" s="67"/>
      <c r="KLK186" s="180"/>
      <c r="KLL186" s="180"/>
      <c r="KLM186" s="180"/>
      <c r="KLN186" s="180"/>
      <c r="KLO186" s="180"/>
      <c r="KLP186" s="76"/>
      <c r="KLQ186" s="67"/>
      <c r="KLR186" s="180"/>
      <c r="KLS186" s="180"/>
      <c r="KLT186" s="180"/>
      <c r="KLU186" s="180"/>
      <c r="KLV186" s="180"/>
      <c r="KLW186" s="76"/>
      <c r="KLX186" s="67"/>
      <c r="KLY186" s="180"/>
      <c r="KLZ186" s="180"/>
      <c r="KMA186" s="180"/>
      <c r="KMB186" s="180"/>
      <c r="KMC186" s="180"/>
      <c r="KMD186" s="76"/>
      <c r="KME186" s="67"/>
      <c r="KMF186" s="180"/>
      <c r="KMG186" s="180"/>
      <c r="KMH186" s="180"/>
      <c r="KMI186" s="180"/>
      <c r="KMJ186" s="180"/>
      <c r="KMK186" s="76"/>
      <c r="KML186" s="67"/>
      <c r="KMM186" s="180"/>
      <c r="KMN186" s="180"/>
      <c r="KMO186" s="180"/>
      <c r="KMP186" s="180"/>
      <c r="KMQ186" s="180"/>
      <c r="KMR186" s="76"/>
      <c r="KMS186" s="67"/>
      <c r="KMT186" s="180"/>
      <c r="KMU186" s="180"/>
      <c r="KMV186" s="180"/>
      <c r="KMW186" s="180"/>
      <c r="KMX186" s="180"/>
      <c r="KMY186" s="76"/>
      <c r="KMZ186" s="67"/>
      <c r="KNA186" s="180"/>
      <c r="KNB186" s="180"/>
      <c r="KNC186" s="180"/>
      <c r="KND186" s="180"/>
      <c r="KNE186" s="180"/>
      <c r="KNF186" s="76"/>
      <c r="KNG186" s="67"/>
      <c r="KNH186" s="180"/>
      <c r="KNI186" s="180"/>
      <c r="KNJ186" s="180"/>
      <c r="KNK186" s="180"/>
      <c r="KNL186" s="180"/>
      <c r="KNM186" s="76"/>
      <c r="KNN186" s="67"/>
      <c r="KNO186" s="180"/>
      <c r="KNP186" s="180"/>
      <c r="KNQ186" s="180"/>
      <c r="KNR186" s="180"/>
      <c r="KNS186" s="180"/>
      <c r="KNT186" s="76"/>
      <c r="KNU186" s="67"/>
      <c r="KNV186" s="180"/>
      <c r="KNW186" s="180"/>
      <c r="KNX186" s="180"/>
      <c r="KNY186" s="180"/>
      <c r="KNZ186" s="180"/>
      <c r="KOA186" s="76"/>
      <c r="KOB186" s="67"/>
      <c r="KOC186" s="180"/>
      <c r="KOD186" s="180"/>
      <c r="KOE186" s="180"/>
      <c r="KOF186" s="180"/>
      <c r="KOG186" s="180"/>
      <c r="KOH186" s="76"/>
      <c r="KOI186" s="67"/>
      <c r="KOJ186" s="180"/>
      <c r="KOK186" s="180"/>
      <c r="KOL186" s="180"/>
      <c r="KOM186" s="180"/>
      <c r="KON186" s="180"/>
      <c r="KOO186" s="76"/>
      <c r="KOP186" s="67"/>
      <c r="KOQ186" s="180"/>
      <c r="KOR186" s="180"/>
      <c r="KOS186" s="180"/>
      <c r="KOT186" s="180"/>
      <c r="KOU186" s="180"/>
      <c r="KOV186" s="76"/>
      <c r="KOW186" s="67"/>
      <c r="KOX186" s="180"/>
      <c r="KOY186" s="180"/>
      <c r="KOZ186" s="180"/>
      <c r="KPA186" s="180"/>
      <c r="KPB186" s="180"/>
      <c r="KPC186" s="76"/>
      <c r="KPD186" s="67"/>
      <c r="KPE186" s="180"/>
      <c r="KPF186" s="180"/>
      <c r="KPG186" s="180"/>
      <c r="KPH186" s="180"/>
      <c r="KPI186" s="180"/>
      <c r="KPJ186" s="76"/>
      <c r="KPK186" s="67"/>
      <c r="KPL186" s="180"/>
      <c r="KPM186" s="180"/>
      <c r="KPN186" s="180"/>
      <c r="KPO186" s="180"/>
      <c r="KPP186" s="180"/>
      <c r="KPQ186" s="76"/>
      <c r="KPR186" s="67"/>
      <c r="KPS186" s="180"/>
      <c r="KPT186" s="180"/>
      <c r="KPU186" s="180"/>
      <c r="KPV186" s="180"/>
      <c r="KPW186" s="180"/>
      <c r="KPX186" s="76"/>
      <c r="KPY186" s="67"/>
      <c r="KPZ186" s="180"/>
      <c r="KQA186" s="180"/>
      <c r="KQB186" s="180"/>
      <c r="KQC186" s="180"/>
      <c r="KQD186" s="180"/>
      <c r="KQE186" s="76"/>
      <c r="KQF186" s="67"/>
      <c r="KQG186" s="180"/>
      <c r="KQH186" s="180"/>
      <c r="KQI186" s="180"/>
      <c r="KQJ186" s="180"/>
      <c r="KQK186" s="180"/>
      <c r="KQL186" s="76"/>
      <c r="KQM186" s="67"/>
      <c r="KQN186" s="180"/>
      <c r="KQO186" s="180"/>
      <c r="KQP186" s="180"/>
      <c r="KQQ186" s="180"/>
      <c r="KQR186" s="180"/>
      <c r="KQS186" s="76"/>
      <c r="KQT186" s="67"/>
      <c r="KQU186" s="180"/>
      <c r="KQV186" s="180"/>
      <c r="KQW186" s="180"/>
      <c r="KQX186" s="180"/>
      <c r="KQY186" s="180"/>
      <c r="KQZ186" s="76"/>
      <c r="KRA186" s="67"/>
      <c r="KRB186" s="180"/>
      <c r="KRC186" s="180"/>
      <c r="KRD186" s="180"/>
      <c r="KRE186" s="180"/>
      <c r="KRF186" s="180"/>
      <c r="KRG186" s="76"/>
      <c r="KRH186" s="67"/>
      <c r="KRI186" s="180"/>
      <c r="KRJ186" s="180"/>
      <c r="KRK186" s="180"/>
      <c r="KRL186" s="180"/>
      <c r="KRM186" s="180"/>
      <c r="KRN186" s="76"/>
      <c r="KRO186" s="67"/>
      <c r="KRP186" s="180"/>
      <c r="KRQ186" s="180"/>
      <c r="KRR186" s="180"/>
      <c r="KRS186" s="180"/>
      <c r="KRT186" s="180"/>
      <c r="KRU186" s="76"/>
      <c r="KRV186" s="67"/>
      <c r="KRW186" s="180"/>
      <c r="KRX186" s="180"/>
      <c r="KRY186" s="180"/>
      <c r="KRZ186" s="180"/>
      <c r="KSA186" s="180"/>
      <c r="KSB186" s="76"/>
      <c r="KSC186" s="67"/>
      <c r="KSD186" s="180"/>
      <c r="KSE186" s="180"/>
      <c r="KSF186" s="180"/>
      <c r="KSG186" s="180"/>
      <c r="KSH186" s="180"/>
      <c r="KSI186" s="76"/>
      <c r="KSJ186" s="67"/>
      <c r="KSK186" s="180"/>
      <c r="KSL186" s="180"/>
      <c r="KSM186" s="180"/>
      <c r="KSN186" s="180"/>
      <c r="KSO186" s="180"/>
      <c r="KSP186" s="76"/>
      <c r="KSQ186" s="67"/>
      <c r="KSR186" s="180"/>
      <c r="KSS186" s="180"/>
      <c r="KST186" s="180"/>
      <c r="KSU186" s="180"/>
      <c r="KSV186" s="180"/>
      <c r="KSW186" s="76"/>
      <c r="KSX186" s="67"/>
      <c r="KSY186" s="180"/>
      <c r="KSZ186" s="180"/>
      <c r="KTA186" s="180"/>
      <c r="KTB186" s="180"/>
      <c r="KTC186" s="180"/>
      <c r="KTD186" s="76"/>
      <c r="KTE186" s="67"/>
      <c r="KTF186" s="180"/>
      <c r="KTG186" s="180"/>
      <c r="KTH186" s="180"/>
      <c r="KTI186" s="180"/>
      <c r="KTJ186" s="180"/>
      <c r="KTK186" s="76"/>
      <c r="KTL186" s="67"/>
      <c r="KTM186" s="180"/>
      <c r="KTN186" s="180"/>
      <c r="KTO186" s="180"/>
      <c r="KTP186" s="180"/>
      <c r="KTQ186" s="180"/>
      <c r="KTR186" s="76"/>
      <c r="KTS186" s="67"/>
      <c r="KTT186" s="180"/>
      <c r="KTU186" s="180"/>
      <c r="KTV186" s="180"/>
      <c r="KTW186" s="180"/>
      <c r="KTX186" s="180"/>
      <c r="KTY186" s="76"/>
      <c r="KTZ186" s="67"/>
      <c r="KUA186" s="180"/>
      <c r="KUB186" s="180"/>
      <c r="KUC186" s="180"/>
      <c r="KUD186" s="180"/>
      <c r="KUE186" s="180"/>
      <c r="KUF186" s="76"/>
      <c r="KUG186" s="67"/>
      <c r="KUH186" s="180"/>
      <c r="KUI186" s="180"/>
      <c r="KUJ186" s="180"/>
      <c r="KUK186" s="180"/>
      <c r="KUL186" s="180"/>
      <c r="KUM186" s="76"/>
      <c r="KUN186" s="67"/>
      <c r="KUO186" s="180"/>
      <c r="KUP186" s="180"/>
      <c r="KUQ186" s="180"/>
      <c r="KUR186" s="180"/>
      <c r="KUS186" s="180"/>
      <c r="KUT186" s="76"/>
      <c r="KUU186" s="67"/>
      <c r="KUV186" s="180"/>
      <c r="KUW186" s="180"/>
      <c r="KUX186" s="180"/>
      <c r="KUY186" s="180"/>
      <c r="KUZ186" s="180"/>
      <c r="KVA186" s="76"/>
      <c r="KVB186" s="67"/>
      <c r="KVC186" s="180"/>
      <c r="KVD186" s="180"/>
      <c r="KVE186" s="180"/>
      <c r="KVF186" s="180"/>
      <c r="KVG186" s="180"/>
      <c r="KVH186" s="76"/>
      <c r="KVI186" s="67"/>
      <c r="KVJ186" s="180"/>
      <c r="KVK186" s="180"/>
      <c r="KVL186" s="180"/>
      <c r="KVM186" s="180"/>
      <c r="KVN186" s="180"/>
      <c r="KVO186" s="76"/>
      <c r="KVP186" s="67"/>
      <c r="KVQ186" s="180"/>
      <c r="KVR186" s="180"/>
      <c r="KVS186" s="180"/>
      <c r="KVT186" s="180"/>
      <c r="KVU186" s="180"/>
      <c r="KVV186" s="76"/>
      <c r="KVW186" s="67"/>
      <c r="KVX186" s="180"/>
      <c r="KVY186" s="180"/>
      <c r="KVZ186" s="180"/>
      <c r="KWA186" s="180"/>
      <c r="KWB186" s="180"/>
      <c r="KWC186" s="76"/>
      <c r="KWD186" s="67"/>
      <c r="KWE186" s="180"/>
      <c r="KWF186" s="180"/>
      <c r="KWG186" s="180"/>
      <c r="KWH186" s="180"/>
      <c r="KWI186" s="180"/>
      <c r="KWJ186" s="76"/>
      <c r="KWK186" s="67"/>
      <c r="KWL186" s="180"/>
      <c r="KWM186" s="180"/>
      <c r="KWN186" s="180"/>
      <c r="KWO186" s="180"/>
      <c r="KWP186" s="180"/>
      <c r="KWQ186" s="76"/>
      <c r="KWR186" s="67"/>
      <c r="KWS186" s="180"/>
      <c r="KWT186" s="180"/>
      <c r="KWU186" s="180"/>
      <c r="KWV186" s="180"/>
      <c r="KWW186" s="180"/>
      <c r="KWX186" s="76"/>
      <c r="KWY186" s="67"/>
      <c r="KWZ186" s="180"/>
      <c r="KXA186" s="180"/>
      <c r="KXB186" s="180"/>
      <c r="KXC186" s="180"/>
      <c r="KXD186" s="180"/>
      <c r="KXE186" s="76"/>
      <c r="KXF186" s="67"/>
      <c r="KXG186" s="180"/>
      <c r="KXH186" s="180"/>
      <c r="KXI186" s="180"/>
      <c r="KXJ186" s="180"/>
      <c r="KXK186" s="180"/>
      <c r="KXL186" s="76"/>
      <c r="KXM186" s="67"/>
      <c r="KXN186" s="180"/>
      <c r="KXO186" s="180"/>
      <c r="KXP186" s="180"/>
      <c r="KXQ186" s="180"/>
      <c r="KXR186" s="180"/>
      <c r="KXS186" s="76"/>
      <c r="KXT186" s="67"/>
      <c r="KXU186" s="180"/>
      <c r="KXV186" s="180"/>
      <c r="KXW186" s="180"/>
      <c r="KXX186" s="180"/>
      <c r="KXY186" s="180"/>
      <c r="KXZ186" s="76"/>
      <c r="KYA186" s="67"/>
      <c r="KYB186" s="180"/>
      <c r="KYC186" s="180"/>
      <c r="KYD186" s="180"/>
      <c r="KYE186" s="180"/>
      <c r="KYF186" s="180"/>
      <c r="KYG186" s="76"/>
      <c r="KYH186" s="67"/>
      <c r="KYI186" s="180"/>
      <c r="KYJ186" s="180"/>
      <c r="KYK186" s="180"/>
      <c r="KYL186" s="180"/>
      <c r="KYM186" s="180"/>
      <c r="KYN186" s="76"/>
      <c r="KYO186" s="67"/>
      <c r="KYP186" s="180"/>
      <c r="KYQ186" s="180"/>
      <c r="KYR186" s="180"/>
      <c r="KYS186" s="180"/>
      <c r="KYT186" s="180"/>
      <c r="KYU186" s="76"/>
      <c r="KYV186" s="67"/>
      <c r="KYW186" s="180"/>
      <c r="KYX186" s="180"/>
      <c r="KYY186" s="180"/>
      <c r="KYZ186" s="180"/>
      <c r="KZA186" s="180"/>
      <c r="KZB186" s="76"/>
      <c r="KZC186" s="67"/>
      <c r="KZD186" s="180"/>
      <c r="KZE186" s="180"/>
      <c r="KZF186" s="180"/>
      <c r="KZG186" s="180"/>
      <c r="KZH186" s="180"/>
      <c r="KZI186" s="76"/>
      <c r="KZJ186" s="67"/>
      <c r="KZK186" s="180"/>
      <c r="KZL186" s="180"/>
      <c r="KZM186" s="180"/>
      <c r="KZN186" s="180"/>
      <c r="KZO186" s="180"/>
      <c r="KZP186" s="76"/>
      <c r="KZQ186" s="67"/>
      <c r="KZR186" s="180"/>
      <c r="KZS186" s="180"/>
      <c r="KZT186" s="180"/>
      <c r="KZU186" s="180"/>
      <c r="KZV186" s="180"/>
      <c r="KZW186" s="76"/>
      <c r="KZX186" s="67"/>
      <c r="KZY186" s="180"/>
      <c r="KZZ186" s="180"/>
      <c r="LAA186" s="180"/>
      <c r="LAB186" s="180"/>
      <c r="LAC186" s="180"/>
      <c r="LAD186" s="76"/>
      <c r="LAE186" s="67"/>
      <c r="LAF186" s="180"/>
      <c r="LAG186" s="180"/>
      <c r="LAH186" s="180"/>
      <c r="LAI186" s="180"/>
      <c r="LAJ186" s="180"/>
      <c r="LAK186" s="76"/>
      <c r="LAL186" s="67"/>
      <c r="LAM186" s="180"/>
      <c r="LAN186" s="180"/>
      <c r="LAO186" s="180"/>
      <c r="LAP186" s="180"/>
      <c r="LAQ186" s="180"/>
      <c r="LAR186" s="76"/>
      <c r="LAS186" s="67"/>
      <c r="LAT186" s="180"/>
      <c r="LAU186" s="180"/>
      <c r="LAV186" s="180"/>
      <c r="LAW186" s="180"/>
      <c r="LAX186" s="180"/>
      <c r="LAY186" s="76"/>
      <c r="LAZ186" s="67"/>
      <c r="LBA186" s="180"/>
      <c r="LBB186" s="180"/>
      <c r="LBC186" s="180"/>
      <c r="LBD186" s="180"/>
      <c r="LBE186" s="180"/>
      <c r="LBF186" s="76"/>
      <c r="LBG186" s="67"/>
      <c r="LBH186" s="180"/>
      <c r="LBI186" s="180"/>
      <c r="LBJ186" s="180"/>
      <c r="LBK186" s="180"/>
      <c r="LBL186" s="180"/>
      <c r="LBM186" s="76"/>
      <c r="LBN186" s="67"/>
      <c r="LBO186" s="180"/>
      <c r="LBP186" s="180"/>
      <c r="LBQ186" s="180"/>
      <c r="LBR186" s="180"/>
      <c r="LBS186" s="180"/>
      <c r="LBT186" s="76"/>
      <c r="LBU186" s="67"/>
      <c r="LBV186" s="180"/>
      <c r="LBW186" s="180"/>
      <c r="LBX186" s="180"/>
      <c r="LBY186" s="180"/>
      <c r="LBZ186" s="180"/>
      <c r="LCA186" s="76"/>
      <c r="LCB186" s="67"/>
      <c r="LCC186" s="180"/>
      <c r="LCD186" s="180"/>
      <c r="LCE186" s="180"/>
      <c r="LCF186" s="180"/>
      <c r="LCG186" s="180"/>
      <c r="LCH186" s="76"/>
      <c r="LCI186" s="67"/>
      <c r="LCJ186" s="180"/>
      <c r="LCK186" s="180"/>
      <c r="LCL186" s="180"/>
      <c r="LCM186" s="180"/>
      <c r="LCN186" s="180"/>
      <c r="LCO186" s="76"/>
      <c r="LCP186" s="67"/>
      <c r="LCQ186" s="180"/>
      <c r="LCR186" s="180"/>
      <c r="LCS186" s="180"/>
      <c r="LCT186" s="180"/>
      <c r="LCU186" s="180"/>
      <c r="LCV186" s="76"/>
      <c r="LCW186" s="67"/>
      <c r="LCX186" s="180"/>
      <c r="LCY186" s="180"/>
      <c r="LCZ186" s="180"/>
      <c r="LDA186" s="180"/>
      <c r="LDB186" s="180"/>
      <c r="LDC186" s="76"/>
      <c r="LDD186" s="67"/>
      <c r="LDE186" s="180"/>
      <c r="LDF186" s="180"/>
      <c r="LDG186" s="180"/>
      <c r="LDH186" s="180"/>
      <c r="LDI186" s="180"/>
      <c r="LDJ186" s="76"/>
      <c r="LDK186" s="67"/>
      <c r="LDL186" s="180"/>
      <c r="LDM186" s="180"/>
      <c r="LDN186" s="180"/>
      <c r="LDO186" s="180"/>
      <c r="LDP186" s="180"/>
      <c r="LDQ186" s="76"/>
      <c r="LDR186" s="67"/>
      <c r="LDS186" s="180"/>
      <c r="LDT186" s="180"/>
      <c r="LDU186" s="180"/>
      <c r="LDV186" s="180"/>
      <c r="LDW186" s="180"/>
      <c r="LDX186" s="76"/>
      <c r="LDY186" s="67"/>
      <c r="LDZ186" s="180"/>
      <c r="LEA186" s="180"/>
      <c r="LEB186" s="180"/>
      <c r="LEC186" s="180"/>
      <c r="LED186" s="180"/>
      <c r="LEE186" s="76"/>
      <c r="LEF186" s="67"/>
      <c r="LEG186" s="180"/>
      <c r="LEH186" s="180"/>
      <c r="LEI186" s="180"/>
      <c r="LEJ186" s="180"/>
      <c r="LEK186" s="180"/>
      <c r="LEL186" s="76"/>
      <c r="LEM186" s="67"/>
      <c r="LEN186" s="180"/>
      <c r="LEO186" s="180"/>
      <c r="LEP186" s="180"/>
      <c r="LEQ186" s="180"/>
      <c r="LER186" s="180"/>
      <c r="LES186" s="76"/>
      <c r="LET186" s="67"/>
      <c r="LEU186" s="180"/>
      <c r="LEV186" s="180"/>
      <c r="LEW186" s="180"/>
      <c r="LEX186" s="180"/>
      <c r="LEY186" s="180"/>
      <c r="LEZ186" s="76"/>
      <c r="LFA186" s="67"/>
      <c r="LFB186" s="180"/>
      <c r="LFC186" s="180"/>
      <c r="LFD186" s="180"/>
      <c r="LFE186" s="180"/>
      <c r="LFF186" s="180"/>
      <c r="LFG186" s="76"/>
      <c r="LFH186" s="67"/>
      <c r="LFI186" s="180"/>
      <c r="LFJ186" s="180"/>
      <c r="LFK186" s="180"/>
      <c r="LFL186" s="180"/>
      <c r="LFM186" s="180"/>
      <c r="LFN186" s="76"/>
      <c r="LFO186" s="67"/>
      <c r="LFP186" s="180"/>
      <c r="LFQ186" s="180"/>
      <c r="LFR186" s="180"/>
      <c r="LFS186" s="180"/>
      <c r="LFT186" s="180"/>
      <c r="LFU186" s="76"/>
      <c r="LFV186" s="67"/>
      <c r="LFW186" s="180"/>
      <c r="LFX186" s="180"/>
      <c r="LFY186" s="180"/>
      <c r="LFZ186" s="180"/>
      <c r="LGA186" s="180"/>
      <c r="LGB186" s="76"/>
      <c r="LGC186" s="67"/>
      <c r="LGD186" s="180"/>
      <c r="LGE186" s="180"/>
      <c r="LGF186" s="180"/>
      <c r="LGG186" s="180"/>
      <c r="LGH186" s="180"/>
      <c r="LGI186" s="76"/>
      <c r="LGJ186" s="67"/>
      <c r="LGK186" s="180"/>
      <c r="LGL186" s="180"/>
      <c r="LGM186" s="180"/>
      <c r="LGN186" s="180"/>
      <c r="LGO186" s="180"/>
      <c r="LGP186" s="76"/>
      <c r="LGQ186" s="67"/>
      <c r="LGR186" s="180"/>
      <c r="LGS186" s="180"/>
      <c r="LGT186" s="180"/>
      <c r="LGU186" s="180"/>
      <c r="LGV186" s="180"/>
      <c r="LGW186" s="76"/>
      <c r="LGX186" s="67"/>
      <c r="LGY186" s="180"/>
      <c r="LGZ186" s="180"/>
      <c r="LHA186" s="180"/>
      <c r="LHB186" s="180"/>
      <c r="LHC186" s="180"/>
      <c r="LHD186" s="76"/>
      <c r="LHE186" s="67"/>
      <c r="LHF186" s="180"/>
      <c r="LHG186" s="180"/>
      <c r="LHH186" s="180"/>
      <c r="LHI186" s="180"/>
      <c r="LHJ186" s="180"/>
      <c r="LHK186" s="76"/>
      <c r="LHL186" s="67"/>
      <c r="LHM186" s="180"/>
      <c r="LHN186" s="180"/>
      <c r="LHO186" s="180"/>
      <c r="LHP186" s="180"/>
      <c r="LHQ186" s="180"/>
      <c r="LHR186" s="76"/>
      <c r="LHS186" s="67"/>
      <c r="LHT186" s="180"/>
      <c r="LHU186" s="180"/>
      <c r="LHV186" s="180"/>
      <c r="LHW186" s="180"/>
      <c r="LHX186" s="180"/>
      <c r="LHY186" s="76"/>
      <c r="LHZ186" s="67"/>
      <c r="LIA186" s="180"/>
      <c r="LIB186" s="180"/>
      <c r="LIC186" s="180"/>
      <c r="LID186" s="180"/>
      <c r="LIE186" s="180"/>
      <c r="LIF186" s="76"/>
      <c r="LIG186" s="67"/>
      <c r="LIH186" s="180"/>
      <c r="LII186" s="180"/>
      <c r="LIJ186" s="180"/>
      <c r="LIK186" s="180"/>
      <c r="LIL186" s="180"/>
      <c r="LIM186" s="76"/>
      <c r="LIN186" s="67"/>
      <c r="LIO186" s="180"/>
      <c r="LIP186" s="180"/>
      <c r="LIQ186" s="180"/>
      <c r="LIR186" s="180"/>
      <c r="LIS186" s="180"/>
      <c r="LIT186" s="76"/>
      <c r="LIU186" s="67"/>
      <c r="LIV186" s="180"/>
      <c r="LIW186" s="180"/>
      <c r="LIX186" s="180"/>
      <c r="LIY186" s="180"/>
      <c r="LIZ186" s="180"/>
      <c r="LJA186" s="76"/>
      <c r="LJB186" s="67"/>
      <c r="LJC186" s="180"/>
      <c r="LJD186" s="180"/>
      <c r="LJE186" s="180"/>
      <c r="LJF186" s="180"/>
      <c r="LJG186" s="180"/>
      <c r="LJH186" s="76"/>
      <c r="LJI186" s="67"/>
      <c r="LJJ186" s="180"/>
      <c r="LJK186" s="180"/>
      <c r="LJL186" s="180"/>
      <c r="LJM186" s="180"/>
      <c r="LJN186" s="180"/>
      <c r="LJO186" s="76"/>
      <c r="LJP186" s="67"/>
      <c r="LJQ186" s="180"/>
      <c r="LJR186" s="180"/>
      <c r="LJS186" s="180"/>
      <c r="LJT186" s="180"/>
      <c r="LJU186" s="180"/>
      <c r="LJV186" s="76"/>
      <c r="LJW186" s="67"/>
      <c r="LJX186" s="180"/>
      <c r="LJY186" s="180"/>
      <c r="LJZ186" s="180"/>
      <c r="LKA186" s="180"/>
      <c r="LKB186" s="180"/>
      <c r="LKC186" s="76"/>
      <c r="LKD186" s="67"/>
      <c r="LKE186" s="180"/>
      <c r="LKF186" s="180"/>
      <c r="LKG186" s="180"/>
      <c r="LKH186" s="180"/>
      <c r="LKI186" s="180"/>
      <c r="LKJ186" s="76"/>
      <c r="LKK186" s="67"/>
      <c r="LKL186" s="180"/>
      <c r="LKM186" s="180"/>
      <c r="LKN186" s="180"/>
      <c r="LKO186" s="180"/>
      <c r="LKP186" s="180"/>
      <c r="LKQ186" s="76"/>
      <c r="LKR186" s="67"/>
      <c r="LKS186" s="180"/>
      <c r="LKT186" s="180"/>
      <c r="LKU186" s="180"/>
      <c r="LKV186" s="180"/>
      <c r="LKW186" s="180"/>
      <c r="LKX186" s="76"/>
      <c r="LKY186" s="67"/>
      <c r="LKZ186" s="180"/>
      <c r="LLA186" s="180"/>
      <c r="LLB186" s="180"/>
      <c r="LLC186" s="180"/>
      <c r="LLD186" s="180"/>
      <c r="LLE186" s="76"/>
      <c r="LLF186" s="67"/>
      <c r="LLG186" s="180"/>
      <c r="LLH186" s="180"/>
      <c r="LLI186" s="180"/>
      <c r="LLJ186" s="180"/>
      <c r="LLK186" s="180"/>
      <c r="LLL186" s="76"/>
      <c r="LLM186" s="67"/>
      <c r="LLN186" s="180"/>
      <c r="LLO186" s="180"/>
      <c r="LLP186" s="180"/>
      <c r="LLQ186" s="180"/>
      <c r="LLR186" s="180"/>
      <c r="LLS186" s="76"/>
      <c r="LLT186" s="67"/>
      <c r="LLU186" s="180"/>
      <c r="LLV186" s="180"/>
      <c r="LLW186" s="180"/>
      <c r="LLX186" s="180"/>
      <c r="LLY186" s="180"/>
      <c r="LLZ186" s="76"/>
      <c r="LMA186" s="67"/>
      <c r="LMB186" s="180"/>
      <c r="LMC186" s="180"/>
      <c r="LMD186" s="180"/>
      <c r="LME186" s="180"/>
      <c r="LMF186" s="180"/>
      <c r="LMG186" s="76"/>
      <c r="LMH186" s="67"/>
      <c r="LMI186" s="180"/>
      <c r="LMJ186" s="180"/>
      <c r="LMK186" s="180"/>
      <c r="LML186" s="180"/>
      <c r="LMM186" s="180"/>
      <c r="LMN186" s="76"/>
      <c r="LMO186" s="67"/>
      <c r="LMP186" s="180"/>
      <c r="LMQ186" s="180"/>
      <c r="LMR186" s="180"/>
      <c r="LMS186" s="180"/>
      <c r="LMT186" s="180"/>
      <c r="LMU186" s="76"/>
      <c r="LMV186" s="67"/>
      <c r="LMW186" s="180"/>
      <c r="LMX186" s="180"/>
      <c r="LMY186" s="180"/>
      <c r="LMZ186" s="180"/>
      <c r="LNA186" s="180"/>
      <c r="LNB186" s="76"/>
      <c r="LNC186" s="67"/>
      <c r="LND186" s="180"/>
      <c r="LNE186" s="180"/>
      <c r="LNF186" s="180"/>
      <c r="LNG186" s="180"/>
      <c r="LNH186" s="180"/>
      <c r="LNI186" s="76"/>
      <c r="LNJ186" s="67"/>
      <c r="LNK186" s="180"/>
      <c r="LNL186" s="180"/>
      <c r="LNM186" s="180"/>
      <c r="LNN186" s="180"/>
      <c r="LNO186" s="180"/>
      <c r="LNP186" s="76"/>
      <c r="LNQ186" s="67"/>
      <c r="LNR186" s="180"/>
      <c r="LNS186" s="180"/>
      <c r="LNT186" s="180"/>
      <c r="LNU186" s="180"/>
      <c r="LNV186" s="180"/>
      <c r="LNW186" s="76"/>
      <c r="LNX186" s="67"/>
      <c r="LNY186" s="180"/>
      <c r="LNZ186" s="180"/>
      <c r="LOA186" s="180"/>
      <c r="LOB186" s="180"/>
      <c r="LOC186" s="180"/>
      <c r="LOD186" s="76"/>
      <c r="LOE186" s="67"/>
      <c r="LOF186" s="180"/>
      <c r="LOG186" s="180"/>
      <c r="LOH186" s="180"/>
      <c r="LOI186" s="180"/>
      <c r="LOJ186" s="180"/>
      <c r="LOK186" s="76"/>
      <c r="LOL186" s="67"/>
      <c r="LOM186" s="180"/>
      <c r="LON186" s="180"/>
      <c r="LOO186" s="180"/>
      <c r="LOP186" s="180"/>
      <c r="LOQ186" s="180"/>
      <c r="LOR186" s="76"/>
      <c r="LOS186" s="67"/>
      <c r="LOT186" s="180"/>
      <c r="LOU186" s="180"/>
      <c r="LOV186" s="180"/>
      <c r="LOW186" s="180"/>
      <c r="LOX186" s="180"/>
      <c r="LOY186" s="76"/>
      <c r="LOZ186" s="67"/>
      <c r="LPA186" s="180"/>
      <c r="LPB186" s="180"/>
      <c r="LPC186" s="180"/>
      <c r="LPD186" s="180"/>
      <c r="LPE186" s="180"/>
      <c r="LPF186" s="76"/>
      <c r="LPG186" s="67"/>
      <c r="LPH186" s="180"/>
      <c r="LPI186" s="180"/>
      <c r="LPJ186" s="180"/>
      <c r="LPK186" s="180"/>
      <c r="LPL186" s="180"/>
      <c r="LPM186" s="76"/>
      <c r="LPN186" s="67"/>
      <c r="LPO186" s="180"/>
      <c r="LPP186" s="180"/>
      <c r="LPQ186" s="180"/>
      <c r="LPR186" s="180"/>
      <c r="LPS186" s="180"/>
      <c r="LPT186" s="76"/>
      <c r="LPU186" s="67"/>
      <c r="LPV186" s="180"/>
      <c r="LPW186" s="180"/>
      <c r="LPX186" s="180"/>
      <c r="LPY186" s="180"/>
      <c r="LPZ186" s="180"/>
      <c r="LQA186" s="76"/>
      <c r="LQB186" s="67"/>
      <c r="LQC186" s="180"/>
      <c r="LQD186" s="180"/>
      <c r="LQE186" s="180"/>
      <c r="LQF186" s="180"/>
      <c r="LQG186" s="180"/>
      <c r="LQH186" s="76"/>
      <c r="LQI186" s="67"/>
      <c r="LQJ186" s="180"/>
      <c r="LQK186" s="180"/>
      <c r="LQL186" s="180"/>
      <c r="LQM186" s="180"/>
      <c r="LQN186" s="180"/>
      <c r="LQO186" s="76"/>
      <c r="LQP186" s="67"/>
      <c r="LQQ186" s="180"/>
      <c r="LQR186" s="180"/>
      <c r="LQS186" s="180"/>
      <c r="LQT186" s="180"/>
      <c r="LQU186" s="180"/>
      <c r="LQV186" s="76"/>
      <c r="LQW186" s="67"/>
      <c r="LQX186" s="180"/>
      <c r="LQY186" s="180"/>
      <c r="LQZ186" s="180"/>
      <c r="LRA186" s="180"/>
      <c r="LRB186" s="180"/>
      <c r="LRC186" s="76"/>
      <c r="LRD186" s="67"/>
      <c r="LRE186" s="180"/>
      <c r="LRF186" s="180"/>
      <c r="LRG186" s="180"/>
      <c r="LRH186" s="180"/>
      <c r="LRI186" s="180"/>
      <c r="LRJ186" s="76"/>
      <c r="LRK186" s="67"/>
      <c r="LRL186" s="180"/>
      <c r="LRM186" s="180"/>
      <c r="LRN186" s="180"/>
      <c r="LRO186" s="180"/>
      <c r="LRP186" s="180"/>
      <c r="LRQ186" s="76"/>
      <c r="LRR186" s="67"/>
      <c r="LRS186" s="180"/>
      <c r="LRT186" s="180"/>
      <c r="LRU186" s="180"/>
      <c r="LRV186" s="180"/>
      <c r="LRW186" s="180"/>
      <c r="LRX186" s="76"/>
      <c r="LRY186" s="67"/>
      <c r="LRZ186" s="180"/>
      <c r="LSA186" s="180"/>
      <c r="LSB186" s="180"/>
      <c r="LSC186" s="180"/>
      <c r="LSD186" s="180"/>
      <c r="LSE186" s="76"/>
      <c r="LSF186" s="67"/>
      <c r="LSG186" s="180"/>
      <c r="LSH186" s="180"/>
      <c r="LSI186" s="180"/>
      <c r="LSJ186" s="180"/>
      <c r="LSK186" s="180"/>
      <c r="LSL186" s="76"/>
      <c r="LSM186" s="67"/>
      <c r="LSN186" s="180"/>
      <c r="LSO186" s="180"/>
      <c r="LSP186" s="180"/>
      <c r="LSQ186" s="180"/>
      <c r="LSR186" s="180"/>
      <c r="LSS186" s="76"/>
      <c r="LST186" s="67"/>
      <c r="LSU186" s="180"/>
      <c r="LSV186" s="180"/>
      <c r="LSW186" s="180"/>
      <c r="LSX186" s="180"/>
      <c r="LSY186" s="180"/>
      <c r="LSZ186" s="76"/>
      <c r="LTA186" s="67"/>
      <c r="LTB186" s="180"/>
      <c r="LTC186" s="180"/>
      <c r="LTD186" s="180"/>
      <c r="LTE186" s="180"/>
      <c r="LTF186" s="180"/>
      <c r="LTG186" s="76"/>
      <c r="LTH186" s="67"/>
      <c r="LTI186" s="180"/>
      <c r="LTJ186" s="180"/>
      <c r="LTK186" s="180"/>
      <c r="LTL186" s="180"/>
      <c r="LTM186" s="180"/>
      <c r="LTN186" s="76"/>
      <c r="LTO186" s="67"/>
      <c r="LTP186" s="180"/>
      <c r="LTQ186" s="180"/>
      <c r="LTR186" s="180"/>
      <c r="LTS186" s="180"/>
      <c r="LTT186" s="180"/>
      <c r="LTU186" s="76"/>
      <c r="LTV186" s="67"/>
      <c r="LTW186" s="180"/>
      <c r="LTX186" s="180"/>
      <c r="LTY186" s="180"/>
      <c r="LTZ186" s="180"/>
      <c r="LUA186" s="180"/>
      <c r="LUB186" s="76"/>
      <c r="LUC186" s="67"/>
      <c r="LUD186" s="180"/>
      <c r="LUE186" s="180"/>
      <c r="LUF186" s="180"/>
      <c r="LUG186" s="180"/>
      <c r="LUH186" s="180"/>
      <c r="LUI186" s="76"/>
      <c r="LUJ186" s="67"/>
      <c r="LUK186" s="180"/>
      <c r="LUL186" s="180"/>
      <c r="LUM186" s="180"/>
      <c r="LUN186" s="180"/>
      <c r="LUO186" s="180"/>
      <c r="LUP186" s="76"/>
      <c r="LUQ186" s="67"/>
      <c r="LUR186" s="180"/>
      <c r="LUS186" s="180"/>
      <c r="LUT186" s="180"/>
      <c r="LUU186" s="180"/>
      <c r="LUV186" s="180"/>
      <c r="LUW186" s="76"/>
      <c r="LUX186" s="67"/>
      <c r="LUY186" s="180"/>
      <c r="LUZ186" s="180"/>
      <c r="LVA186" s="180"/>
      <c r="LVB186" s="180"/>
      <c r="LVC186" s="180"/>
      <c r="LVD186" s="76"/>
      <c r="LVE186" s="67"/>
      <c r="LVF186" s="180"/>
      <c r="LVG186" s="180"/>
      <c r="LVH186" s="180"/>
      <c r="LVI186" s="180"/>
      <c r="LVJ186" s="180"/>
      <c r="LVK186" s="76"/>
      <c r="LVL186" s="67"/>
      <c r="LVM186" s="180"/>
      <c r="LVN186" s="180"/>
      <c r="LVO186" s="180"/>
      <c r="LVP186" s="180"/>
      <c r="LVQ186" s="180"/>
      <c r="LVR186" s="76"/>
      <c r="LVS186" s="67"/>
      <c r="LVT186" s="180"/>
      <c r="LVU186" s="180"/>
      <c r="LVV186" s="180"/>
      <c r="LVW186" s="180"/>
      <c r="LVX186" s="180"/>
      <c r="LVY186" s="76"/>
      <c r="LVZ186" s="67"/>
      <c r="LWA186" s="180"/>
      <c r="LWB186" s="180"/>
      <c r="LWC186" s="180"/>
      <c r="LWD186" s="180"/>
      <c r="LWE186" s="180"/>
      <c r="LWF186" s="76"/>
      <c r="LWG186" s="67"/>
      <c r="LWH186" s="180"/>
      <c r="LWI186" s="180"/>
      <c r="LWJ186" s="180"/>
      <c r="LWK186" s="180"/>
      <c r="LWL186" s="180"/>
      <c r="LWM186" s="76"/>
      <c r="LWN186" s="67"/>
      <c r="LWO186" s="180"/>
      <c r="LWP186" s="180"/>
      <c r="LWQ186" s="180"/>
      <c r="LWR186" s="180"/>
      <c r="LWS186" s="180"/>
      <c r="LWT186" s="76"/>
      <c r="LWU186" s="67"/>
      <c r="LWV186" s="180"/>
      <c r="LWW186" s="180"/>
      <c r="LWX186" s="180"/>
      <c r="LWY186" s="180"/>
      <c r="LWZ186" s="180"/>
      <c r="LXA186" s="76"/>
      <c r="LXB186" s="67"/>
      <c r="LXC186" s="180"/>
      <c r="LXD186" s="180"/>
      <c r="LXE186" s="180"/>
      <c r="LXF186" s="180"/>
      <c r="LXG186" s="180"/>
      <c r="LXH186" s="76"/>
      <c r="LXI186" s="67"/>
      <c r="LXJ186" s="180"/>
      <c r="LXK186" s="180"/>
      <c r="LXL186" s="180"/>
      <c r="LXM186" s="180"/>
      <c r="LXN186" s="180"/>
      <c r="LXO186" s="76"/>
      <c r="LXP186" s="67"/>
      <c r="LXQ186" s="180"/>
      <c r="LXR186" s="180"/>
      <c r="LXS186" s="180"/>
      <c r="LXT186" s="180"/>
      <c r="LXU186" s="180"/>
      <c r="LXV186" s="76"/>
      <c r="LXW186" s="67"/>
      <c r="LXX186" s="180"/>
      <c r="LXY186" s="180"/>
      <c r="LXZ186" s="180"/>
      <c r="LYA186" s="180"/>
      <c r="LYB186" s="180"/>
      <c r="LYC186" s="76"/>
      <c r="LYD186" s="67"/>
      <c r="LYE186" s="180"/>
      <c r="LYF186" s="180"/>
      <c r="LYG186" s="180"/>
      <c r="LYH186" s="180"/>
      <c r="LYI186" s="180"/>
      <c r="LYJ186" s="76"/>
      <c r="LYK186" s="67"/>
      <c r="LYL186" s="180"/>
      <c r="LYM186" s="180"/>
      <c r="LYN186" s="180"/>
      <c r="LYO186" s="180"/>
      <c r="LYP186" s="180"/>
      <c r="LYQ186" s="76"/>
      <c r="LYR186" s="67"/>
      <c r="LYS186" s="180"/>
      <c r="LYT186" s="180"/>
      <c r="LYU186" s="180"/>
      <c r="LYV186" s="180"/>
      <c r="LYW186" s="180"/>
      <c r="LYX186" s="76"/>
      <c r="LYY186" s="67"/>
      <c r="LYZ186" s="180"/>
      <c r="LZA186" s="180"/>
      <c r="LZB186" s="180"/>
      <c r="LZC186" s="180"/>
      <c r="LZD186" s="180"/>
      <c r="LZE186" s="76"/>
      <c r="LZF186" s="67"/>
      <c r="LZG186" s="180"/>
      <c r="LZH186" s="180"/>
      <c r="LZI186" s="180"/>
      <c r="LZJ186" s="180"/>
      <c r="LZK186" s="180"/>
      <c r="LZL186" s="76"/>
      <c r="LZM186" s="67"/>
      <c r="LZN186" s="180"/>
      <c r="LZO186" s="180"/>
      <c r="LZP186" s="180"/>
      <c r="LZQ186" s="180"/>
      <c r="LZR186" s="180"/>
      <c r="LZS186" s="76"/>
      <c r="LZT186" s="67"/>
      <c r="LZU186" s="180"/>
      <c r="LZV186" s="180"/>
      <c r="LZW186" s="180"/>
      <c r="LZX186" s="180"/>
      <c r="LZY186" s="180"/>
      <c r="LZZ186" s="76"/>
      <c r="MAA186" s="67"/>
      <c r="MAB186" s="180"/>
      <c r="MAC186" s="180"/>
      <c r="MAD186" s="180"/>
      <c r="MAE186" s="180"/>
      <c r="MAF186" s="180"/>
      <c r="MAG186" s="76"/>
      <c r="MAH186" s="67"/>
      <c r="MAI186" s="180"/>
      <c r="MAJ186" s="180"/>
      <c r="MAK186" s="180"/>
      <c r="MAL186" s="180"/>
      <c r="MAM186" s="180"/>
      <c r="MAN186" s="76"/>
      <c r="MAO186" s="67"/>
      <c r="MAP186" s="180"/>
      <c r="MAQ186" s="180"/>
      <c r="MAR186" s="180"/>
      <c r="MAS186" s="180"/>
      <c r="MAT186" s="180"/>
      <c r="MAU186" s="76"/>
      <c r="MAV186" s="67"/>
      <c r="MAW186" s="180"/>
      <c r="MAX186" s="180"/>
      <c r="MAY186" s="180"/>
      <c r="MAZ186" s="180"/>
      <c r="MBA186" s="180"/>
      <c r="MBB186" s="76"/>
      <c r="MBC186" s="67"/>
      <c r="MBD186" s="180"/>
      <c r="MBE186" s="180"/>
      <c r="MBF186" s="180"/>
      <c r="MBG186" s="180"/>
      <c r="MBH186" s="180"/>
      <c r="MBI186" s="76"/>
      <c r="MBJ186" s="67"/>
      <c r="MBK186" s="180"/>
      <c r="MBL186" s="180"/>
      <c r="MBM186" s="180"/>
      <c r="MBN186" s="180"/>
      <c r="MBO186" s="180"/>
      <c r="MBP186" s="76"/>
      <c r="MBQ186" s="67"/>
      <c r="MBR186" s="180"/>
      <c r="MBS186" s="180"/>
      <c r="MBT186" s="180"/>
      <c r="MBU186" s="180"/>
      <c r="MBV186" s="180"/>
      <c r="MBW186" s="76"/>
      <c r="MBX186" s="67"/>
      <c r="MBY186" s="180"/>
      <c r="MBZ186" s="180"/>
      <c r="MCA186" s="180"/>
      <c r="MCB186" s="180"/>
      <c r="MCC186" s="180"/>
      <c r="MCD186" s="76"/>
      <c r="MCE186" s="67"/>
      <c r="MCF186" s="180"/>
      <c r="MCG186" s="180"/>
      <c r="MCH186" s="180"/>
      <c r="MCI186" s="180"/>
      <c r="MCJ186" s="180"/>
      <c r="MCK186" s="76"/>
      <c r="MCL186" s="67"/>
      <c r="MCM186" s="180"/>
      <c r="MCN186" s="180"/>
      <c r="MCO186" s="180"/>
      <c r="MCP186" s="180"/>
      <c r="MCQ186" s="180"/>
      <c r="MCR186" s="76"/>
      <c r="MCS186" s="67"/>
      <c r="MCT186" s="180"/>
      <c r="MCU186" s="180"/>
      <c r="MCV186" s="180"/>
      <c r="MCW186" s="180"/>
      <c r="MCX186" s="180"/>
      <c r="MCY186" s="76"/>
      <c r="MCZ186" s="67"/>
      <c r="MDA186" s="180"/>
      <c r="MDB186" s="180"/>
      <c r="MDC186" s="180"/>
      <c r="MDD186" s="180"/>
      <c r="MDE186" s="180"/>
      <c r="MDF186" s="76"/>
      <c r="MDG186" s="67"/>
      <c r="MDH186" s="180"/>
      <c r="MDI186" s="180"/>
      <c r="MDJ186" s="180"/>
      <c r="MDK186" s="180"/>
      <c r="MDL186" s="180"/>
      <c r="MDM186" s="76"/>
      <c r="MDN186" s="67"/>
      <c r="MDO186" s="180"/>
      <c r="MDP186" s="180"/>
      <c r="MDQ186" s="180"/>
      <c r="MDR186" s="180"/>
      <c r="MDS186" s="180"/>
      <c r="MDT186" s="76"/>
      <c r="MDU186" s="67"/>
      <c r="MDV186" s="180"/>
      <c r="MDW186" s="180"/>
      <c r="MDX186" s="180"/>
      <c r="MDY186" s="180"/>
      <c r="MDZ186" s="180"/>
      <c r="MEA186" s="76"/>
      <c r="MEB186" s="67"/>
      <c r="MEC186" s="180"/>
      <c r="MED186" s="180"/>
      <c r="MEE186" s="180"/>
      <c r="MEF186" s="180"/>
      <c r="MEG186" s="180"/>
      <c r="MEH186" s="76"/>
      <c r="MEI186" s="67"/>
      <c r="MEJ186" s="180"/>
      <c r="MEK186" s="180"/>
      <c r="MEL186" s="180"/>
      <c r="MEM186" s="180"/>
      <c r="MEN186" s="180"/>
      <c r="MEO186" s="76"/>
      <c r="MEP186" s="67"/>
      <c r="MEQ186" s="180"/>
      <c r="MER186" s="180"/>
      <c r="MES186" s="180"/>
      <c r="MET186" s="180"/>
      <c r="MEU186" s="180"/>
      <c r="MEV186" s="76"/>
      <c r="MEW186" s="67"/>
      <c r="MEX186" s="180"/>
      <c r="MEY186" s="180"/>
      <c r="MEZ186" s="180"/>
      <c r="MFA186" s="180"/>
      <c r="MFB186" s="180"/>
      <c r="MFC186" s="76"/>
      <c r="MFD186" s="67"/>
      <c r="MFE186" s="180"/>
      <c r="MFF186" s="180"/>
      <c r="MFG186" s="180"/>
      <c r="MFH186" s="180"/>
      <c r="MFI186" s="180"/>
      <c r="MFJ186" s="76"/>
      <c r="MFK186" s="67"/>
      <c r="MFL186" s="180"/>
      <c r="MFM186" s="180"/>
      <c r="MFN186" s="180"/>
      <c r="MFO186" s="180"/>
      <c r="MFP186" s="180"/>
      <c r="MFQ186" s="76"/>
      <c r="MFR186" s="67"/>
      <c r="MFS186" s="180"/>
      <c r="MFT186" s="180"/>
      <c r="MFU186" s="180"/>
      <c r="MFV186" s="180"/>
      <c r="MFW186" s="180"/>
      <c r="MFX186" s="76"/>
      <c r="MFY186" s="67"/>
      <c r="MFZ186" s="180"/>
      <c r="MGA186" s="180"/>
      <c r="MGB186" s="180"/>
      <c r="MGC186" s="180"/>
      <c r="MGD186" s="180"/>
      <c r="MGE186" s="76"/>
      <c r="MGF186" s="67"/>
      <c r="MGG186" s="180"/>
      <c r="MGH186" s="180"/>
      <c r="MGI186" s="180"/>
      <c r="MGJ186" s="180"/>
      <c r="MGK186" s="180"/>
      <c r="MGL186" s="76"/>
      <c r="MGM186" s="67"/>
      <c r="MGN186" s="180"/>
      <c r="MGO186" s="180"/>
      <c r="MGP186" s="180"/>
      <c r="MGQ186" s="180"/>
      <c r="MGR186" s="180"/>
      <c r="MGS186" s="76"/>
      <c r="MGT186" s="67"/>
      <c r="MGU186" s="180"/>
      <c r="MGV186" s="180"/>
      <c r="MGW186" s="180"/>
      <c r="MGX186" s="180"/>
      <c r="MGY186" s="180"/>
      <c r="MGZ186" s="76"/>
      <c r="MHA186" s="67"/>
      <c r="MHB186" s="180"/>
      <c r="MHC186" s="180"/>
      <c r="MHD186" s="180"/>
      <c r="MHE186" s="180"/>
      <c r="MHF186" s="180"/>
      <c r="MHG186" s="76"/>
      <c r="MHH186" s="67"/>
      <c r="MHI186" s="180"/>
      <c r="MHJ186" s="180"/>
      <c r="MHK186" s="180"/>
      <c r="MHL186" s="180"/>
      <c r="MHM186" s="180"/>
      <c r="MHN186" s="76"/>
      <c r="MHO186" s="67"/>
      <c r="MHP186" s="180"/>
      <c r="MHQ186" s="180"/>
      <c r="MHR186" s="180"/>
      <c r="MHS186" s="180"/>
      <c r="MHT186" s="180"/>
      <c r="MHU186" s="76"/>
      <c r="MHV186" s="67"/>
      <c r="MHW186" s="180"/>
      <c r="MHX186" s="180"/>
      <c r="MHY186" s="180"/>
      <c r="MHZ186" s="180"/>
      <c r="MIA186" s="180"/>
      <c r="MIB186" s="76"/>
      <c r="MIC186" s="67"/>
      <c r="MID186" s="180"/>
      <c r="MIE186" s="180"/>
      <c r="MIF186" s="180"/>
      <c r="MIG186" s="180"/>
      <c r="MIH186" s="180"/>
      <c r="MII186" s="76"/>
      <c r="MIJ186" s="67"/>
      <c r="MIK186" s="180"/>
      <c r="MIL186" s="180"/>
      <c r="MIM186" s="180"/>
      <c r="MIN186" s="180"/>
      <c r="MIO186" s="180"/>
      <c r="MIP186" s="76"/>
      <c r="MIQ186" s="67"/>
      <c r="MIR186" s="180"/>
      <c r="MIS186" s="180"/>
      <c r="MIT186" s="180"/>
      <c r="MIU186" s="180"/>
      <c r="MIV186" s="180"/>
      <c r="MIW186" s="76"/>
      <c r="MIX186" s="67"/>
      <c r="MIY186" s="180"/>
      <c r="MIZ186" s="180"/>
      <c r="MJA186" s="180"/>
      <c r="MJB186" s="180"/>
      <c r="MJC186" s="180"/>
      <c r="MJD186" s="76"/>
      <c r="MJE186" s="67"/>
      <c r="MJF186" s="180"/>
      <c r="MJG186" s="180"/>
      <c r="MJH186" s="180"/>
      <c r="MJI186" s="180"/>
      <c r="MJJ186" s="180"/>
      <c r="MJK186" s="76"/>
      <c r="MJL186" s="67"/>
      <c r="MJM186" s="180"/>
      <c r="MJN186" s="180"/>
      <c r="MJO186" s="180"/>
      <c r="MJP186" s="180"/>
      <c r="MJQ186" s="180"/>
      <c r="MJR186" s="76"/>
      <c r="MJS186" s="67"/>
      <c r="MJT186" s="180"/>
      <c r="MJU186" s="180"/>
      <c r="MJV186" s="180"/>
      <c r="MJW186" s="180"/>
      <c r="MJX186" s="180"/>
      <c r="MJY186" s="76"/>
      <c r="MJZ186" s="67"/>
      <c r="MKA186" s="180"/>
      <c r="MKB186" s="180"/>
      <c r="MKC186" s="180"/>
      <c r="MKD186" s="180"/>
      <c r="MKE186" s="180"/>
      <c r="MKF186" s="76"/>
      <c r="MKG186" s="67"/>
      <c r="MKH186" s="180"/>
      <c r="MKI186" s="180"/>
      <c r="MKJ186" s="180"/>
      <c r="MKK186" s="180"/>
      <c r="MKL186" s="180"/>
      <c r="MKM186" s="76"/>
      <c r="MKN186" s="67"/>
      <c r="MKO186" s="180"/>
      <c r="MKP186" s="180"/>
      <c r="MKQ186" s="180"/>
      <c r="MKR186" s="180"/>
      <c r="MKS186" s="180"/>
      <c r="MKT186" s="76"/>
      <c r="MKU186" s="67"/>
      <c r="MKV186" s="180"/>
      <c r="MKW186" s="180"/>
      <c r="MKX186" s="180"/>
      <c r="MKY186" s="180"/>
      <c r="MKZ186" s="180"/>
      <c r="MLA186" s="76"/>
      <c r="MLB186" s="67"/>
      <c r="MLC186" s="180"/>
      <c r="MLD186" s="180"/>
      <c r="MLE186" s="180"/>
      <c r="MLF186" s="180"/>
      <c r="MLG186" s="180"/>
      <c r="MLH186" s="76"/>
      <c r="MLI186" s="67"/>
      <c r="MLJ186" s="180"/>
      <c r="MLK186" s="180"/>
      <c r="MLL186" s="180"/>
      <c r="MLM186" s="180"/>
      <c r="MLN186" s="180"/>
      <c r="MLO186" s="76"/>
      <c r="MLP186" s="67"/>
      <c r="MLQ186" s="180"/>
      <c r="MLR186" s="180"/>
      <c r="MLS186" s="180"/>
      <c r="MLT186" s="180"/>
      <c r="MLU186" s="180"/>
      <c r="MLV186" s="76"/>
      <c r="MLW186" s="67"/>
      <c r="MLX186" s="180"/>
      <c r="MLY186" s="180"/>
      <c r="MLZ186" s="180"/>
      <c r="MMA186" s="180"/>
      <c r="MMB186" s="180"/>
      <c r="MMC186" s="76"/>
      <c r="MMD186" s="67"/>
      <c r="MME186" s="180"/>
      <c r="MMF186" s="180"/>
      <c r="MMG186" s="180"/>
      <c r="MMH186" s="180"/>
      <c r="MMI186" s="180"/>
      <c r="MMJ186" s="76"/>
      <c r="MMK186" s="67"/>
      <c r="MML186" s="180"/>
      <c r="MMM186" s="180"/>
      <c r="MMN186" s="180"/>
      <c r="MMO186" s="180"/>
      <c r="MMP186" s="180"/>
      <c r="MMQ186" s="76"/>
      <c r="MMR186" s="67"/>
      <c r="MMS186" s="180"/>
      <c r="MMT186" s="180"/>
      <c r="MMU186" s="180"/>
      <c r="MMV186" s="180"/>
      <c r="MMW186" s="180"/>
      <c r="MMX186" s="76"/>
      <c r="MMY186" s="67"/>
      <c r="MMZ186" s="180"/>
      <c r="MNA186" s="180"/>
      <c r="MNB186" s="180"/>
      <c r="MNC186" s="180"/>
      <c r="MND186" s="180"/>
      <c r="MNE186" s="76"/>
      <c r="MNF186" s="67"/>
      <c r="MNG186" s="180"/>
      <c r="MNH186" s="180"/>
      <c r="MNI186" s="180"/>
      <c r="MNJ186" s="180"/>
      <c r="MNK186" s="180"/>
      <c r="MNL186" s="76"/>
      <c r="MNM186" s="67"/>
      <c r="MNN186" s="180"/>
      <c r="MNO186" s="180"/>
      <c r="MNP186" s="180"/>
      <c r="MNQ186" s="180"/>
      <c r="MNR186" s="180"/>
      <c r="MNS186" s="76"/>
      <c r="MNT186" s="67"/>
      <c r="MNU186" s="180"/>
      <c r="MNV186" s="180"/>
      <c r="MNW186" s="180"/>
      <c r="MNX186" s="180"/>
      <c r="MNY186" s="180"/>
      <c r="MNZ186" s="76"/>
      <c r="MOA186" s="67"/>
      <c r="MOB186" s="180"/>
      <c r="MOC186" s="180"/>
      <c r="MOD186" s="180"/>
      <c r="MOE186" s="180"/>
      <c r="MOF186" s="180"/>
      <c r="MOG186" s="76"/>
      <c r="MOH186" s="67"/>
      <c r="MOI186" s="180"/>
      <c r="MOJ186" s="180"/>
      <c r="MOK186" s="180"/>
      <c r="MOL186" s="180"/>
      <c r="MOM186" s="180"/>
      <c r="MON186" s="76"/>
      <c r="MOO186" s="67"/>
      <c r="MOP186" s="180"/>
      <c r="MOQ186" s="180"/>
      <c r="MOR186" s="180"/>
      <c r="MOS186" s="180"/>
      <c r="MOT186" s="180"/>
      <c r="MOU186" s="76"/>
      <c r="MOV186" s="67"/>
      <c r="MOW186" s="180"/>
      <c r="MOX186" s="180"/>
      <c r="MOY186" s="180"/>
      <c r="MOZ186" s="180"/>
      <c r="MPA186" s="180"/>
      <c r="MPB186" s="76"/>
      <c r="MPC186" s="67"/>
      <c r="MPD186" s="180"/>
      <c r="MPE186" s="180"/>
      <c r="MPF186" s="180"/>
      <c r="MPG186" s="180"/>
      <c r="MPH186" s="180"/>
      <c r="MPI186" s="76"/>
      <c r="MPJ186" s="67"/>
      <c r="MPK186" s="180"/>
      <c r="MPL186" s="180"/>
      <c r="MPM186" s="180"/>
      <c r="MPN186" s="180"/>
      <c r="MPO186" s="180"/>
      <c r="MPP186" s="76"/>
      <c r="MPQ186" s="67"/>
      <c r="MPR186" s="180"/>
      <c r="MPS186" s="180"/>
      <c r="MPT186" s="180"/>
      <c r="MPU186" s="180"/>
      <c r="MPV186" s="180"/>
      <c r="MPW186" s="76"/>
      <c r="MPX186" s="67"/>
      <c r="MPY186" s="180"/>
      <c r="MPZ186" s="180"/>
      <c r="MQA186" s="180"/>
      <c r="MQB186" s="180"/>
      <c r="MQC186" s="180"/>
      <c r="MQD186" s="76"/>
      <c r="MQE186" s="67"/>
      <c r="MQF186" s="180"/>
      <c r="MQG186" s="180"/>
      <c r="MQH186" s="180"/>
      <c r="MQI186" s="180"/>
      <c r="MQJ186" s="180"/>
      <c r="MQK186" s="76"/>
      <c r="MQL186" s="67"/>
      <c r="MQM186" s="180"/>
      <c r="MQN186" s="180"/>
      <c r="MQO186" s="180"/>
      <c r="MQP186" s="180"/>
      <c r="MQQ186" s="180"/>
      <c r="MQR186" s="76"/>
      <c r="MQS186" s="67"/>
      <c r="MQT186" s="180"/>
      <c r="MQU186" s="180"/>
      <c r="MQV186" s="180"/>
      <c r="MQW186" s="180"/>
      <c r="MQX186" s="180"/>
      <c r="MQY186" s="76"/>
      <c r="MQZ186" s="67"/>
      <c r="MRA186" s="180"/>
      <c r="MRB186" s="180"/>
      <c r="MRC186" s="180"/>
      <c r="MRD186" s="180"/>
      <c r="MRE186" s="180"/>
      <c r="MRF186" s="76"/>
      <c r="MRG186" s="67"/>
      <c r="MRH186" s="180"/>
      <c r="MRI186" s="180"/>
      <c r="MRJ186" s="180"/>
      <c r="MRK186" s="180"/>
      <c r="MRL186" s="180"/>
      <c r="MRM186" s="76"/>
      <c r="MRN186" s="67"/>
      <c r="MRO186" s="180"/>
      <c r="MRP186" s="180"/>
      <c r="MRQ186" s="180"/>
      <c r="MRR186" s="180"/>
      <c r="MRS186" s="180"/>
      <c r="MRT186" s="76"/>
      <c r="MRU186" s="67"/>
      <c r="MRV186" s="180"/>
      <c r="MRW186" s="180"/>
      <c r="MRX186" s="180"/>
      <c r="MRY186" s="180"/>
      <c r="MRZ186" s="180"/>
      <c r="MSA186" s="76"/>
      <c r="MSB186" s="67"/>
      <c r="MSC186" s="180"/>
      <c r="MSD186" s="180"/>
      <c r="MSE186" s="180"/>
      <c r="MSF186" s="180"/>
      <c r="MSG186" s="180"/>
      <c r="MSH186" s="76"/>
      <c r="MSI186" s="67"/>
      <c r="MSJ186" s="180"/>
      <c r="MSK186" s="180"/>
      <c r="MSL186" s="180"/>
      <c r="MSM186" s="180"/>
      <c r="MSN186" s="180"/>
      <c r="MSO186" s="76"/>
      <c r="MSP186" s="67"/>
      <c r="MSQ186" s="180"/>
      <c r="MSR186" s="180"/>
      <c r="MSS186" s="180"/>
      <c r="MST186" s="180"/>
      <c r="MSU186" s="180"/>
      <c r="MSV186" s="76"/>
      <c r="MSW186" s="67"/>
      <c r="MSX186" s="180"/>
      <c r="MSY186" s="180"/>
      <c r="MSZ186" s="180"/>
      <c r="MTA186" s="180"/>
      <c r="MTB186" s="180"/>
      <c r="MTC186" s="76"/>
      <c r="MTD186" s="67"/>
      <c r="MTE186" s="180"/>
      <c r="MTF186" s="180"/>
      <c r="MTG186" s="180"/>
      <c r="MTH186" s="180"/>
      <c r="MTI186" s="180"/>
      <c r="MTJ186" s="76"/>
      <c r="MTK186" s="67"/>
      <c r="MTL186" s="180"/>
      <c r="MTM186" s="180"/>
      <c r="MTN186" s="180"/>
      <c r="MTO186" s="180"/>
      <c r="MTP186" s="180"/>
      <c r="MTQ186" s="76"/>
      <c r="MTR186" s="67"/>
      <c r="MTS186" s="180"/>
      <c r="MTT186" s="180"/>
      <c r="MTU186" s="180"/>
      <c r="MTV186" s="180"/>
      <c r="MTW186" s="180"/>
      <c r="MTX186" s="76"/>
      <c r="MTY186" s="67"/>
      <c r="MTZ186" s="180"/>
      <c r="MUA186" s="180"/>
      <c r="MUB186" s="180"/>
      <c r="MUC186" s="180"/>
      <c r="MUD186" s="180"/>
      <c r="MUE186" s="76"/>
      <c r="MUF186" s="67"/>
      <c r="MUG186" s="180"/>
      <c r="MUH186" s="180"/>
      <c r="MUI186" s="180"/>
      <c r="MUJ186" s="180"/>
      <c r="MUK186" s="180"/>
      <c r="MUL186" s="76"/>
      <c r="MUM186" s="67"/>
      <c r="MUN186" s="180"/>
      <c r="MUO186" s="180"/>
      <c r="MUP186" s="180"/>
      <c r="MUQ186" s="180"/>
      <c r="MUR186" s="180"/>
      <c r="MUS186" s="76"/>
      <c r="MUT186" s="67"/>
      <c r="MUU186" s="180"/>
      <c r="MUV186" s="180"/>
      <c r="MUW186" s="180"/>
      <c r="MUX186" s="180"/>
      <c r="MUY186" s="180"/>
      <c r="MUZ186" s="76"/>
      <c r="MVA186" s="67"/>
      <c r="MVB186" s="180"/>
      <c r="MVC186" s="180"/>
      <c r="MVD186" s="180"/>
      <c r="MVE186" s="180"/>
      <c r="MVF186" s="180"/>
      <c r="MVG186" s="76"/>
      <c r="MVH186" s="67"/>
      <c r="MVI186" s="180"/>
      <c r="MVJ186" s="180"/>
      <c r="MVK186" s="180"/>
      <c r="MVL186" s="180"/>
      <c r="MVM186" s="180"/>
      <c r="MVN186" s="76"/>
      <c r="MVO186" s="67"/>
      <c r="MVP186" s="180"/>
      <c r="MVQ186" s="180"/>
      <c r="MVR186" s="180"/>
      <c r="MVS186" s="180"/>
      <c r="MVT186" s="180"/>
      <c r="MVU186" s="76"/>
      <c r="MVV186" s="67"/>
      <c r="MVW186" s="180"/>
      <c r="MVX186" s="180"/>
      <c r="MVY186" s="180"/>
      <c r="MVZ186" s="180"/>
      <c r="MWA186" s="180"/>
      <c r="MWB186" s="76"/>
      <c r="MWC186" s="67"/>
      <c r="MWD186" s="180"/>
      <c r="MWE186" s="180"/>
      <c r="MWF186" s="180"/>
      <c r="MWG186" s="180"/>
      <c r="MWH186" s="180"/>
      <c r="MWI186" s="76"/>
      <c r="MWJ186" s="67"/>
      <c r="MWK186" s="180"/>
      <c r="MWL186" s="180"/>
      <c r="MWM186" s="180"/>
      <c r="MWN186" s="180"/>
      <c r="MWO186" s="180"/>
      <c r="MWP186" s="76"/>
      <c r="MWQ186" s="67"/>
      <c r="MWR186" s="180"/>
      <c r="MWS186" s="180"/>
      <c r="MWT186" s="180"/>
      <c r="MWU186" s="180"/>
      <c r="MWV186" s="180"/>
      <c r="MWW186" s="76"/>
      <c r="MWX186" s="67"/>
      <c r="MWY186" s="180"/>
      <c r="MWZ186" s="180"/>
      <c r="MXA186" s="180"/>
      <c r="MXB186" s="180"/>
      <c r="MXC186" s="180"/>
      <c r="MXD186" s="76"/>
      <c r="MXE186" s="67"/>
      <c r="MXF186" s="180"/>
      <c r="MXG186" s="180"/>
      <c r="MXH186" s="180"/>
      <c r="MXI186" s="180"/>
      <c r="MXJ186" s="180"/>
      <c r="MXK186" s="76"/>
      <c r="MXL186" s="67"/>
      <c r="MXM186" s="180"/>
      <c r="MXN186" s="180"/>
      <c r="MXO186" s="180"/>
      <c r="MXP186" s="180"/>
      <c r="MXQ186" s="180"/>
      <c r="MXR186" s="76"/>
      <c r="MXS186" s="67"/>
      <c r="MXT186" s="180"/>
      <c r="MXU186" s="180"/>
      <c r="MXV186" s="180"/>
      <c r="MXW186" s="180"/>
      <c r="MXX186" s="180"/>
      <c r="MXY186" s="76"/>
      <c r="MXZ186" s="67"/>
      <c r="MYA186" s="180"/>
      <c r="MYB186" s="180"/>
      <c r="MYC186" s="180"/>
      <c r="MYD186" s="180"/>
      <c r="MYE186" s="180"/>
      <c r="MYF186" s="76"/>
      <c r="MYG186" s="67"/>
      <c r="MYH186" s="180"/>
      <c r="MYI186" s="180"/>
      <c r="MYJ186" s="180"/>
      <c r="MYK186" s="180"/>
      <c r="MYL186" s="180"/>
      <c r="MYM186" s="76"/>
      <c r="MYN186" s="67"/>
      <c r="MYO186" s="180"/>
      <c r="MYP186" s="180"/>
      <c r="MYQ186" s="180"/>
      <c r="MYR186" s="180"/>
      <c r="MYS186" s="180"/>
      <c r="MYT186" s="76"/>
      <c r="MYU186" s="67"/>
      <c r="MYV186" s="180"/>
      <c r="MYW186" s="180"/>
      <c r="MYX186" s="180"/>
      <c r="MYY186" s="180"/>
      <c r="MYZ186" s="180"/>
      <c r="MZA186" s="76"/>
      <c r="MZB186" s="67"/>
      <c r="MZC186" s="180"/>
      <c r="MZD186" s="180"/>
      <c r="MZE186" s="180"/>
      <c r="MZF186" s="180"/>
      <c r="MZG186" s="180"/>
      <c r="MZH186" s="76"/>
      <c r="MZI186" s="67"/>
      <c r="MZJ186" s="180"/>
      <c r="MZK186" s="180"/>
      <c r="MZL186" s="180"/>
      <c r="MZM186" s="180"/>
      <c r="MZN186" s="180"/>
      <c r="MZO186" s="76"/>
      <c r="MZP186" s="67"/>
      <c r="MZQ186" s="180"/>
      <c r="MZR186" s="180"/>
      <c r="MZS186" s="180"/>
      <c r="MZT186" s="180"/>
      <c r="MZU186" s="180"/>
      <c r="MZV186" s="76"/>
      <c r="MZW186" s="67"/>
      <c r="MZX186" s="180"/>
      <c r="MZY186" s="180"/>
      <c r="MZZ186" s="180"/>
      <c r="NAA186" s="180"/>
      <c r="NAB186" s="180"/>
      <c r="NAC186" s="76"/>
      <c r="NAD186" s="67"/>
      <c r="NAE186" s="180"/>
      <c r="NAF186" s="180"/>
      <c r="NAG186" s="180"/>
      <c r="NAH186" s="180"/>
      <c r="NAI186" s="180"/>
      <c r="NAJ186" s="76"/>
      <c r="NAK186" s="67"/>
      <c r="NAL186" s="180"/>
      <c r="NAM186" s="180"/>
      <c r="NAN186" s="180"/>
      <c r="NAO186" s="180"/>
      <c r="NAP186" s="180"/>
      <c r="NAQ186" s="76"/>
      <c r="NAR186" s="67"/>
      <c r="NAS186" s="180"/>
      <c r="NAT186" s="180"/>
      <c r="NAU186" s="180"/>
      <c r="NAV186" s="180"/>
      <c r="NAW186" s="180"/>
      <c r="NAX186" s="76"/>
      <c r="NAY186" s="67"/>
      <c r="NAZ186" s="180"/>
      <c r="NBA186" s="180"/>
      <c r="NBB186" s="180"/>
      <c r="NBC186" s="180"/>
      <c r="NBD186" s="180"/>
      <c r="NBE186" s="76"/>
      <c r="NBF186" s="67"/>
      <c r="NBG186" s="180"/>
      <c r="NBH186" s="180"/>
      <c r="NBI186" s="180"/>
      <c r="NBJ186" s="180"/>
      <c r="NBK186" s="180"/>
      <c r="NBL186" s="76"/>
      <c r="NBM186" s="67"/>
      <c r="NBN186" s="180"/>
      <c r="NBO186" s="180"/>
      <c r="NBP186" s="180"/>
      <c r="NBQ186" s="180"/>
      <c r="NBR186" s="180"/>
      <c r="NBS186" s="76"/>
      <c r="NBT186" s="67"/>
      <c r="NBU186" s="180"/>
      <c r="NBV186" s="180"/>
      <c r="NBW186" s="180"/>
      <c r="NBX186" s="180"/>
      <c r="NBY186" s="180"/>
      <c r="NBZ186" s="76"/>
      <c r="NCA186" s="67"/>
      <c r="NCB186" s="180"/>
      <c r="NCC186" s="180"/>
      <c r="NCD186" s="180"/>
      <c r="NCE186" s="180"/>
      <c r="NCF186" s="180"/>
      <c r="NCG186" s="76"/>
      <c r="NCH186" s="67"/>
      <c r="NCI186" s="180"/>
      <c r="NCJ186" s="180"/>
      <c r="NCK186" s="180"/>
      <c r="NCL186" s="180"/>
      <c r="NCM186" s="180"/>
      <c r="NCN186" s="76"/>
      <c r="NCO186" s="67"/>
      <c r="NCP186" s="180"/>
      <c r="NCQ186" s="180"/>
      <c r="NCR186" s="180"/>
      <c r="NCS186" s="180"/>
      <c r="NCT186" s="180"/>
      <c r="NCU186" s="76"/>
      <c r="NCV186" s="67"/>
      <c r="NCW186" s="180"/>
      <c r="NCX186" s="180"/>
      <c r="NCY186" s="180"/>
      <c r="NCZ186" s="180"/>
      <c r="NDA186" s="180"/>
      <c r="NDB186" s="76"/>
      <c r="NDC186" s="67"/>
      <c r="NDD186" s="180"/>
      <c r="NDE186" s="180"/>
      <c r="NDF186" s="180"/>
      <c r="NDG186" s="180"/>
      <c r="NDH186" s="180"/>
      <c r="NDI186" s="76"/>
      <c r="NDJ186" s="67"/>
      <c r="NDK186" s="180"/>
      <c r="NDL186" s="180"/>
      <c r="NDM186" s="180"/>
      <c r="NDN186" s="180"/>
      <c r="NDO186" s="180"/>
      <c r="NDP186" s="76"/>
      <c r="NDQ186" s="67"/>
      <c r="NDR186" s="180"/>
      <c r="NDS186" s="180"/>
      <c r="NDT186" s="180"/>
      <c r="NDU186" s="180"/>
      <c r="NDV186" s="180"/>
      <c r="NDW186" s="76"/>
      <c r="NDX186" s="67"/>
      <c r="NDY186" s="180"/>
      <c r="NDZ186" s="180"/>
      <c r="NEA186" s="180"/>
      <c r="NEB186" s="180"/>
      <c r="NEC186" s="180"/>
      <c r="NED186" s="76"/>
      <c r="NEE186" s="67"/>
      <c r="NEF186" s="180"/>
      <c r="NEG186" s="180"/>
      <c r="NEH186" s="180"/>
      <c r="NEI186" s="180"/>
      <c r="NEJ186" s="180"/>
      <c r="NEK186" s="76"/>
      <c r="NEL186" s="67"/>
      <c r="NEM186" s="180"/>
      <c r="NEN186" s="180"/>
      <c r="NEO186" s="180"/>
      <c r="NEP186" s="180"/>
      <c r="NEQ186" s="180"/>
      <c r="NER186" s="76"/>
      <c r="NES186" s="67"/>
      <c r="NET186" s="180"/>
      <c r="NEU186" s="180"/>
      <c r="NEV186" s="180"/>
      <c r="NEW186" s="180"/>
      <c r="NEX186" s="180"/>
      <c r="NEY186" s="76"/>
      <c r="NEZ186" s="67"/>
      <c r="NFA186" s="180"/>
      <c r="NFB186" s="180"/>
      <c r="NFC186" s="180"/>
      <c r="NFD186" s="180"/>
      <c r="NFE186" s="180"/>
      <c r="NFF186" s="76"/>
      <c r="NFG186" s="67"/>
      <c r="NFH186" s="180"/>
      <c r="NFI186" s="180"/>
      <c r="NFJ186" s="180"/>
      <c r="NFK186" s="180"/>
      <c r="NFL186" s="180"/>
      <c r="NFM186" s="76"/>
      <c r="NFN186" s="67"/>
      <c r="NFO186" s="180"/>
      <c r="NFP186" s="180"/>
      <c r="NFQ186" s="180"/>
      <c r="NFR186" s="180"/>
      <c r="NFS186" s="180"/>
      <c r="NFT186" s="76"/>
      <c r="NFU186" s="67"/>
      <c r="NFV186" s="180"/>
      <c r="NFW186" s="180"/>
      <c r="NFX186" s="180"/>
      <c r="NFY186" s="180"/>
      <c r="NFZ186" s="180"/>
      <c r="NGA186" s="76"/>
      <c r="NGB186" s="67"/>
      <c r="NGC186" s="180"/>
      <c r="NGD186" s="180"/>
      <c r="NGE186" s="180"/>
      <c r="NGF186" s="180"/>
      <c r="NGG186" s="180"/>
      <c r="NGH186" s="76"/>
      <c r="NGI186" s="67"/>
      <c r="NGJ186" s="180"/>
      <c r="NGK186" s="180"/>
      <c r="NGL186" s="180"/>
      <c r="NGM186" s="180"/>
      <c r="NGN186" s="180"/>
      <c r="NGO186" s="76"/>
      <c r="NGP186" s="67"/>
      <c r="NGQ186" s="180"/>
      <c r="NGR186" s="180"/>
      <c r="NGS186" s="180"/>
      <c r="NGT186" s="180"/>
      <c r="NGU186" s="180"/>
      <c r="NGV186" s="76"/>
      <c r="NGW186" s="67"/>
      <c r="NGX186" s="180"/>
      <c r="NGY186" s="180"/>
      <c r="NGZ186" s="180"/>
      <c r="NHA186" s="180"/>
      <c r="NHB186" s="180"/>
      <c r="NHC186" s="76"/>
      <c r="NHD186" s="67"/>
      <c r="NHE186" s="180"/>
      <c r="NHF186" s="180"/>
      <c r="NHG186" s="180"/>
      <c r="NHH186" s="180"/>
      <c r="NHI186" s="180"/>
      <c r="NHJ186" s="76"/>
      <c r="NHK186" s="67"/>
      <c r="NHL186" s="180"/>
      <c r="NHM186" s="180"/>
      <c r="NHN186" s="180"/>
      <c r="NHO186" s="180"/>
      <c r="NHP186" s="180"/>
      <c r="NHQ186" s="76"/>
      <c r="NHR186" s="67"/>
      <c r="NHS186" s="180"/>
      <c r="NHT186" s="180"/>
      <c r="NHU186" s="180"/>
      <c r="NHV186" s="180"/>
      <c r="NHW186" s="180"/>
      <c r="NHX186" s="76"/>
      <c r="NHY186" s="67"/>
      <c r="NHZ186" s="180"/>
      <c r="NIA186" s="180"/>
      <c r="NIB186" s="180"/>
      <c r="NIC186" s="180"/>
      <c r="NID186" s="180"/>
      <c r="NIE186" s="76"/>
      <c r="NIF186" s="67"/>
      <c r="NIG186" s="180"/>
      <c r="NIH186" s="180"/>
      <c r="NII186" s="180"/>
      <c r="NIJ186" s="180"/>
      <c r="NIK186" s="180"/>
      <c r="NIL186" s="76"/>
      <c r="NIM186" s="67"/>
      <c r="NIN186" s="180"/>
      <c r="NIO186" s="180"/>
      <c r="NIP186" s="180"/>
      <c r="NIQ186" s="180"/>
      <c r="NIR186" s="180"/>
      <c r="NIS186" s="76"/>
      <c r="NIT186" s="67"/>
      <c r="NIU186" s="180"/>
      <c r="NIV186" s="180"/>
      <c r="NIW186" s="180"/>
      <c r="NIX186" s="180"/>
      <c r="NIY186" s="180"/>
      <c r="NIZ186" s="76"/>
      <c r="NJA186" s="67"/>
      <c r="NJB186" s="180"/>
      <c r="NJC186" s="180"/>
      <c r="NJD186" s="180"/>
      <c r="NJE186" s="180"/>
      <c r="NJF186" s="180"/>
      <c r="NJG186" s="76"/>
      <c r="NJH186" s="67"/>
      <c r="NJI186" s="180"/>
      <c r="NJJ186" s="180"/>
      <c r="NJK186" s="180"/>
      <c r="NJL186" s="180"/>
      <c r="NJM186" s="180"/>
      <c r="NJN186" s="76"/>
      <c r="NJO186" s="67"/>
      <c r="NJP186" s="180"/>
      <c r="NJQ186" s="180"/>
      <c r="NJR186" s="180"/>
      <c r="NJS186" s="180"/>
      <c r="NJT186" s="180"/>
      <c r="NJU186" s="76"/>
      <c r="NJV186" s="67"/>
      <c r="NJW186" s="180"/>
      <c r="NJX186" s="180"/>
      <c r="NJY186" s="180"/>
      <c r="NJZ186" s="180"/>
      <c r="NKA186" s="180"/>
      <c r="NKB186" s="76"/>
      <c r="NKC186" s="67"/>
      <c r="NKD186" s="180"/>
      <c r="NKE186" s="180"/>
      <c r="NKF186" s="180"/>
      <c r="NKG186" s="180"/>
      <c r="NKH186" s="180"/>
      <c r="NKI186" s="76"/>
      <c r="NKJ186" s="67"/>
      <c r="NKK186" s="180"/>
      <c r="NKL186" s="180"/>
      <c r="NKM186" s="180"/>
      <c r="NKN186" s="180"/>
      <c r="NKO186" s="180"/>
      <c r="NKP186" s="76"/>
      <c r="NKQ186" s="67"/>
      <c r="NKR186" s="180"/>
      <c r="NKS186" s="180"/>
      <c r="NKT186" s="180"/>
      <c r="NKU186" s="180"/>
      <c r="NKV186" s="180"/>
      <c r="NKW186" s="76"/>
      <c r="NKX186" s="67"/>
      <c r="NKY186" s="180"/>
      <c r="NKZ186" s="180"/>
      <c r="NLA186" s="180"/>
      <c r="NLB186" s="180"/>
      <c r="NLC186" s="180"/>
      <c r="NLD186" s="76"/>
      <c r="NLE186" s="67"/>
      <c r="NLF186" s="180"/>
      <c r="NLG186" s="180"/>
      <c r="NLH186" s="180"/>
      <c r="NLI186" s="180"/>
      <c r="NLJ186" s="180"/>
      <c r="NLK186" s="76"/>
      <c r="NLL186" s="67"/>
      <c r="NLM186" s="180"/>
      <c r="NLN186" s="180"/>
      <c r="NLO186" s="180"/>
      <c r="NLP186" s="180"/>
      <c r="NLQ186" s="180"/>
      <c r="NLR186" s="76"/>
      <c r="NLS186" s="67"/>
      <c r="NLT186" s="180"/>
      <c r="NLU186" s="180"/>
      <c r="NLV186" s="180"/>
      <c r="NLW186" s="180"/>
      <c r="NLX186" s="180"/>
      <c r="NLY186" s="76"/>
      <c r="NLZ186" s="67"/>
      <c r="NMA186" s="180"/>
      <c r="NMB186" s="180"/>
      <c r="NMC186" s="180"/>
      <c r="NMD186" s="180"/>
      <c r="NME186" s="180"/>
      <c r="NMF186" s="76"/>
      <c r="NMG186" s="67"/>
      <c r="NMH186" s="180"/>
      <c r="NMI186" s="180"/>
      <c r="NMJ186" s="180"/>
      <c r="NMK186" s="180"/>
      <c r="NML186" s="180"/>
      <c r="NMM186" s="76"/>
      <c r="NMN186" s="67"/>
      <c r="NMO186" s="180"/>
      <c r="NMP186" s="180"/>
      <c r="NMQ186" s="180"/>
      <c r="NMR186" s="180"/>
      <c r="NMS186" s="180"/>
      <c r="NMT186" s="76"/>
      <c r="NMU186" s="67"/>
      <c r="NMV186" s="180"/>
      <c r="NMW186" s="180"/>
      <c r="NMX186" s="180"/>
      <c r="NMY186" s="180"/>
      <c r="NMZ186" s="180"/>
      <c r="NNA186" s="76"/>
      <c r="NNB186" s="67"/>
      <c r="NNC186" s="180"/>
      <c r="NND186" s="180"/>
      <c r="NNE186" s="180"/>
      <c r="NNF186" s="180"/>
      <c r="NNG186" s="180"/>
      <c r="NNH186" s="76"/>
      <c r="NNI186" s="67"/>
      <c r="NNJ186" s="180"/>
      <c r="NNK186" s="180"/>
      <c r="NNL186" s="180"/>
      <c r="NNM186" s="180"/>
      <c r="NNN186" s="180"/>
      <c r="NNO186" s="76"/>
      <c r="NNP186" s="67"/>
      <c r="NNQ186" s="180"/>
      <c r="NNR186" s="180"/>
      <c r="NNS186" s="180"/>
      <c r="NNT186" s="180"/>
      <c r="NNU186" s="180"/>
      <c r="NNV186" s="76"/>
      <c r="NNW186" s="67"/>
      <c r="NNX186" s="180"/>
      <c r="NNY186" s="180"/>
      <c r="NNZ186" s="180"/>
      <c r="NOA186" s="180"/>
      <c r="NOB186" s="180"/>
      <c r="NOC186" s="76"/>
      <c r="NOD186" s="67"/>
      <c r="NOE186" s="180"/>
      <c r="NOF186" s="180"/>
      <c r="NOG186" s="180"/>
      <c r="NOH186" s="180"/>
      <c r="NOI186" s="180"/>
      <c r="NOJ186" s="76"/>
      <c r="NOK186" s="67"/>
      <c r="NOL186" s="180"/>
      <c r="NOM186" s="180"/>
      <c r="NON186" s="180"/>
      <c r="NOO186" s="180"/>
      <c r="NOP186" s="180"/>
      <c r="NOQ186" s="76"/>
      <c r="NOR186" s="67"/>
      <c r="NOS186" s="180"/>
      <c r="NOT186" s="180"/>
      <c r="NOU186" s="180"/>
      <c r="NOV186" s="180"/>
      <c r="NOW186" s="180"/>
      <c r="NOX186" s="76"/>
      <c r="NOY186" s="67"/>
      <c r="NOZ186" s="180"/>
      <c r="NPA186" s="180"/>
      <c r="NPB186" s="180"/>
      <c r="NPC186" s="180"/>
      <c r="NPD186" s="180"/>
      <c r="NPE186" s="76"/>
      <c r="NPF186" s="67"/>
      <c r="NPG186" s="180"/>
      <c r="NPH186" s="180"/>
      <c r="NPI186" s="180"/>
      <c r="NPJ186" s="180"/>
      <c r="NPK186" s="180"/>
      <c r="NPL186" s="76"/>
      <c r="NPM186" s="67"/>
      <c r="NPN186" s="180"/>
      <c r="NPO186" s="180"/>
      <c r="NPP186" s="180"/>
      <c r="NPQ186" s="180"/>
      <c r="NPR186" s="180"/>
      <c r="NPS186" s="76"/>
      <c r="NPT186" s="67"/>
      <c r="NPU186" s="180"/>
      <c r="NPV186" s="180"/>
      <c r="NPW186" s="180"/>
      <c r="NPX186" s="180"/>
      <c r="NPY186" s="180"/>
      <c r="NPZ186" s="76"/>
      <c r="NQA186" s="67"/>
      <c r="NQB186" s="180"/>
      <c r="NQC186" s="180"/>
      <c r="NQD186" s="180"/>
      <c r="NQE186" s="180"/>
      <c r="NQF186" s="180"/>
      <c r="NQG186" s="76"/>
      <c r="NQH186" s="67"/>
      <c r="NQI186" s="180"/>
      <c r="NQJ186" s="180"/>
      <c r="NQK186" s="180"/>
      <c r="NQL186" s="180"/>
      <c r="NQM186" s="180"/>
      <c r="NQN186" s="76"/>
      <c r="NQO186" s="67"/>
      <c r="NQP186" s="180"/>
      <c r="NQQ186" s="180"/>
      <c r="NQR186" s="180"/>
      <c r="NQS186" s="180"/>
      <c r="NQT186" s="180"/>
      <c r="NQU186" s="76"/>
      <c r="NQV186" s="67"/>
      <c r="NQW186" s="180"/>
      <c r="NQX186" s="180"/>
      <c r="NQY186" s="180"/>
      <c r="NQZ186" s="180"/>
      <c r="NRA186" s="180"/>
      <c r="NRB186" s="76"/>
      <c r="NRC186" s="67"/>
      <c r="NRD186" s="180"/>
      <c r="NRE186" s="180"/>
      <c r="NRF186" s="180"/>
      <c r="NRG186" s="180"/>
      <c r="NRH186" s="180"/>
      <c r="NRI186" s="76"/>
      <c r="NRJ186" s="67"/>
      <c r="NRK186" s="180"/>
      <c r="NRL186" s="180"/>
      <c r="NRM186" s="180"/>
      <c r="NRN186" s="180"/>
      <c r="NRO186" s="180"/>
      <c r="NRP186" s="76"/>
      <c r="NRQ186" s="67"/>
      <c r="NRR186" s="180"/>
      <c r="NRS186" s="180"/>
      <c r="NRT186" s="180"/>
      <c r="NRU186" s="180"/>
      <c r="NRV186" s="180"/>
      <c r="NRW186" s="76"/>
      <c r="NRX186" s="67"/>
      <c r="NRY186" s="180"/>
      <c r="NRZ186" s="180"/>
      <c r="NSA186" s="180"/>
      <c r="NSB186" s="180"/>
      <c r="NSC186" s="180"/>
      <c r="NSD186" s="76"/>
      <c r="NSE186" s="67"/>
      <c r="NSF186" s="180"/>
      <c r="NSG186" s="180"/>
      <c r="NSH186" s="180"/>
      <c r="NSI186" s="180"/>
      <c r="NSJ186" s="180"/>
      <c r="NSK186" s="76"/>
      <c r="NSL186" s="67"/>
      <c r="NSM186" s="180"/>
      <c r="NSN186" s="180"/>
      <c r="NSO186" s="180"/>
      <c r="NSP186" s="180"/>
      <c r="NSQ186" s="180"/>
      <c r="NSR186" s="76"/>
      <c r="NSS186" s="67"/>
      <c r="NST186" s="180"/>
      <c r="NSU186" s="180"/>
      <c r="NSV186" s="180"/>
      <c r="NSW186" s="180"/>
      <c r="NSX186" s="180"/>
      <c r="NSY186" s="76"/>
      <c r="NSZ186" s="67"/>
      <c r="NTA186" s="180"/>
      <c r="NTB186" s="180"/>
      <c r="NTC186" s="180"/>
      <c r="NTD186" s="180"/>
      <c r="NTE186" s="180"/>
      <c r="NTF186" s="76"/>
      <c r="NTG186" s="67"/>
      <c r="NTH186" s="180"/>
      <c r="NTI186" s="180"/>
      <c r="NTJ186" s="180"/>
      <c r="NTK186" s="180"/>
      <c r="NTL186" s="180"/>
      <c r="NTM186" s="76"/>
      <c r="NTN186" s="67"/>
      <c r="NTO186" s="180"/>
      <c r="NTP186" s="180"/>
      <c r="NTQ186" s="180"/>
      <c r="NTR186" s="180"/>
      <c r="NTS186" s="180"/>
      <c r="NTT186" s="76"/>
      <c r="NTU186" s="67"/>
      <c r="NTV186" s="180"/>
      <c r="NTW186" s="180"/>
      <c r="NTX186" s="180"/>
      <c r="NTY186" s="180"/>
      <c r="NTZ186" s="180"/>
      <c r="NUA186" s="76"/>
      <c r="NUB186" s="67"/>
      <c r="NUC186" s="180"/>
      <c r="NUD186" s="180"/>
      <c r="NUE186" s="180"/>
      <c r="NUF186" s="180"/>
      <c r="NUG186" s="180"/>
      <c r="NUH186" s="76"/>
      <c r="NUI186" s="67"/>
      <c r="NUJ186" s="180"/>
      <c r="NUK186" s="180"/>
      <c r="NUL186" s="180"/>
      <c r="NUM186" s="180"/>
      <c r="NUN186" s="180"/>
      <c r="NUO186" s="76"/>
      <c r="NUP186" s="67"/>
      <c r="NUQ186" s="180"/>
      <c r="NUR186" s="180"/>
      <c r="NUS186" s="180"/>
      <c r="NUT186" s="180"/>
      <c r="NUU186" s="180"/>
      <c r="NUV186" s="76"/>
      <c r="NUW186" s="67"/>
      <c r="NUX186" s="180"/>
      <c r="NUY186" s="180"/>
      <c r="NUZ186" s="180"/>
      <c r="NVA186" s="180"/>
      <c r="NVB186" s="180"/>
      <c r="NVC186" s="76"/>
      <c r="NVD186" s="67"/>
      <c r="NVE186" s="180"/>
      <c r="NVF186" s="180"/>
      <c r="NVG186" s="180"/>
      <c r="NVH186" s="180"/>
      <c r="NVI186" s="180"/>
      <c r="NVJ186" s="76"/>
      <c r="NVK186" s="67"/>
      <c r="NVL186" s="180"/>
      <c r="NVM186" s="180"/>
      <c r="NVN186" s="180"/>
      <c r="NVO186" s="180"/>
      <c r="NVP186" s="180"/>
      <c r="NVQ186" s="76"/>
      <c r="NVR186" s="67"/>
      <c r="NVS186" s="180"/>
      <c r="NVT186" s="180"/>
      <c r="NVU186" s="180"/>
      <c r="NVV186" s="180"/>
      <c r="NVW186" s="180"/>
      <c r="NVX186" s="76"/>
      <c r="NVY186" s="67"/>
      <c r="NVZ186" s="180"/>
      <c r="NWA186" s="180"/>
      <c r="NWB186" s="180"/>
      <c r="NWC186" s="180"/>
      <c r="NWD186" s="180"/>
      <c r="NWE186" s="76"/>
      <c r="NWF186" s="67"/>
      <c r="NWG186" s="180"/>
      <c r="NWH186" s="180"/>
      <c r="NWI186" s="180"/>
      <c r="NWJ186" s="180"/>
      <c r="NWK186" s="180"/>
      <c r="NWL186" s="76"/>
      <c r="NWM186" s="67"/>
      <c r="NWN186" s="180"/>
      <c r="NWO186" s="180"/>
      <c r="NWP186" s="180"/>
      <c r="NWQ186" s="180"/>
      <c r="NWR186" s="180"/>
      <c r="NWS186" s="76"/>
      <c r="NWT186" s="67"/>
      <c r="NWU186" s="180"/>
      <c r="NWV186" s="180"/>
      <c r="NWW186" s="180"/>
      <c r="NWX186" s="180"/>
      <c r="NWY186" s="180"/>
      <c r="NWZ186" s="76"/>
      <c r="NXA186" s="67"/>
      <c r="NXB186" s="180"/>
      <c r="NXC186" s="180"/>
      <c r="NXD186" s="180"/>
      <c r="NXE186" s="180"/>
      <c r="NXF186" s="180"/>
      <c r="NXG186" s="76"/>
      <c r="NXH186" s="67"/>
      <c r="NXI186" s="180"/>
      <c r="NXJ186" s="180"/>
      <c r="NXK186" s="180"/>
      <c r="NXL186" s="180"/>
      <c r="NXM186" s="180"/>
      <c r="NXN186" s="76"/>
      <c r="NXO186" s="67"/>
      <c r="NXP186" s="180"/>
      <c r="NXQ186" s="180"/>
      <c r="NXR186" s="180"/>
      <c r="NXS186" s="180"/>
      <c r="NXT186" s="180"/>
      <c r="NXU186" s="76"/>
      <c r="NXV186" s="67"/>
      <c r="NXW186" s="180"/>
      <c r="NXX186" s="180"/>
      <c r="NXY186" s="180"/>
      <c r="NXZ186" s="180"/>
      <c r="NYA186" s="180"/>
      <c r="NYB186" s="76"/>
      <c r="NYC186" s="67"/>
      <c r="NYD186" s="180"/>
      <c r="NYE186" s="180"/>
      <c r="NYF186" s="180"/>
      <c r="NYG186" s="180"/>
      <c r="NYH186" s="180"/>
      <c r="NYI186" s="76"/>
      <c r="NYJ186" s="67"/>
      <c r="NYK186" s="180"/>
      <c r="NYL186" s="180"/>
      <c r="NYM186" s="180"/>
      <c r="NYN186" s="180"/>
      <c r="NYO186" s="180"/>
      <c r="NYP186" s="76"/>
      <c r="NYQ186" s="67"/>
      <c r="NYR186" s="180"/>
      <c r="NYS186" s="180"/>
      <c r="NYT186" s="180"/>
      <c r="NYU186" s="180"/>
      <c r="NYV186" s="180"/>
      <c r="NYW186" s="76"/>
      <c r="NYX186" s="67"/>
      <c r="NYY186" s="180"/>
      <c r="NYZ186" s="180"/>
      <c r="NZA186" s="180"/>
      <c r="NZB186" s="180"/>
      <c r="NZC186" s="180"/>
      <c r="NZD186" s="76"/>
      <c r="NZE186" s="67"/>
      <c r="NZF186" s="180"/>
      <c r="NZG186" s="180"/>
      <c r="NZH186" s="180"/>
      <c r="NZI186" s="180"/>
      <c r="NZJ186" s="180"/>
      <c r="NZK186" s="76"/>
      <c r="NZL186" s="67"/>
      <c r="NZM186" s="180"/>
      <c r="NZN186" s="180"/>
      <c r="NZO186" s="180"/>
      <c r="NZP186" s="180"/>
      <c r="NZQ186" s="180"/>
      <c r="NZR186" s="76"/>
      <c r="NZS186" s="67"/>
      <c r="NZT186" s="180"/>
      <c r="NZU186" s="180"/>
      <c r="NZV186" s="180"/>
      <c r="NZW186" s="180"/>
      <c r="NZX186" s="180"/>
      <c r="NZY186" s="76"/>
      <c r="NZZ186" s="67"/>
      <c r="OAA186" s="180"/>
      <c r="OAB186" s="180"/>
      <c r="OAC186" s="180"/>
      <c r="OAD186" s="180"/>
      <c r="OAE186" s="180"/>
      <c r="OAF186" s="76"/>
      <c r="OAG186" s="67"/>
      <c r="OAH186" s="180"/>
      <c r="OAI186" s="180"/>
      <c r="OAJ186" s="180"/>
      <c r="OAK186" s="180"/>
      <c r="OAL186" s="180"/>
      <c r="OAM186" s="76"/>
      <c r="OAN186" s="67"/>
      <c r="OAO186" s="180"/>
      <c r="OAP186" s="180"/>
      <c r="OAQ186" s="180"/>
      <c r="OAR186" s="180"/>
      <c r="OAS186" s="180"/>
      <c r="OAT186" s="76"/>
      <c r="OAU186" s="67"/>
      <c r="OAV186" s="180"/>
      <c r="OAW186" s="180"/>
      <c r="OAX186" s="180"/>
      <c r="OAY186" s="180"/>
      <c r="OAZ186" s="180"/>
      <c r="OBA186" s="76"/>
      <c r="OBB186" s="67"/>
      <c r="OBC186" s="180"/>
      <c r="OBD186" s="180"/>
      <c r="OBE186" s="180"/>
      <c r="OBF186" s="180"/>
      <c r="OBG186" s="180"/>
      <c r="OBH186" s="76"/>
      <c r="OBI186" s="67"/>
      <c r="OBJ186" s="180"/>
      <c r="OBK186" s="180"/>
      <c r="OBL186" s="180"/>
      <c r="OBM186" s="180"/>
      <c r="OBN186" s="180"/>
      <c r="OBO186" s="76"/>
      <c r="OBP186" s="67"/>
      <c r="OBQ186" s="180"/>
      <c r="OBR186" s="180"/>
      <c r="OBS186" s="180"/>
      <c r="OBT186" s="180"/>
      <c r="OBU186" s="180"/>
      <c r="OBV186" s="76"/>
      <c r="OBW186" s="67"/>
      <c r="OBX186" s="180"/>
      <c r="OBY186" s="180"/>
      <c r="OBZ186" s="180"/>
      <c r="OCA186" s="180"/>
      <c r="OCB186" s="180"/>
      <c r="OCC186" s="76"/>
      <c r="OCD186" s="67"/>
      <c r="OCE186" s="180"/>
      <c r="OCF186" s="180"/>
      <c r="OCG186" s="180"/>
      <c r="OCH186" s="180"/>
      <c r="OCI186" s="180"/>
      <c r="OCJ186" s="76"/>
      <c r="OCK186" s="67"/>
      <c r="OCL186" s="180"/>
      <c r="OCM186" s="180"/>
      <c r="OCN186" s="180"/>
      <c r="OCO186" s="180"/>
      <c r="OCP186" s="180"/>
      <c r="OCQ186" s="76"/>
      <c r="OCR186" s="67"/>
      <c r="OCS186" s="180"/>
      <c r="OCT186" s="180"/>
      <c r="OCU186" s="180"/>
      <c r="OCV186" s="180"/>
      <c r="OCW186" s="180"/>
      <c r="OCX186" s="76"/>
      <c r="OCY186" s="67"/>
      <c r="OCZ186" s="180"/>
      <c r="ODA186" s="180"/>
      <c r="ODB186" s="180"/>
      <c r="ODC186" s="180"/>
      <c r="ODD186" s="180"/>
      <c r="ODE186" s="76"/>
      <c r="ODF186" s="67"/>
      <c r="ODG186" s="180"/>
      <c r="ODH186" s="180"/>
      <c r="ODI186" s="180"/>
      <c r="ODJ186" s="180"/>
      <c r="ODK186" s="180"/>
      <c r="ODL186" s="76"/>
      <c r="ODM186" s="67"/>
      <c r="ODN186" s="180"/>
      <c r="ODO186" s="180"/>
      <c r="ODP186" s="180"/>
      <c r="ODQ186" s="180"/>
      <c r="ODR186" s="180"/>
      <c r="ODS186" s="76"/>
      <c r="ODT186" s="67"/>
      <c r="ODU186" s="180"/>
      <c r="ODV186" s="180"/>
      <c r="ODW186" s="180"/>
      <c r="ODX186" s="180"/>
      <c r="ODY186" s="180"/>
      <c r="ODZ186" s="76"/>
      <c r="OEA186" s="67"/>
      <c r="OEB186" s="180"/>
      <c r="OEC186" s="180"/>
      <c r="OED186" s="180"/>
      <c r="OEE186" s="180"/>
      <c r="OEF186" s="180"/>
      <c r="OEG186" s="76"/>
      <c r="OEH186" s="67"/>
      <c r="OEI186" s="180"/>
      <c r="OEJ186" s="180"/>
      <c r="OEK186" s="180"/>
      <c r="OEL186" s="180"/>
      <c r="OEM186" s="180"/>
      <c r="OEN186" s="76"/>
      <c r="OEO186" s="67"/>
      <c r="OEP186" s="180"/>
      <c r="OEQ186" s="180"/>
      <c r="OER186" s="180"/>
      <c r="OES186" s="180"/>
      <c r="OET186" s="180"/>
      <c r="OEU186" s="76"/>
      <c r="OEV186" s="67"/>
      <c r="OEW186" s="180"/>
      <c r="OEX186" s="180"/>
      <c r="OEY186" s="180"/>
      <c r="OEZ186" s="180"/>
      <c r="OFA186" s="180"/>
      <c r="OFB186" s="76"/>
      <c r="OFC186" s="67"/>
      <c r="OFD186" s="180"/>
      <c r="OFE186" s="180"/>
      <c r="OFF186" s="180"/>
      <c r="OFG186" s="180"/>
      <c r="OFH186" s="180"/>
      <c r="OFI186" s="76"/>
      <c r="OFJ186" s="67"/>
      <c r="OFK186" s="180"/>
      <c r="OFL186" s="180"/>
      <c r="OFM186" s="180"/>
      <c r="OFN186" s="180"/>
      <c r="OFO186" s="180"/>
      <c r="OFP186" s="76"/>
      <c r="OFQ186" s="67"/>
      <c r="OFR186" s="180"/>
      <c r="OFS186" s="180"/>
      <c r="OFT186" s="180"/>
      <c r="OFU186" s="180"/>
      <c r="OFV186" s="180"/>
      <c r="OFW186" s="76"/>
      <c r="OFX186" s="67"/>
      <c r="OFY186" s="180"/>
      <c r="OFZ186" s="180"/>
      <c r="OGA186" s="180"/>
      <c r="OGB186" s="180"/>
      <c r="OGC186" s="180"/>
      <c r="OGD186" s="76"/>
      <c r="OGE186" s="67"/>
      <c r="OGF186" s="180"/>
      <c r="OGG186" s="180"/>
      <c r="OGH186" s="180"/>
      <c r="OGI186" s="180"/>
      <c r="OGJ186" s="180"/>
      <c r="OGK186" s="76"/>
      <c r="OGL186" s="67"/>
      <c r="OGM186" s="180"/>
      <c r="OGN186" s="180"/>
      <c r="OGO186" s="180"/>
      <c r="OGP186" s="180"/>
      <c r="OGQ186" s="180"/>
      <c r="OGR186" s="76"/>
      <c r="OGS186" s="67"/>
      <c r="OGT186" s="180"/>
      <c r="OGU186" s="180"/>
      <c r="OGV186" s="180"/>
      <c r="OGW186" s="180"/>
      <c r="OGX186" s="180"/>
      <c r="OGY186" s="76"/>
      <c r="OGZ186" s="67"/>
      <c r="OHA186" s="180"/>
      <c r="OHB186" s="180"/>
      <c r="OHC186" s="180"/>
      <c r="OHD186" s="180"/>
      <c r="OHE186" s="180"/>
      <c r="OHF186" s="76"/>
      <c r="OHG186" s="67"/>
      <c r="OHH186" s="180"/>
      <c r="OHI186" s="180"/>
      <c r="OHJ186" s="180"/>
      <c r="OHK186" s="180"/>
      <c r="OHL186" s="180"/>
      <c r="OHM186" s="76"/>
      <c r="OHN186" s="67"/>
      <c r="OHO186" s="180"/>
      <c r="OHP186" s="180"/>
      <c r="OHQ186" s="180"/>
      <c r="OHR186" s="180"/>
      <c r="OHS186" s="180"/>
      <c r="OHT186" s="76"/>
      <c r="OHU186" s="67"/>
      <c r="OHV186" s="180"/>
      <c r="OHW186" s="180"/>
      <c r="OHX186" s="180"/>
      <c r="OHY186" s="180"/>
      <c r="OHZ186" s="180"/>
      <c r="OIA186" s="76"/>
      <c r="OIB186" s="67"/>
      <c r="OIC186" s="180"/>
      <c r="OID186" s="180"/>
      <c r="OIE186" s="180"/>
      <c r="OIF186" s="180"/>
      <c r="OIG186" s="180"/>
      <c r="OIH186" s="76"/>
      <c r="OII186" s="67"/>
      <c r="OIJ186" s="180"/>
      <c r="OIK186" s="180"/>
      <c r="OIL186" s="180"/>
      <c r="OIM186" s="180"/>
      <c r="OIN186" s="180"/>
      <c r="OIO186" s="76"/>
      <c r="OIP186" s="67"/>
      <c r="OIQ186" s="180"/>
      <c r="OIR186" s="180"/>
      <c r="OIS186" s="180"/>
      <c r="OIT186" s="180"/>
      <c r="OIU186" s="180"/>
      <c r="OIV186" s="76"/>
      <c r="OIW186" s="67"/>
      <c r="OIX186" s="180"/>
      <c r="OIY186" s="180"/>
      <c r="OIZ186" s="180"/>
      <c r="OJA186" s="180"/>
      <c r="OJB186" s="180"/>
      <c r="OJC186" s="76"/>
      <c r="OJD186" s="67"/>
      <c r="OJE186" s="180"/>
      <c r="OJF186" s="180"/>
      <c r="OJG186" s="180"/>
      <c r="OJH186" s="180"/>
      <c r="OJI186" s="180"/>
      <c r="OJJ186" s="76"/>
      <c r="OJK186" s="67"/>
      <c r="OJL186" s="180"/>
      <c r="OJM186" s="180"/>
      <c r="OJN186" s="180"/>
      <c r="OJO186" s="180"/>
      <c r="OJP186" s="180"/>
      <c r="OJQ186" s="76"/>
      <c r="OJR186" s="67"/>
      <c r="OJS186" s="180"/>
      <c r="OJT186" s="180"/>
      <c r="OJU186" s="180"/>
      <c r="OJV186" s="180"/>
      <c r="OJW186" s="180"/>
      <c r="OJX186" s="76"/>
      <c r="OJY186" s="67"/>
      <c r="OJZ186" s="180"/>
      <c r="OKA186" s="180"/>
      <c r="OKB186" s="180"/>
      <c r="OKC186" s="180"/>
      <c r="OKD186" s="180"/>
      <c r="OKE186" s="76"/>
      <c r="OKF186" s="67"/>
      <c r="OKG186" s="180"/>
      <c r="OKH186" s="180"/>
      <c r="OKI186" s="180"/>
      <c r="OKJ186" s="180"/>
      <c r="OKK186" s="180"/>
      <c r="OKL186" s="76"/>
      <c r="OKM186" s="67"/>
      <c r="OKN186" s="180"/>
      <c r="OKO186" s="180"/>
      <c r="OKP186" s="180"/>
      <c r="OKQ186" s="180"/>
      <c r="OKR186" s="180"/>
      <c r="OKS186" s="76"/>
      <c r="OKT186" s="67"/>
      <c r="OKU186" s="180"/>
      <c r="OKV186" s="180"/>
      <c r="OKW186" s="180"/>
      <c r="OKX186" s="180"/>
      <c r="OKY186" s="180"/>
      <c r="OKZ186" s="76"/>
      <c r="OLA186" s="67"/>
      <c r="OLB186" s="180"/>
      <c r="OLC186" s="180"/>
      <c r="OLD186" s="180"/>
      <c r="OLE186" s="180"/>
      <c r="OLF186" s="180"/>
      <c r="OLG186" s="76"/>
      <c r="OLH186" s="67"/>
      <c r="OLI186" s="180"/>
      <c r="OLJ186" s="180"/>
      <c r="OLK186" s="180"/>
      <c r="OLL186" s="180"/>
      <c r="OLM186" s="180"/>
      <c r="OLN186" s="76"/>
      <c r="OLO186" s="67"/>
      <c r="OLP186" s="180"/>
      <c r="OLQ186" s="180"/>
      <c r="OLR186" s="180"/>
      <c r="OLS186" s="180"/>
      <c r="OLT186" s="180"/>
      <c r="OLU186" s="76"/>
      <c r="OLV186" s="67"/>
      <c r="OLW186" s="180"/>
      <c r="OLX186" s="180"/>
      <c r="OLY186" s="180"/>
      <c r="OLZ186" s="180"/>
      <c r="OMA186" s="180"/>
      <c r="OMB186" s="76"/>
      <c r="OMC186" s="67"/>
      <c r="OMD186" s="180"/>
      <c r="OME186" s="180"/>
      <c r="OMF186" s="180"/>
      <c r="OMG186" s="180"/>
      <c r="OMH186" s="180"/>
      <c r="OMI186" s="76"/>
      <c r="OMJ186" s="67"/>
      <c r="OMK186" s="180"/>
      <c r="OML186" s="180"/>
      <c r="OMM186" s="180"/>
      <c r="OMN186" s="180"/>
      <c r="OMO186" s="180"/>
      <c r="OMP186" s="76"/>
      <c r="OMQ186" s="67"/>
      <c r="OMR186" s="180"/>
      <c r="OMS186" s="180"/>
      <c r="OMT186" s="180"/>
      <c r="OMU186" s="180"/>
      <c r="OMV186" s="180"/>
      <c r="OMW186" s="76"/>
      <c r="OMX186" s="67"/>
      <c r="OMY186" s="180"/>
      <c r="OMZ186" s="180"/>
      <c r="ONA186" s="180"/>
      <c r="ONB186" s="180"/>
      <c r="ONC186" s="180"/>
      <c r="OND186" s="76"/>
      <c r="ONE186" s="67"/>
      <c r="ONF186" s="180"/>
      <c r="ONG186" s="180"/>
      <c r="ONH186" s="180"/>
      <c r="ONI186" s="180"/>
      <c r="ONJ186" s="180"/>
      <c r="ONK186" s="76"/>
      <c r="ONL186" s="67"/>
      <c r="ONM186" s="180"/>
      <c r="ONN186" s="180"/>
      <c r="ONO186" s="180"/>
      <c r="ONP186" s="180"/>
      <c r="ONQ186" s="180"/>
      <c r="ONR186" s="76"/>
      <c r="ONS186" s="67"/>
      <c r="ONT186" s="180"/>
      <c r="ONU186" s="180"/>
      <c r="ONV186" s="180"/>
      <c r="ONW186" s="180"/>
      <c r="ONX186" s="180"/>
      <c r="ONY186" s="76"/>
      <c r="ONZ186" s="67"/>
      <c r="OOA186" s="180"/>
      <c r="OOB186" s="180"/>
      <c r="OOC186" s="180"/>
      <c r="OOD186" s="180"/>
      <c r="OOE186" s="180"/>
      <c r="OOF186" s="76"/>
      <c r="OOG186" s="67"/>
      <c r="OOH186" s="180"/>
      <c r="OOI186" s="180"/>
      <c r="OOJ186" s="180"/>
      <c r="OOK186" s="180"/>
      <c r="OOL186" s="180"/>
      <c r="OOM186" s="76"/>
      <c r="OON186" s="67"/>
      <c r="OOO186" s="180"/>
      <c r="OOP186" s="180"/>
      <c r="OOQ186" s="180"/>
      <c r="OOR186" s="180"/>
      <c r="OOS186" s="180"/>
      <c r="OOT186" s="76"/>
      <c r="OOU186" s="67"/>
      <c r="OOV186" s="180"/>
      <c r="OOW186" s="180"/>
      <c r="OOX186" s="180"/>
      <c r="OOY186" s="180"/>
      <c r="OOZ186" s="180"/>
      <c r="OPA186" s="76"/>
      <c r="OPB186" s="67"/>
      <c r="OPC186" s="180"/>
      <c r="OPD186" s="180"/>
      <c r="OPE186" s="180"/>
      <c r="OPF186" s="180"/>
      <c r="OPG186" s="180"/>
      <c r="OPH186" s="76"/>
      <c r="OPI186" s="67"/>
      <c r="OPJ186" s="180"/>
      <c r="OPK186" s="180"/>
      <c r="OPL186" s="180"/>
      <c r="OPM186" s="180"/>
      <c r="OPN186" s="180"/>
      <c r="OPO186" s="76"/>
      <c r="OPP186" s="67"/>
      <c r="OPQ186" s="180"/>
      <c r="OPR186" s="180"/>
      <c r="OPS186" s="180"/>
      <c r="OPT186" s="180"/>
      <c r="OPU186" s="180"/>
      <c r="OPV186" s="76"/>
      <c r="OPW186" s="67"/>
      <c r="OPX186" s="180"/>
      <c r="OPY186" s="180"/>
      <c r="OPZ186" s="180"/>
      <c r="OQA186" s="180"/>
      <c r="OQB186" s="180"/>
      <c r="OQC186" s="76"/>
      <c r="OQD186" s="67"/>
      <c r="OQE186" s="180"/>
      <c r="OQF186" s="180"/>
      <c r="OQG186" s="180"/>
      <c r="OQH186" s="180"/>
      <c r="OQI186" s="180"/>
      <c r="OQJ186" s="76"/>
      <c r="OQK186" s="67"/>
      <c r="OQL186" s="180"/>
      <c r="OQM186" s="180"/>
      <c r="OQN186" s="180"/>
      <c r="OQO186" s="180"/>
      <c r="OQP186" s="180"/>
      <c r="OQQ186" s="76"/>
      <c r="OQR186" s="67"/>
      <c r="OQS186" s="180"/>
      <c r="OQT186" s="180"/>
      <c r="OQU186" s="180"/>
      <c r="OQV186" s="180"/>
      <c r="OQW186" s="180"/>
      <c r="OQX186" s="76"/>
      <c r="OQY186" s="67"/>
      <c r="OQZ186" s="180"/>
      <c r="ORA186" s="180"/>
      <c r="ORB186" s="180"/>
      <c r="ORC186" s="180"/>
      <c r="ORD186" s="180"/>
      <c r="ORE186" s="76"/>
      <c r="ORF186" s="67"/>
      <c r="ORG186" s="180"/>
      <c r="ORH186" s="180"/>
      <c r="ORI186" s="180"/>
      <c r="ORJ186" s="180"/>
      <c r="ORK186" s="180"/>
      <c r="ORL186" s="76"/>
      <c r="ORM186" s="67"/>
      <c r="ORN186" s="180"/>
      <c r="ORO186" s="180"/>
      <c r="ORP186" s="180"/>
      <c r="ORQ186" s="180"/>
      <c r="ORR186" s="180"/>
      <c r="ORS186" s="76"/>
      <c r="ORT186" s="67"/>
      <c r="ORU186" s="180"/>
      <c r="ORV186" s="180"/>
      <c r="ORW186" s="180"/>
      <c r="ORX186" s="180"/>
      <c r="ORY186" s="180"/>
      <c r="ORZ186" s="76"/>
      <c r="OSA186" s="67"/>
      <c r="OSB186" s="180"/>
      <c r="OSC186" s="180"/>
      <c r="OSD186" s="180"/>
      <c r="OSE186" s="180"/>
      <c r="OSF186" s="180"/>
      <c r="OSG186" s="76"/>
      <c r="OSH186" s="67"/>
      <c r="OSI186" s="180"/>
      <c r="OSJ186" s="180"/>
      <c r="OSK186" s="180"/>
      <c r="OSL186" s="180"/>
      <c r="OSM186" s="180"/>
      <c r="OSN186" s="76"/>
      <c r="OSO186" s="67"/>
      <c r="OSP186" s="180"/>
      <c r="OSQ186" s="180"/>
      <c r="OSR186" s="180"/>
      <c r="OSS186" s="180"/>
      <c r="OST186" s="180"/>
      <c r="OSU186" s="76"/>
      <c r="OSV186" s="67"/>
      <c r="OSW186" s="180"/>
      <c r="OSX186" s="180"/>
      <c r="OSY186" s="180"/>
      <c r="OSZ186" s="180"/>
      <c r="OTA186" s="180"/>
      <c r="OTB186" s="76"/>
      <c r="OTC186" s="67"/>
      <c r="OTD186" s="180"/>
      <c r="OTE186" s="180"/>
      <c r="OTF186" s="180"/>
      <c r="OTG186" s="180"/>
      <c r="OTH186" s="180"/>
      <c r="OTI186" s="76"/>
      <c r="OTJ186" s="67"/>
      <c r="OTK186" s="180"/>
      <c r="OTL186" s="180"/>
      <c r="OTM186" s="180"/>
      <c r="OTN186" s="180"/>
      <c r="OTO186" s="180"/>
      <c r="OTP186" s="76"/>
      <c r="OTQ186" s="67"/>
      <c r="OTR186" s="180"/>
      <c r="OTS186" s="180"/>
      <c r="OTT186" s="180"/>
      <c r="OTU186" s="180"/>
      <c r="OTV186" s="180"/>
      <c r="OTW186" s="76"/>
      <c r="OTX186" s="67"/>
      <c r="OTY186" s="180"/>
      <c r="OTZ186" s="180"/>
      <c r="OUA186" s="180"/>
      <c r="OUB186" s="180"/>
      <c r="OUC186" s="180"/>
      <c r="OUD186" s="76"/>
      <c r="OUE186" s="67"/>
      <c r="OUF186" s="180"/>
      <c r="OUG186" s="180"/>
      <c r="OUH186" s="180"/>
      <c r="OUI186" s="180"/>
      <c r="OUJ186" s="180"/>
      <c r="OUK186" s="76"/>
      <c r="OUL186" s="67"/>
      <c r="OUM186" s="180"/>
      <c r="OUN186" s="180"/>
      <c r="OUO186" s="180"/>
      <c r="OUP186" s="180"/>
      <c r="OUQ186" s="180"/>
      <c r="OUR186" s="76"/>
      <c r="OUS186" s="67"/>
      <c r="OUT186" s="180"/>
      <c r="OUU186" s="180"/>
      <c r="OUV186" s="180"/>
      <c r="OUW186" s="180"/>
      <c r="OUX186" s="180"/>
      <c r="OUY186" s="76"/>
      <c r="OUZ186" s="67"/>
      <c r="OVA186" s="180"/>
      <c r="OVB186" s="180"/>
      <c r="OVC186" s="180"/>
      <c r="OVD186" s="180"/>
      <c r="OVE186" s="180"/>
      <c r="OVF186" s="76"/>
      <c r="OVG186" s="67"/>
      <c r="OVH186" s="180"/>
      <c r="OVI186" s="180"/>
      <c r="OVJ186" s="180"/>
      <c r="OVK186" s="180"/>
      <c r="OVL186" s="180"/>
      <c r="OVM186" s="76"/>
      <c r="OVN186" s="67"/>
      <c r="OVO186" s="180"/>
      <c r="OVP186" s="180"/>
      <c r="OVQ186" s="180"/>
      <c r="OVR186" s="180"/>
      <c r="OVS186" s="180"/>
      <c r="OVT186" s="76"/>
      <c r="OVU186" s="67"/>
      <c r="OVV186" s="180"/>
      <c r="OVW186" s="180"/>
      <c r="OVX186" s="180"/>
      <c r="OVY186" s="180"/>
      <c r="OVZ186" s="180"/>
      <c r="OWA186" s="76"/>
      <c r="OWB186" s="67"/>
      <c r="OWC186" s="180"/>
      <c r="OWD186" s="180"/>
      <c r="OWE186" s="180"/>
      <c r="OWF186" s="180"/>
      <c r="OWG186" s="180"/>
      <c r="OWH186" s="76"/>
      <c r="OWI186" s="67"/>
      <c r="OWJ186" s="180"/>
      <c r="OWK186" s="180"/>
      <c r="OWL186" s="180"/>
      <c r="OWM186" s="180"/>
      <c r="OWN186" s="180"/>
      <c r="OWO186" s="76"/>
      <c r="OWP186" s="67"/>
      <c r="OWQ186" s="180"/>
      <c r="OWR186" s="180"/>
      <c r="OWS186" s="180"/>
      <c r="OWT186" s="180"/>
      <c r="OWU186" s="180"/>
      <c r="OWV186" s="76"/>
      <c r="OWW186" s="67"/>
      <c r="OWX186" s="180"/>
      <c r="OWY186" s="180"/>
      <c r="OWZ186" s="180"/>
      <c r="OXA186" s="180"/>
      <c r="OXB186" s="180"/>
      <c r="OXC186" s="76"/>
      <c r="OXD186" s="67"/>
      <c r="OXE186" s="180"/>
      <c r="OXF186" s="180"/>
      <c r="OXG186" s="180"/>
      <c r="OXH186" s="180"/>
      <c r="OXI186" s="180"/>
      <c r="OXJ186" s="76"/>
      <c r="OXK186" s="67"/>
      <c r="OXL186" s="180"/>
      <c r="OXM186" s="180"/>
      <c r="OXN186" s="180"/>
      <c r="OXO186" s="180"/>
      <c r="OXP186" s="180"/>
      <c r="OXQ186" s="76"/>
      <c r="OXR186" s="67"/>
      <c r="OXS186" s="180"/>
      <c r="OXT186" s="180"/>
      <c r="OXU186" s="180"/>
      <c r="OXV186" s="180"/>
      <c r="OXW186" s="180"/>
      <c r="OXX186" s="76"/>
      <c r="OXY186" s="67"/>
      <c r="OXZ186" s="180"/>
      <c r="OYA186" s="180"/>
      <c r="OYB186" s="180"/>
      <c r="OYC186" s="180"/>
      <c r="OYD186" s="180"/>
      <c r="OYE186" s="76"/>
      <c r="OYF186" s="67"/>
      <c r="OYG186" s="180"/>
      <c r="OYH186" s="180"/>
      <c r="OYI186" s="180"/>
      <c r="OYJ186" s="180"/>
      <c r="OYK186" s="180"/>
      <c r="OYL186" s="76"/>
      <c r="OYM186" s="67"/>
      <c r="OYN186" s="180"/>
      <c r="OYO186" s="180"/>
      <c r="OYP186" s="180"/>
      <c r="OYQ186" s="180"/>
      <c r="OYR186" s="180"/>
      <c r="OYS186" s="76"/>
      <c r="OYT186" s="67"/>
      <c r="OYU186" s="180"/>
      <c r="OYV186" s="180"/>
      <c r="OYW186" s="180"/>
      <c r="OYX186" s="180"/>
      <c r="OYY186" s="180"/>
      <c r="OYZ186" s="76"/>
      <c r="OZA186" s="67"/>
      <c r="OZB186" s="180"/>
      <c r="OZC186" s="180"/>
      <c r="OZD186" s="180"/>
      <c r="OZE186" s="180"/>
      <c r="OZF186" s="180"/>
      <c r="OZG186" s="76"/>
      <c r="OZH186" s="67"/>
      <c r="OZI186" s="180"/>
      <c r="OZJ186" s="180"/>
      <c r="OZK186" s="180"/>
      <c r="OZL186" s="180"/>
      <c r="OZM186" s="180"/>
      <c r="OZN186" s="76"/>
      <c r="OZO186" s="67"/>
      <c r="OZP186" s="180"/>
      <c r="OZQ186" s="180"/>
      <c r="OZR186" s="180"/>
      <c r="OZS186" s="180"/>
      <c r="OZT186" s="180"/>
      <c r="OZU186" s="76"/>
      <c r="OZV186" s="67"/>
      <c r="OZW186" s="180"/>
      <c r="OZX186" s="180"/>
      <c r="OZY186" s="180"/>
      <c r="OZZ186" s="180"/>
      <c r="PAA186" s="180"/>
      <c r="PAB186" s="76"/>
      <c r="PAC186" s="67"/>
      <c r="PAD186" s="180"/>
      <c r="PAE186" s="180"/>
      <c r="PAF186" s="180"/>
      <c r="PAG186" s="180"/>
      <c r="PAH186" s="180"/>
      <c r="PAI186" s="76"/>
      <c r="PAJ186" s="67"/>
      <c r="PAK186" s="180"/>
      <c r="PAL186" s="180"/>
      <c r="PAM186" s="180"/>
      <c r="PAN186" s="180"/>
      <c r="PAO186" s="180"/>
      <c r="PAP186" s="76"/>
      <c r="PAQ186" s="67"/>
      <c r="PAR186" s="180"/>
      <c r="PAS186" s="180"/>
      <c r="PAT186" s="180"/>
      <c r="PAU186" s="180"/>
      <c r="PAV186" s="180"/>
      <c r="PAW186" s="76"/>
      <c r="PAX186" s="67"/>
      <c r="PAY186" s="180"/>
      <c r="PAZ186" s="180"/>
      <c r="PBA186" s="180"/>
      <c r="PBB186" s="180"/>
      <c r="PBC186" s="180"/>
      <c r="PBD186" s="76"/>
      <c r="PBE186" s="67"/>
      <c r="PBF186" s="180"/>
      <c r="PBG186" s="180"/>
      <c r="PBH186" s="180"/>
      <c r="PBI186" s="180"/>
      <c r="PBJ186" s="180"/>
      <c r="PBK186" s="76"/>
      <c r="PBL186" s="67"/>
      <c r="PBM186" s="180"/>
      <c r="PBN186" s="180"/>
      <c r="PBO186" s="180"/>
      <c r="PBP186" s="180"/>
      <c r="PBQ186" s="180"/>
      <c r="PBR186" s="76"/>
      <c r="PBS186" s="67"/>
      <c r="PBT186" s="180"/>
      <c r="PBU186" s="180"/>
      <c r="PBV186" s="180"/>
      <c r="PBW186" s="180"/>
      <c r="PBX186" s="180"/>
      <c r="PBY186" s="76"/>
      <c r="PBZ186" s="67"/>
      <c r="PCA186" s="180"/>
      <c r="PCB186" s="180"/>
      <c r="PCC186" s="180"/>
      <c r="PCD186" s="180"/>
      <c r="PCE186" s="180"/>
      <c r="PCF186" s="76"/>
      <c r="PCG186" s="67"/>
      <c r="PCH186" s="180"/>
      <c r="PCI186" s="180"/>
      <c r="PCJ186" s="180"/>
      <c r="PCK186" s="180"/>
      <c r="PCL186" s="180"/>
      <c r="PCM186" s="76"/>
      <c r="PCN186" s="67"/>
      <c r="PCO186" s="180"/>
      <c r="PCP186" s="180"/>
      <c r="PCQ186" s="180"/>
      <c r="PCR186" s="180"/>
      <c r="PCS186" s="180"/>
      <c r="PCT186" s="76"/>
      <c r="PCU186" s="67"/>
      <c r="PCV186" s="180"/>
      <c r="PCW186" s="180"/>
      <c r="PCX186" s="180"/>
      <c r="PCY186" s="180"/>
      <c r="PCZ186" s="180"/>
      <c r="PDA186" s="76"/>
      <c r="PDB186" s="67"/>
      <c r="PDC186" s="180"/>
      <c r="PDD186" s="180"/>
      <c r="PDE186" s="180"/>
      <c r="PDF186" s="180"/>
      <c r="PDG186" s="180"/>
      <c r="PDH186" s="76"/>
      <c r="PDI186" s="67"/>
      <c r="PDJ186" s="180"/>
      <c r="PDK186" s="180"/>
      <c r="PDL186" s="180"/>
      <c r="PDM186" s="180"/>
      <c r="PDN186" s="180"/>
      <c r="PDO186" s="76"/>
      <c r="PDP186" s="67"/>
      <c r="PDQ186" s="180"/>
      <c r="PDR186" s="180"/>
      <c r="PDS186" s="180"/>
      <c r="PDT186" s="180"/>
      <c r="PDU186" s="180"/>
      <c r="PDV186" s="76"/>
      <c r="PDW186" s="67"/>
      <c r="PDX186" s="180"/>
      <c r="PDY186" s="180"/>
      <c r="PDZ186" s="180"/>
      <c r="PEA186" s="180"/>
      <c r="PEB186" s="180"/>
      <c r="PEC186" s="76"/>
      <c r="PED186" s="67"/>
      <c r="PEE186" s="180"/>
      <c r="PEF186" s="180"/>
      <c r="PEG186" s="180"/>
      <c r="PEH186" s="180"/>
      <c r="PEI186" s="180"/>
      <c r="PEJ186" s="76"/>
      <c r="PEK186" s="67"/>
      <c r="PEL186" s="180"/>
      <c r="PEM186" s="180"/>
      <c r="PEN186" s="180"/>
      <c r="PEO186" s="180"/>
      <c r="PEP186" s="180"/>
      <c r="PEQ186" s="76"/>
      <c r="PER186" s="67"/>
      <c r="PES186" s="180"/>
      <c r="PET186" s="180"/>
      <c r="PEU186" s="180"/>
      <c r="PEV186" s="180"/>
      <c r="PEW186" s="180"/>
      <c r="PEX186" s="76"/>
      <c r="PEY186" s="67"/>
      <c r="PEZ186" s="180"/>
      <c r="PFA186" s="180"/>
      <c r="PFB186" s="180"/>
      <c r="PFC186" s="180"/>
      <c r="PFD186" s="180"/>
      <c r="PFE186" s="76"/>
      <c r="PFF186" s="67"/>
      <c r="PFG186" s="180"/>
      <c r="PFH186" s="180"/>
      <c r="PFI186" s="180"/>
      <c r="PFJ186" s="180"/>
      <c r="PFK186" s="180"/>
      <c r="PFL186" s="76"/>
      <c r="PFM186" s="67"/>
      <c r="PFN186" s="180"/>
      <c r="PFO186" s="180"/>
      <c r="PFP186" s="180"/>
      <c r="PFQ186" s="180"/>
      <c r="PFR186" s="180"/>
      <c r="PFS186" s="76"/>
      <c r="PFT186" s="67"/>
      <c r="PFU186" s="180"/>
      <c r="PFV186" s="180"/>
      <c r="PFW186" s="180"/>
      <c r="PFX186" s="180"/>
      <c r="PFY186" s="180"/>
      <c r="PFZ186" s="76"/>
      <c r="PGA186" s="67"/>
      <c r="PGB186" s="180"/>
      <c r="PGC186" s="180"/>
      <c r="PGD186" s="180"/>
      <c r="PGE186" s="180"/>
      <c r="PGF186" s="180"/>
      <c r="PGG186" s="76"/>
      <c r="PGH186" s="67"/>
      <c r="PGI186" s="180"/>
      <c r="PGJ186" s="180"/>
      <c r="PGK186" s="180"/>
      <c r="PGL186" s="180"/>
      <c r="PGM186" s="180"/>
      <c r="PGN186" s="76"/>
      <c r="PGO186" s="67"/>
      <c r="PGP186" s="180"/>
      <c r="PGQ186" s="180"/>
      <c r="PGR186" s="180"/>
      <c r="PGS186" s="180"/>
      <c r="PGT186" s="180"/>
      <c r="PGU186" s="76"/>
      <c r="PGV186" s="67"/>
      <c r="PGW186" s="180"/>
      <c r="PGX186" s="180"/>
      <c r="PGY186" s="180"/>
      <c r="PGZ186" s="180"/>
      <c r="PHA186" s="180"/>
      <c r="PHB186" s="76"/>
      <c r="PHC186" s="67"/>
      <c r="PHD186" s="180"/>
      <c r="PHE186" s="180"/>
      <c r="PHF186" s="180"/>
      <c r="PHG186" s="180"/>
      <c r="PHH186" s="180"/>
      <c r="PHI186" s="76"/>
      <c r="PHJ186" s="67"/>
      <c r="PHK186" s="180"/>
      <c r="PHL186" s="180"/>
      <c r="PHM186" s="180"/>
      <c r="PHN186" s="180"/>
      <c r="PHO186" s="180"/>
      <c r="PHP186" s="76"/>
      <c r="PHQ186" s="67"/>
      <c r="PHR186" s="180"/>
      <c r="PHS186" s="180"/>
      <c r="PHT186" s="180"/>
      <c r="PHU186" s="180"/>
      <c r="PHV186" s="180"/>
      <c r="PHW186" s="76"/>
      <c r="PHX186" s="67"/>
      <c r="PHY186" s="180"/>
      <c r="PHZ186" s="180"/>
      <c r="PIA186" s="180"/>
      <c r="PIB186" s="180"/>
      <c r="PIC186" s="180"/>
      <c r="PID186" s="76"/>
      <c r="PIE186" s="67"/>
      <c r="PIF186" s="180"/>
      <c r="PIG186" s="180"/>
      <c r="PIH186" s="180"/>
      <c r="PII186" s="180"/>
      <c r="PIJ186" s="180"/>
      <c r="PIK186" s="76"/>
      <c r="PIL186" s="67"/>
      <c r="PIM186" s="180"/>
      <c r="PIN186" s="180"/>
      <c r="PIO186" s="180"/>
      <c r="PIP186" s="180"/>
      <c r="PIQ186" s="180"/>
      <c r="PIR186" s="76"/>
      <c r="PIS186" s="67"/>
      <c r="PIT186" s="180"/>
      <c r="PIU186" s="180"/>
      <c r="PIV186" s="180"/>
      <c r="PIW186" s="180"/>
      <c r="PIX186" s="180"/>
      <c r="PIY186" s="76"/>
      <c r="PIZ186" s="67"/>
      <c r="PJA186" s="180"/>
      <c r="PJB186" s="180"/>
      <c r="PJC186" s="180"/>
      <c r="PJD186" s="180"/>
      <c r="PJE186" s="180"/>
      <c r="PJF186" s="76"/>
      <c r="PJG186" s="67"/>
      <c r="PJH186" s="180"/>
      <c r="PJI186" s="180"/>
      <c r="PJJ186" s="180"/>
      <c r="PJK186" s="180"/>
      <c r="PJL186" s="180"/>
      <c r="PJM186" s="76"/>
      <c r="PJN186" s="67"/>
      <c r="PJO186" s="180"/>
      <c r="PJP186" s="180"/>
      <c r="PJQ186" s="180"/>
      <c r="PJR186" s="180"/>
      <c r="PJS186" s="180"/>
      <c r="PJT186" s="76"/>
      <c r="PJU186" s="67"/>
      <c r="PJV186" s="180"/>
      <c r="PJW186" s="180"/>
      <c r="PJX186" s="180"/>
      <c r="PJY186" s="180"/>
      <c r="PJZ186" s="180"/>
      <c r="PKA186" s="76"/>
      <c r="PKB186" s="67"/>
      <c r="PKC186" s="180"/>
      <c r="PKD186" s="180"/>
      <c r="PKE186" s="180"/>
      <c r="PKF186" s="180"/>
      <c r="PKG186" s="180"/>
      <c r="PKH186" s="76"/>
      <c r="PKI186" s="67"/>
      <c r="PKJ186" s="180"/>
      <c r="PKK186" s="180"/>
      <c r="PKL186" s="180"/>
      <c r="PKM186" s="180"/>
      <c r="PKN186" s="180"/>
      <c r="PKO186" s="76"/>
      <c r="PKP186" s="67"/>
      <c r="PKQ186" s="180"/>
      <c r="PKR186" s="180"/>
      <c r="PKS186" s="180"/>
      <c r="PKT186" s="180"/>
      <c r="PKU186" s="180"/>
      <c r="PKV186" s="76"/>
      <c r="PKW186" s="67"/>
      <c r="PKX186" s="180"/>
      <c r="PKY186" s="180"/>
      <c r="PKZ186" s="180"/>
      <c r="PLA186" s="180"/>
      <c r="PLB186" s="180"/>
      <c r="PLC186" s="76"/>
      <c r="PLD186" s="67"/>
      <c r="PLE186" s="180"/>
      <c r="PLF186" s="180"/>
      <c r="PLG186" s="180"/>
      <c r="PLH186" s="180"/>
      <c r="PLI186" s="180"/>
      <c r="PLJ186" s="76"/>
      <c r="PLK186" s="67"/>
      <c r="PLL186" s="180"/>
      <c r="PLM186" s="180"/>
      <c r="PLN186" s="180"/>
      <c r="PLO186" s="180"/>
      <c r="PLP186" s="180"/>
      <c r="PLQ186" s="76"/>
      <c r="PLR186" s="67"/>
      <c r="PLS186" s="180"/>
      <c r="PLT186" s="180"/>
      <c r="PLU186" s="180"/>
      <c r="PLV186" s="180"/>
      <c r="PLW186" s="180"/>
      <c r="PLX186" s="76"/>
      <c r="PLY186" s="67"/>
      <c r="PLZ186" s="180"/>
      <c r="PMA186" s="180"/>
      <c r="PMB186" s="180"/>
      <c r="PMC186" s="180"/>
      <c r="PMD186" s="180"/>
      <c r="PME186" s="76"/>
      <c r="PMF186" s="67"/>
      <c r="PMG186" s="180"/>
      <c r="PMH186" s="180"/>
      <c r="PMI186" s="180"/>
      <c r="PMJ186" s="180"/>
      <c r="PMK186" s="180"/>
      <c r="PML186" s="76"/>
      <c r="PMM186" s="67"/>
      <c r="PMN186" s="180"/>
      <c r="PMO186" s="180"/>
      <c r="PMP186" s="180"/>
      <c r="PMQ186" s="180"/>
      <c r="PMR186" s="180"/>
      <c r="PMS186" s="76"/>
      <c r="PMT186" s="67"/>
      <c r="PMU186" s="180"/>
      <c r="PMV186" s="180"/>
      <c r="PMW186" s="180"/>
      <c r="PMX186" s="180"/>
      <c r="PMY186" s="180"/>
      <c r="PMZ186" s="76"/>
      <c r="PNA186" s="67"/>
      <c r="PNB186" s="180"/>
      <c r="PNC186" s="180"/>
      <c r="PND186" s="180"/>
      <c r="PNE186" s="180"/>
      <c r="PNF186" s="180"/>
      <c r="PNG186" s="76"/>
      <c r="PNH186" s="67"/>
      <c r="PNI186" s="180"/>
      <c r="PNJ186" s="180"/>
      <c r="PNK186" s="180"/>
      <c r="PNL186" s="180"/>
      <c r="PNM186" s="180"/>
      <c r="PNN186" s="76"/>
      <c r="PNO186" s="67"/>
      <c r="PNP186" s="180"/>
      <c r="PNQ186" s="180"/>
      <c r="PNR186" s="180"/>
      <c r="PNS186" s="180"/>
      <c r="PNT186" s="180"/>
      <c r="PNU186" s="76"/>
      <c r="PNV186" s="67"/>
      <c r="PNW186" s="180"/>
      <c r="PNX186" s="180"/>
      <c r="PNY186" s="180"/>
      <c r="PNZ186" s="180"/>
      <c r="POA186" s="180"/>
      <c r="POB186" s="76"/>
      <c r="POC186" s="67"/>
      <c r="POD186" s="180"/>
      <c r="POE186" s="180"/>
      <c r="POF186" s="180"/>
      <c r="POG186" s="180"/>
      <c r="POH186" s="180"/>
      <c r="POI186" s="76"/>
      <c r="POJ186" s="67"/>
      <c r="POK186" s="180"/>
      <c r="POL186" s="180"/>
      <c r="POM186" s="180"/>
      <c r="PON186" s="180"/>
      <c r="POO186" s="180"/>
      <c r="POP186" s="76"/>
      <c r="POQ186" s="67"/>
      <c r="POR186" s="180"/>
      <c r="POS186" s="180"/>
      <c r="POT186" s="180"/>
      <c r="POU186" s="180"/>
      <c r="POV186" s="180"/>
      <c r="POW186" s="76"/>
      <c r="POX186" s="67"/>
      <c r="POY186" s="180"/>
      <c r="POZ186" s="180"/>
      <c r="PPA186" s="180"/>
      <c r="PPB186" s="180"/>
      <c r="PPC186" s="180"/>
      <c r="PPD186" s="76"/>
      <c r="PPE186" s="67"/>
      <c r="PPF186" s="180"/>
      <c r="PPG186" s="180"/>
      <c r="PPH186" s="180"/>
      <c r="PPI186" s="180"/>
      <c r="PPJ186" s="180"/>
      <c r="PPK186" s="76"/>
      <c r="PPL186" s="67"/>
      <c r="PPM186" s="180"/>
      <c r="PPN186" s="180"/>
      <c r="PPO186" s="180"/>
      <c r="PPP186" s="180"/>
      <c r="PPQ186" s="180"/>
      <c r="PPR186" s="76"/>
      <c r="PPS186" s="67"/>
      <c r="PPT186" s="180"/>
      <c r="PPU186" s="180"/>
      <c r="PPV186" s="180"/>
      <c r="PPW186" s="180"/>
      <c r="PPX186" s="180"/>
      <c r="PPY186" s="76"/>
      <c r="PPZ186" s="67"/>
      <c r="PQA186" s="180"/>
      <c r="PQB186" s="180"/>
      <c r="PQC186" s="180"/>
      <c r="PQD186" s="180"/>
      <c r="PQE186" s="180"/>
      <c r="PQF186" s="76"/>
      <c r="PQG186" s="67"/>
      <c r="PQH186" s="180"/>
      <c r="PQI186" s="180"/>
      <c r="PQJ186" s="180"/>
      <c r="PQK186" s="180"/>
      <c r="PQL186" s="180"/>
      <c r="PQM186" s="76"/>
      <c r="PQN186" s="67"/>
      <c r="PQO186" s="180"/>
      <c r="PQP186" s="180"/>
      <c r="PQQ186" s="180"/>
      <c r="PQR186" s="180"/>
      <c r="PQS186" s="180"/>
      <c r="PQT186" s="76"/>
      <c r="PQU186" s="67"/>
      <c r="PQV186" s="180"/>
      <c r="PQW186" s="180"/>
      <c r="PQX186" s="180"/>
      <c r="PQY186" s="180"/>
      <c r="PQZ186" s="180"/>
      <c r="PRA186" s="76"/>
      <c r="PRB186" s="67"/>
      <c r="PRC186" s="180"/>
      <c r="PRD186" s="180"/>
      <c r="PRE186" s="180"/>
      <c r="PRF186" s="180"/>
      <c r="PRG186" s="180"/>
      <c r="PRH186" s="76"/>
      <c r="PRI186" s="67"/>
      <c r="PRJ186" s="180"/>
      <c r="PRK186" s="180"/>
      <c r="PRL186" s="180"/>
      <c r="PRM186" s="180"/>
      <c r="PRN186" s="180"/>
      <c r="PRO186" s="76"/>
      <c r="PRP186" s="67"/>
      <c r="PRQ186" s="180"/>
      <c r="PRR186" s="180"/>
      <c r="PRS186" s="180"/>
      <c r="PRT186" s="180"/>
      <c r="PRU186" s="180"/>
      <c r="PRV186" s="76"/>
      <c r="PRW186" s="67"/>
      <c r="PRX186" s="180"/>
      <c r="PRY186" s="180"/>
      <c r="PRZ186" s="180"/>
      <c r="PSA186" s="180"/>
      <c r="PSB186" s="180"/>
      <c r="PSC186" s="76"/>
      <c r="PSD186" s="67"/>
      <c r="PSE186" s="180"/>
      <c r="PSF186" s="180"/>
      <c r="PSG186" s="180"/>
      <c r="PSH186" s="180"/>
      <c r="PSI186" s="180"/>
      <c r="PSJ186" s="76"/>
      <c r="PSK186" s="67"/>
      <c r="PSL186" s="180"/>
      <c r="PSM186" s="180"/>
      <c r="PSN186" s="180"/>
      <c r="PSO186" s="180"/>
      <c r="PSP186" s="180"/>
      <c r="PSQ186" s="76"/>
      <c r="PSR186" s="67"/>
      <c r="PSS186" s="180"/>
      <c r="PST186" s="180"/>
      <c r="PSU186" s="180"/>
      <c r="PSV186" s="180"/>
      <c r="PSW186" s="180"/>
      <c r="PSX186" s="76"/>
      <c r="PSY186" s="67"/>
      <c r="PSZ186" s="180"/>
      <c r="PTA186" s="180"/>
      <c r="PTB186" s="180"/>
      <c r="PTC186" s="180"/>
      <c r="PTD186" s="180"/>
      <c r="PTE186" s="76"/>
      <c r="PTF186" s="67"/>
      <c r="PTG186" s="180"/>
      <c r="PTH186" s="180"/>
      <c r="PTI186" s="180"/>
      <c r="PTJ186" s="180"/>
      <c r="PTK186" s="180"/>
      <c r="PTL186" s="76"/>
      <c r="PTM186" s="67"/>
      <c r="PTN186" s="180"/>
      <c r="PTO186" s="180"/>
      <c r="PTP186" s="180"/>
      <c r="PTQ186" s="180"/>
      <c r="PTR186" s="180"/>
      <c r="PTS186" s="76"/>
      <c r="PTT186" s="67"/>
      <c r="PTU186" s="180"/>
      <c r="PTV186" s="180"/>
      <c r="PTW186" s="180"/>
      <c r="PTX186" s="180"/>
      <c r="PTY186" s="180"/>
      <c r="PTZ186" s="76"/>
      <c r="PUA186" s="67"/>
      <c r="PUB186" s="180"/>
      <c r="PUC186" s="180"/>
      <c r="PUD186" s="180"/>
      <c r="PUE186" s="180"/>
      <c r="PUF186" s="180"/>
      <c r="PUG186" s="76"/>
      <c r="PUH186" s="67"/>
      <c r="PUI186" s="180"/>
      <c r="PUJ186" s="180"/>
      <c r="PUK186" s="180"/>
      <c r="PUL186" s="180"/>
      <c r="PUM186" s="180"/>
      <c r="PUN186" s="76"/>
      <c r="PUO186" s="67"/>
      <c r="PUP186" s="180"/>
      <c r="PUQ186" s="180"/>
      <c r="PUR186" s="180"/>
      <c r="PUS186" s="180"/>
      <c r="PUT186" s="180"/>
      <c r="PUU186" s="76"/>
      <c r="PUV186" s="67"/>
      <c r="PUW186" s="180"/>
      <c r="PUX186" s="180"/>
      <c r="PUY186" s="180"/>
      <c r="PUZ186" s="180"/>
      <c r="PVA186" s="180"/>
      <c r="PVB186" s="76"/>
      <c r="PVC186" s="67"/>
      <c r="PVD186" s="180"/>
      <c r="PVE186" s="180"/>
      <c r="PVF186" s="180"/>
      <c r="PVG186" s="180"/>
      <c r="PVH186" s="180"/>
      <c r="PVI186" s="76"/>
      <c r="PVJ186" s="67"/>
      <c r="PVK186" s="180"/>
      <c r="PVL186" s="180"/>
      <c r="PVM186" s="180"/>
      <c r="PVN186" s="180"/>
      <c r="PVO186" s="180"/>
      <c r="PVP186" s="76"/>
      <c r="PVQ186" s="67"/>
      <c r="PVR186" s="180"/>
      <c r="PVS186" s="180"/>
      <c r="PVT186" s="180"/>
      <c r="PVU186" s="180"/>
      <c r="PVV186" s="180"/>
      <c r="PVW186" s="76"/>
      <c r="PVX186" s="67"/>
      <c r="PVY186" s="180"/>
      <c r="PVZ186" s="180"/>
      <c r="PWA186" s="180"/>
      <c r="PWB186" s="180"/>
      <c r="PWC186" s="180"/>
      <c r="PWD186" s="76"/>
      <c r="PWE186" s="67"/>
      <c r="PWF186" s="180"/>
      <c r="PWG186" s="180"/>
      <c r="PWH186" s="180"/>
      <c r="PWI186" s="180"/>
      <c r="PWJ186" s="180"/>
      <c r="PWK186" s="76"/>
      <c r="PWL186" s="67"/>
      <c r="PWM186" s="180"/>
      <c r="PWN186" s="180"/>
      <c r="PWO186" s="180"/>
      <c r="PWP186" s="180"/>
      <c r="PWQ186" s="180"/>
      <c r="PWR186" s="76"/>
      <c r="PWS186" s="67"/>
      <c r="PWT186" s="180"/>
      <c r="PWU186" s="180"/>
      <c r="PWV186" s="180"/>
      <c r="PWW186" s="180"/>
      <c r="PWX186" s="180"/>
      <c r="PWY186" s="76"/>
      <c r="PWZ186" s="67"/>
      <c r="PXA186" s="180"/>
      <c r="PXB186" s="180"/>
      <c r="PXC186" s="180"/>
      <c r="PXD186" s="180"/>
      <c r="PXE186" s="180"/>
      <c r="PXF186" s="76"/>
      <c r="PXG186" s="67"/>
      <c r="PXH186" s="180"/>
      <c r="PXI186" s="180"/>
      <c r="PXJ186" s="180"/>
      <c r="PXK186" s="180"/>
      <c r="PXL186" s="180"/>
      <c r="PXM186" s="76"/>
      <c r="PXN186" s="67"/>
      <c r="PXO186" s="180"/>
      <c r="PXP186" s="180"/>
      <c r="PXQ186" s="180"/>
      <c r="PXR186" s="180"/>
      <c r="PXS186" s="180"/>
      <c r="PXT186" s="76"/>
      <c r="PXU186" s="67"/>
      <c r="PXV186" s="180"/>
      <c r="PXW186" s="180"/>
      <c r="PXX186" s="180"/>
      <c r="PXY186" s="180"/>
      <c r="PXZ186" s="180"/>
      <c r="PYA186" s="76"/>
      <c r="PYB186" s="67"/>
      <c r="PYC186" s="180"/>
      <c r="PYD186" s="180"/>
      <c r="PYE186" s="180"/>
      <c r="PYF186" s="180"/>
      <c r="PYG186" s="180"/>
      <c r="PYH186" s="76"/>
      <c r="PYI186" s="67"/>
      <c r="PYJ186" s="180"/>
      <c r="PYK186" s="180"/>
      <c r="PYL186" s="180"/>
      <c r="PYM186" s="180"/>
      <c r="PYN186" s="180"/>
      <c r="PYO186" s="76"/>
      <c r="PYP186" s="67"/>
      <c r="PYQ186" s="180"/>
      <c r="PYR186" s="180"/>
      <c r="PYS186" s="180"/>
      <c r="PYT186" s="180"/>
      <c r="PYU186" s="180"/>
      <c r="PYV186" s="76"/>
      <c r="PYW186" s="67"/>
      <c r="PYX186" s="180"/>
      <c r="PYY186" s="180"/>
      <c r="PYZ186" s="180"/>
      <c r="PZA186" s="180"/>
      <c r="PZB186" s="180"/>
      <c r="PZC186" s="76"/>
      <c r="PZD186" s="67"/>
      <c r="PZE186" s="180"/>
      <c r="PZF186" s="180"/>
      <c r="PZG186" s="180"/>
      <c r="PZH186" s="180"/>
      <c r="PZI186" s="180"/>
      <c r="PZJ186" s="76"/>
      <c r="PZK186" s="67"/>
      <c r="PZL186" s="180"/>
      <c r="PZM186" s="180"/>
      <c r="PZN186" s="180"/>
      <c r="PZO186" s="180"/>
      <c r="PZP186" s="180"/>
      <c r="PZQ186" s="76"/>
      <c r="PZR186" s="67"/>
      <c r="PZS186" s="180"/>
      <c r="PZT186" s="180"/>
      <c r="PZU186" s="180"/>
      <c r="PZV186" s="180"/>
      <c r="PZW186" s="180"/>
      <c r="PZX186" s="76"/>
      <c r="PZY186" s="67"/>
      <c r="PZZ186" s="180"/>
      <c r="QAA186" s="180"/>
      <c r="QAB186" s="180"/>
      <c r="QAC186" s="180"/>
      <c r="QAD186" s="180"/>
      <c r="QAE186" s="76"/>
      <c r="QAF186" s="67"/>
      <c r="QAG186" s="180"/>
      <c r="QAH186" s="180"/>
      <c r="QAI186" s="180"/>
      <c r="QAJ186" s="180"/>
      <c r="QAK186" s="180"/>
      <c r="QAL186" s="76"/>
      <c r="QAM186" s="67"/>
      <c r="QAN186" s="180"/>
      <c r="QAO186" s="180"/>
      <c r="QAP186" s="180"/>
      <c r="QAQ186" s="180"/>
      <c r="QAR186" s="180"/>
      <c r="QAS186" s="76"/>
      <c r="QAT186" s="67"/>
      <c r="QAU186" s="180"/>
      <c r="QAV186" s="180"/>
      <c r="QAW186" s="180"/>
      <c r="QAX186" s="180"/>
      <c r="QAY186" s="180"/>
      <c r="QAZ186" s="76"/>
      <c r="QBA186" s="67"/>
      <c r="QBB186" s="180"/>
      <c r="QBC186" s="180"/>
      <c r="QBD186" s="180"/>
      <c r="QBE186" s="180"/>
      <c r="QBF186" s="180"/>
      <c r="QBG186" s="76"/>
      <c r="QBH186" s="67"/>
      <c r="QBI186" s="180"/>
      <c r="QBJ186" s="180"/>
      <c r="QBK186" s="180"/>
      <c r="QBL186" s="180"/>
      <c r="QBM186" s="180"/>
      <c r="QBN186" s="76"/>
      <c r="QBO186" s="67"/>
      <c r="QBP186" s="180"/>
      <c r="QBQ186" s="180"/>
      <c r="QBR186" s="180"/>
      <c r="QBS186" s="180"/>
      <c r="QBT186" s="180"/>
      <c r="QBU186" s="76"/>
      <c r="QBV186" s="67"/>
      <c r="QBW186" s="180"/>
      <c r="QBX186" s="180"/>
      <c r="QBY186" s="180"/>
      <c r="QBZ186" s="180"/>
      <c r="QCA186" s="180"/>
      <c r="QCB186" s="76"/>
      <c r="QCC186" s="67"/>
      <c r="QCD186" s="180"/>
      <c r="QCE186" s="180"/>
      <c r="QCF186" s="180"/>
      <c r="QCG186" s="180"/>
      <c r="QCH186" s="180"/>
      <c r="QCI186" s="76"/>
      <c r="QCJ186" s="67"/>
      <c r="QCK186" s="180"/>
      <c r="QCL186" s="180"/>
      <c r="QCM186" s="180"/>
      <c r="QCN186" s="180"/>
      <c r="QCO186" s="180"/>
      <c r="QCP186" s="76"/>
      <c r="QCQ186" s="67"/>
      <c r="QCR186" s="180"/>
      <c r="QCS186" s="180"/>
      <c r="QCT186" s="180"/>
      <c r="QCU186" s="180"/>
      <c r="QCV186" s="180"/>
      <c r="QCW186" s="76"/>
      <c r="QCX186" s="67"/>
      <c r="QCY186" s="180"/>
      <c r="QCZ186" s="180"/>
      <c r="QDA186" s="180"/>
      <c r="QDB186" s="180"/>
      <c r="QDC186" s="180"/>
      <c r="QDD186" s="76"/>
      <c r="QDE186" s="67"/>
      <c r="QDF186" s="180"/>
      <c r="QDG186" s="180"/>
      <c r="QDH186" s="180"/>
      <c r="QDI186" s="180"/>
      <c r="QDJ186" s="180"/>
      <c r="QDK186" s="76"/>
      <c r="QDL186" s="67"/>
      <c r="QDM186" s="180"/>
      <c r="QDN186" s="180"/>
      <c r="QDO186" s="180"/>
      <c r="QDP186" s="180"/>
      <c r="QDQ186" s="180"/>
      <c r="QDR186" s="76"/>
      <c r="QDS186" s="67"/>
      <c r="QDT186" s="180"/>
      <c r="QDU186" s="180"/>
      <c r="QDV186" s="180"/>
      <c r="QDW186" s="180"/>
      <c r="QDX186" s="180"/>
      <c r="QDY186" s="76"/>
      <c r="QDZ186" s="67"/>
      <c r="QEA186" s="180"/>
      <c r="QEB186" s="180"/>
      <c r="QEC186" s="180"/>
      <c r="QED186" s="180"/>
      <c r="QEE186" s="180"/>
      <c r="QEF186" s="76"/>
      <c r="QEG186" s="67"/>
      <c r="QEH186" s="180"/>
      <c r="QEI186" s="180"/>
      <c r="QEJ186" s="180"/>
      <c r="QEK186" s="180"/>
      <c r="QEL186" s="180"/>
      <c r="QEM186" s="76"/>
      <c r="QEN186" s="67"/>
      <c r="QEO186" s="180"/>
      <c r="QEP186" s="180"/>
      <c r="QEQ186" s="180"/>
      <c r="QER186" s="180"/>
      <c r="QES186" s="180"/>
      <c r="QET186" s="76"/>
      <c r="QEU186" s="67"/>
      <c r="QEV186" s="180"/>
      <c r="QEW186" s="180"/>
      <c r="QEX186" s="180"/>
      <c r="QEY186" s="180"/>
      <c r="QEZ186" s="180"/>
      <c r="QFA186" s="76"/>
      <c r="QFB186" s="67"/>
      <c r="QFC186" s="180"/>
      <c r="QFD186" s="180"/>
      <c r="QFE186" s="180"/>
      <c r="QFF186" s="180"/>
      <c r="QFG186" s="180"/>
      <c r="QFH186" s="76"/>
      <c r="QFI186" s="67"/>
      <c r="QFJ186" s="180"/>
      <c r="QFK186" s="180"/>
      <c r="QFL186" s="180"/>
      <c r="QFM186" s="180"/>
      <c r="QFN186" s="180"/>
      <c r="QFO186" s="76"/>
      <c r="QFP186" s="67"/>
      <c r="QFQ186" s="180"/>
      <c r="QFR186" s="180"/>
      <c r="QFS186" s="180"/>
      <c r="QFT186" s="180"/>
      <c r="QFU186" s="180"/>
      <c r="QFV186" s="76"/>
      <c r="QFW186" s="67"/>
      <c r="QFX186" s="180"/>
      <c r="QFY186" s="180"/>
      <c r="QFZ186" s="180"/>
      <c r="QGA186" s="180"/>
      <c r="QGB186" s="180"/>
      <c r="QGC186" s="76"/>
      <c r="QGD186" s="67"/>
      <c r="QGE186" s="180"/>
      <c r="QGF186" s="180"/>
      <c r="QGG186" s="180"/>
      <c r="QGH186" s="180"/>
      <c r="QGI186" s="180"/>
      <c r="QGJ186" s="76"/>
      <c r="QGK186" s="67"/>
      <c r="QGL186" s="180"/>
      <c r="QGM186" s="180"/>
      <c r="QGN186" s="180"/>
      <c r="QGO186" s="180"/>
      <c r="QGP186" s="180"/>
      <c r="QGQ186" s="76"/>
      <c r="QGR186" s="67"/>
      <c r="QGS186" s="180"/>
      <c r="QGT186" s="180"/>
      <c r="QGU186" s="180"/>
      <c r="QGV186" s="180"/>
      <c r="QGW186" s="180"/>
      <c r="QGX186" s="76"/>
      <c r="QGY186" s="67"/>
      <c r="QGZ186" s="180"/>
      <c r="QHA186" s="180"/>
      <c r="QHB186" s="180"/>
      <c r="QHC186" s="180"/>
      <c r="QHD186" s="180"/>
      <c r="QHE186" s="76"/>
      <c r="QHF186" s="67"/>
      <c r="QHG186" s="180"/>
      <c r="QHH186" s="180"/>
      <c r="QHI186" s="180"/>
      <c r="QHJ186" s="180"/>
      <c r="QHK186" s="180"/>
      <c r="QHL186" s="76"/>
      <c r="QHM186" s="67"/>
      <c r="QHN186" s="180"/>
      <c r="QHO186" s="180"/>
      <c r="QHP186" s="180"/>
      <c r="QHQ186" s="180"/>
      <c r="QHR186" s="180"/>
      <c r="QHS186" s="76"/>
      <c r="QHT186" s="67"/>
      <c r="QHU186" s="180"/>
      <c r="QHV186" s="180"/>
      <c r="QHW186" s="180"/>
      <c r="QHX186" s="180"/>
      <c r="QHY186" s="180"/>
      <c r="QHZ186" s="76"/>
      <c r="QIA186" s="67"/>
      <c r="QIB186" s="180"/>
      <c r="QIC186" s="180"/>
      <c r="QID186" s="180"/>
      <c r="QIE186" s="180"/>
      <c r="QIF186" s="180"/>
      <c r="QIG186" s="76"/>
      <c r="QIH186" s="67"/>
      <c r="QII186" s="180"/>
      <c r="QIJ186" s="180"/>
      <c r="QIK186" s="180"/>
      <c r="QIL186" s="180"/>
      <c r="QIM186" s="180"/>
      <c r="QIN186" s="76"/>
      <c r="QIO186" s="67"/>
      <c r="QIP186" s="180"/>
      <c r="QIQ186" s="180"/>
      <c r="QIR186" s="180"/>
      <c r="QIS186" s="180"/>
      <c r="QIT186" s="180"/>
      <c r="QIU186" s="76"/>
      <c r="QIV186" s="67"/>
      <c r="QIW186" s="180"/>
      <c r="QIX186" s="180"/>
      <c r="QIY186" s="180"/>
      <c r="QIZ186" s="180"/>
      <c r="QJA186" s="180"/>
      <c r="QJB186" s="76"/>
      <c r="QJC186" s="67"/>
      <c r="QJD186" s="180"/>
      <c r="QJE186" s="180"/>
      <c r="QJF186" s="180"/>
      <c r="QJG186" s="180"/>
      <c r="QJH186" s="180"/>
      <c r="QJI186" s="76"/>
      <c r="QJJ186" s="67"/>
      <c r="QJK186" s="180"/>
      <c r="QJL186" s="180"/>
      <c r="QJM186" s="180"/>
      <c r="QJN186" s="180"/>
      <c r="QJO186" s="180"/>
      <c r="QJP186" s="76"/>
      <c r="QJQ186" s="67"/>
      <c r="QJR186" s="180"/>
      <c r="QJS186" s="180"/>
      <c r="QJT186" s="180"/>
      <c r="QJU186" s="180"/>
      <c r="QJV186" s="180"/>
      <c r="QJW186" s="76"/>
      <c r="QJX186" s="67"/>
      <c r="QJY186" s="180"/>
      <c r="QJZ186" s="180"/>
      <c r="QKA186" s="180"/>
      <c r="QKB186" s="180"/>
      <c r="QKC186" s="180"/>
      <c r="QKD186" s="76"/>
      <c r="QKE186" s="67"/>
      <c r="QKF186" s="180"/>
      <c r="QKG186" s="180"/>
      <c r="QKH186" s="180"/>
      <c r="QKI186" s="180"/>
      <c r="QKJ186" s="180"/>
      <c r="QKK186" s="76"/>
      <c r="QKL186" s="67"/>
      <c r="QKM186" s="180"/>
      <c r="QKN186" s="180"/>
      <c r="QKO186" s="180"/>
      <c r="QKP186" s="180"/>
      <c r="QKQ186" s="180"/>
      <c r="QKR186" s="76"/>
      <c r="QKS186" s="67"/>
      <c r="QKT186" s="180"/>
      <c r="QKU186" s="180"/>
      <c r="QKV186" s="180"/>
      <c r="QKW186" s="180"/>
      <c r="QKX186" s="180"/>
      <c r="QKY186" s="76"/>
      <c r="QKZ186" s="67"/>
      <c r="QLA186" s="180"/>
      <c r="QLB186" s="180"/>
      <c r="QLC186" s="180"/>
      <c r="QLD186" s="180"/>
      <c r="QLE186" s="180"/>
      <c r="QLF186" s="76"/>
      <c r="QLG186" s="67"/>
      <c r="QLH186" s="180"/>
      <c r="QLI186" s="180"/>
      <c r="QLJ186" s="180"/>
      <c r="QLK186" s="180"/>
      <c r="QLL186" s="180"/>
      <c r="QLM186" s="76"/>
      <c r="QLN186" s="67"/>
      <c r="QLO186" s="180"/>
      <c r="QLP186" s="180"/>
      <c r="QLQ186" s="180"/>
      <c r="QLR186" s="180"/>
      <c r="QLS186" s="180"/>
      <c r="QLT186" s="76"/>
      <c r="QLU186" s="67"/>
      <c r="QLV186" s="180"/>
      <c r="QLW186" s="180"/>
      <c r="QLX186" s="180"/>
      <c r="QLY186" s="180"/>
      <c r="QLZ186" s="180"/>
      <c r="QMA186" s="76"/>
      <c r="QMB186" s="67"/>
      <c r="QMC186" s="180"/>
      <c r="QMD186" s="180"/>
      <c r="QME186" s="180"/>
      <c r="QMF186" s="180"/>
      <c r="QMG186" s="180"/>
      <c r="QMH186" s="76"/>
      <c r="QMI186" s="67"/>
      <c r="QMJ186" s="180"/>
      <c r="QMK186" s="180"/>
      <c r="QML186" s="180"/>
      <c r="QMM186" s="180"/>
      <c r="QMN186" s="180"/>
      <c r="QMO186" s="76"/>
      <c r="QMP186" s="67"/>
      <c r="QMQ186" s="180"/>
      <c r="QMR186" s="180"/>
      <c r="QMS186" s="180"/>
      <c r="QMT186" s="180"/>
      <c r="QMU186" s="180"/>
      <c r="QMV186" s="76"/>
      <c r="QMW186" s="67"/>
      <c r="QMX186" s="180"/>
      <c r="QMY186" s="180"/>
      <c r="QMZ186" s="180"/>
      <c r="QNA186" s="180"/>
      <c r="QNB186" s="180"/>
      <c r="QNC186" s="76"/>
      <c r="QND186" s="67"/>
      <c r="QNE186" s="180"/>
      <c r="QNF186" s="180"/>
      <c r="QNG186" s="180"/>
      <c r="QNH186" s="180"/>
      <c r="QNI186" s="180"/>
      <c r="QNJ186" s="76"/>
      <c r="QNK186" s="67"/>
      <c r="QNL186" s="180"/>
      <c r="QNM186" s="180"/>
      <c r="QNN186" s="180"/>
      <c r="QNO186" s="180"/>
      <c r="QNP186" s="180"/>
      <c r="QNQ186" s="76"/>
      <c r="QNR186" s="67"/>
      <c r="QNS186" s="180"/>
      <c r="QNT186" s="180"/>
      <c r="QNU186" s="180"/>
      <c r="QNV186" s="180"/>
      <c r="QNW186" s="180"/>
      <c r="QNX186" s="76"/>
      <c r="QNY186" s="67"/>
      <c r="QNZ186" s="180"/>
      <c r="QOA186" s="180"/>
      <c r="QOB186" s="180"/>
      <c r="QOC186" s="180"/>
      <c r="QOD186" s="180"/>
      <c r="QOE186" s="76"/>
      <c r="QOF186" s="67"/>
      <c r="QOG186" s="180"/>
      <c r="QOH186" s="180"/>
      <c r="QOI186" s="180"/>
      <c r="QOJ186" s="180"/>
      <c r="QOK186" s="180"/>
      <c r="QOL186" s="76"/>
      <c r="QOM186" s="67"/>
      <c r="QON186" s="180"/>
      <c r="QOO186" s="180"/>
      <c r="QOP186" s="180"/>
      <c r="QOQ186" s="180"/>
      <c r="QOR186" s="180"/>
      <c r="QOS186" s="76"/>
      <c r="QOT186" s="67"/>
      <c r="QOU186" s="180"/>
      <c r="QOV186" s="180"/>
      <c r="QOW186" s="180"/>
      <c r="QOX186" s="180"/>
      <c r="QOY186" s="180"/>
      <c r="QOZ186" s="76"/>
      <c r="QPA186" s="67"/>
      <c r="QPB186" s="180"/>
      <c r="QPC186" s="180"/>
      <c r="QPD186" s="180"/>
      <c r="QPE186" s="180"/>
      <c r="QPF186" s="180"/>
      <c r="QPG186" s="76"/>
      <c r="QPH186" s="67"/>
      <c r="QPI186" s="180"/>
      <c r="QPJ186" s="180"/>
      <c r="QPK186" s="180"/>
      <c r="QPL186" s="180"/>
      <c r="QPM186" s="180"/>
      <c r="QPN186" s="76"/>
      <c r="QPO186" s="67"/>
      <c r="QPP186" s="180"/>
      <c r="QPQ186" s="180"/>
      <c r="QPR186" s="180"/>
      <c r="QPS186" s="180"/>
      <c r="QPT186" s="180"/>
      <c r="QPU186" s="76"/>
      <c r="QPV186" s="67"/>
      <c r="QPW186" s="180"/>
      <c r="QPX186" s="180"/>
      <c r="QPY186" s="180"/>
      <c r="QPZ186" s="180"/>
      <c r="QQA186" s="180"/>
      <c r="QQB186" s="76"/>
      <c r="QQC186" s="67"/>
      <c r="QQD186" s="180"/>
      <c r="QQE186" s="180"/>
      <c r="QQF186" s="180"/>
      <c r="QQG186" s="180"/>
      <c r="QQH186" s="180"/>
      <c r="QQI186" s="76"/>
      <c r="QQJ186" s="67"/>
      <c r="QQK186" s="180"/>
      <c r="QQL186" s="180"/>
      <c r="QQM186" s="180"/>
      <c r="QQN186" s="180"/>
      <c r="QQO186" s="180"/>
      <c r="QQP186" s="76"/>
      <c r="QQQ186" s="67"/>
      <c r="QQR186" s="180"/>
      <c r="QQS186" s="180"/>
      <c r="QQT186" s="180"/>
      <c r="QQU186" s="180"/>
      <c r="QQV186" s="180"/>
      <c r="QQW186" s="76"/>
      <c r="QQX186" s="67"/>
      <c r="QQY186" s="180"/>
      <c r="QQZ186" s="180"/>
      <c r="QRA186" s="180"/>
      <c r="QRB186" s="180"/>
      <c r="QRC186" s="180"/>
      <c r="QRD186" s="76"/>
      <c r="QRE186" s="67"/>
      <c r="QRF186" s="180"/>
      <c r="QRG186" s="180"/>
      <c r="QRH186" s="180"/>
      <c r="QRI186" s="180"/>
      <c r="QRJ186" s="180"/>
      <c r="QRK186" s="76"/>
      <c r="QRL186" s="67"/>
      <c r="QRM186" s="180"/>
      <c r="QRN186" s="180"/>
      <c r="QRO186" s="180"/>
      <c r="QRP186" s="180"/>
      <c r="QRQ186" s="180"/>
      <c r="QRR186" s="76"/>
      <c r="QRS186" s="67"/>
      <c r="QRT186" s="180"/>
      <c r="QRU186" s="180"/>
      <c r="QRV186" s="180"/>
      <c r="QRW186" s="180"/>
      <c r="QRX186" s="180"/>
      <c r="QRY186" s="76"/>
      <c r="QRZ186" s="67"/>
      <c r="QSA186" s="180"/>
      <c r="QSB186" s="180"/>
      <c r="QSC186" s="180"/>
      <c r="QSD186" s="180"/>
      <c r="QSE186" s="180"/>
      <c r="QSF186" s="76"/>
      <c r="QSG186" s="67"/>
      <c r="QSH186" s="180"/>
      <c r="QSI186" s="180"/>
      <c r="QSJ186" s="180"/>
      <c r="QSK186" s="180"/>
      <c r="QSL186" s="180"/>
      <c r="QSM186" s="76"/>
      <c r="QSN186" s="67"/>
      <c r="QSO186" s="180"/>
      <c r="QSP186" s="180"/>
      <c r="QSQ186" s="180"/>
      <c r="QSR186" s="180"/>
      <c r="QSS186" s="180"/>
      <c r="QST186" s="76"/>
      <c r="QSU186" s="67"/>
      <c r="QSV186" s="180"/>
      <c r="QSW186" s="180"/>
      <c r="QSX186" s="180"/>
      <c r="QSY186" s="180"/>
      <c r="QSZ186" s="180"/>
      <c r="QTA186" s="76"/>
      <c r="QTB186" s="67"/>
      <c r="QTC186" s="180"/>
      <c r="QTD186" s="180"/>
      <c r="QTE186" s="180"/>
      <c r="QTF186" s="180"/>
      <c r="QTG186" s="180"/>
      <c r="QTH186" s="76"/>
      <c r="QTI186" s="67"/>
      <c r="QTJ186" s="180"/>
      <c r="QTK186" s="180"/>
      <c r="QTL186" s="180"/>
      <c r="QTM186" s="180"/>
      <c r="QTN186" s="180"/>
      <c r="QTO186" s="76"/>
      <c r="QTP186" s="67"/>
      <c r="QTQ186" s="180"/>
      <c r="QTR186" s="180"/>
      <c r="QTS186" s="180"/>
      <c r="QTT186" s="180"/>
      <c r="QTU186" s="180"/>
      <c r="QTV186" s="76"/>
      <c r="QTW186" s="67"/>
      <c r="QTX186" s="180"/>
      <c r="QTY186" s="180"/>
      <c r="QTZ186" s="180"/>
      <c r="QUA186" s="180"/>
      <c r="QUB186" s="180"/>
      <c r="QUC186" s="76"/>
      <c r="QUD186" s="67"/>
      <c r="QUE186" s="180"/>
      <c r="QUF186" s="180"/>
      <c r="QUG186" s="180"/>
      <c r="QUH186" s="180"/>
      <c r="QUI186" s="180"/>
      <c r="QUJ186" s="76"/>
      <c r="QUK186" s="67"/>
      <c r="QUL186" s="180"/>
      <c r="QUM186" s="180"/>
      <c r="QUN186" s="180"/>
      <c r="QUO186" s="180"/>
      <c r="QUP186" s="180"/>
      <c r="QUQ186" s="76"/>
      <c r="QUR186" s="67"/>
      <c r="QUS186" s="180"/>
      <c r="QUT186" s="180"/>
      <c r="QUU186" s="180"/>
      <c r="QUV186" s="180"/>
      <c r="QUW186" s="180"/>
      <c r="QUX186" s="76"/>
      <c r="QUY186" s="67"/>
      <c r="QUZ186" s="180"/>
      <c r="QVA186" s="180"/>
      <c r="QVB186" s="180"/>
      <c r="QVC186" s="180"/>
      <c r="QVD186" s="180"/>
      <c r="QVE186" s="76"/>
      <c r="QVF186" s="67"/>
      <c r="QVG186" s="180"/>
      <c r="QVH186" s="180"/>
      <c r="QVI186" s="180"/>
      <c r="QVJ186" s="180"/>
      <c r="QVK186" s="180"/>
      <c r="QVL186" s="76"/>
      <c r="QVM186" s="67"/>
      <c r="QVN186" s="180"/>
      <c r="QVO186" s="180"/>
      <c r="QVP186" s="180"/>
      <c r="QVQ186" s="180"/>
      <c r="QVR186" s="180"/>
      <c r="QVS186" s="76"/>
      <c r="QVT186" s="67"/>
      <c r="QVU186" s="180"/>
      <c r="QVV186" s="180"/>
      <c r="QVW186" s="180"/>
      <c r="QVX186" s="180"/>
      <c r="QVY186" s="180"/>
      <c r="QVZ186" s="76"/>
      <c r="QWA186" s="67"/>
      <c r="QWB186" s="180"/>
      <c r="QWC186" s="180"/>
      <c r="QWD186" s="180"/>
      <c r="QWE186" s="180"/>
      <c r="QWF186" s="180"/>
      <c r="QWG186" s="76"/>
      <c r="QWH186" s="67"/>
      <c r="QWI186" s="180"/>
      <c r="QWJ186" s="180"/>
      <c r="QWK186" s="180"/>
      <c r="QWL186" s="180"/>
      <c r="QWM186" s="180"/>
      <c r="QWN186" s="76"/>
      <c r="QWO186" s="67"/>
      <c r="QWP186" s="180"/>
      <c r="QWQ186" s="180"/>
      <c r="QWR186" s="180"/>
      <c r="QWS186" s="180"/>
      <c r="QWT186" s="180"/>
      <c r="QWU186" s="76"/>
      <c r="QWV186" s="67"/>
      <c r="QWW186" s="180"/>
      <c r="QWX186" s="180"/>
      <c r="QWY186" s="180"/>
      <c r="QWZ186" s="180"/>
      <c r="QXA186" s="180"/>
      <c r="QXB186" s="76"/>
      <c r="QXC186" s="67"/>
      <c r="QXD186" s="180"/>
      <c r="QXE186" s="180"/>
      <c r="QXF186" s="180"/>
      <c r="QXG186" s="180"/>
      <c r="QXH186" s="180"/>
      <c r="QXI186" s="76"/>
      <c r="QXJ186" s="67"/>
      <c r="QXK186" s="180"/>
      <c r="QXL186" s="180"/>
      <c r="QXM186" s="180"/>
      <c r="QXN186" s="180"/>
      <c r="QXO186" s="180"/>
      <c r="QXP186" s="76"/>
      <c r="QXQ186" s="67"/>
      <c r="QXR186" s="180"/>
      <c r="QXS186" s="180"/>
      <c r="QXT186" s="180"/>
      <c r="QXU186" s="180"/>
      <c r="QXV186" s="180"/>
      <c r="QXW186" s="76"/>
      <c r="QXX186" s="67"/>
      <c r="QXY186" s="180"/>
      <c r="QXZ186" s="180"/>
      <c r="QYA186" s="180"/>
      <c r="QYB186" s="180"/>
      <c r="QYC186" s="180"/>
      <c r="QYD186" s="76"/>
      <c r="QYE186" s="67"/>
      <c r="QYF186" s="180"/>
      <c r="QYG186" s="180"/>
      <c r="QYH186" s="180"/>
      <c r="QYI186" s="180"/>
      <c r="QYJ186" s="180"/>
      <c r="QYK186" s="76"/>
      <c r="QYL186" s="67"/>
      <c r="QYM186" s="180"/>
      <c r="QYN186" s="180"/>
      <c r="QYO186" s="180"/>
      <c r="QYP186" s="180"/>
      <c r="QYQ186" s="180"/>
      <c r="QYR186" s="76"/>
      <c r="QYS186" s="67"/>
      <c r="QYT186" s="180"/>
      <c r="QYU186" s="180"/>
      <c r="QYV186" s="180"/>
      <c r="QYW186" s="180"/>
      <c r="QYX186" s="180"/>
      <c r="QYY186" s="76"/>
      <c r="QYZ186" s="67"/>
      <c r="QZA186" s="180"/>
      <c r="QZB186" s="180"/>
      <c r="QZC186" s="180"/>
      <c r="QZD186" s="180"/>
      <c r="QZE186" s="180"/>
      <c r="QZF186" s="76"/>
      <c r="QZG186" s="67"/>
      <c r="QZH186" s="180"/>
      <c r="QZI186" s="180"/>
      <c r="QZJ186" s="180"/>
      <c r="QZK186" s="180"/>
      <c r="QZL186" s="180"/>
      <c r="QZM186" s="76"/>
      <c r="QZN186" s="67"/>
      <c r="QZO186" s="180"/>
      <c r="QZP186" s="180"/>
      <c r="QZQ186" s="180"/>
      <c r="QZR186" s="180"/>
      <c r="QZS186" s="180"/>
      <c r="QZT186" s="76"/>
      <c r="QZU186" s="67"/>
      <c r="QZV186" s="180"/>
      <c r="QZW186" s="180"/>
      <c r="QZX186" s="180"/>
      <c r="QZY186" s="180"/>
      <c r="QZZ186" s="180"/>
      <c r="RAA186" s="76"/>
      <c r="RAB186" s="67"/>
      <c r="RAC186" s="180"/>
      <c r="RAD186" s="180"/>
      <c r="RAE186" s="180"/>
      <c r="RAF186" s="180"/>
      <c r="RAG186" s="180"/>
      <c r="RAH186" s="76"/>
      <c r="RAI186" s="67"/>
      <c r="RAJ186" s="180"/>
      <c r="RAK186" s="180"/>
      <c r="RAL186" s="180"/>
      <c r="RAM186" s="180"/>
      <c r="RAN186" s="180"/>
      <c r="RAO186" s="76"/>
      <c r="RAP186" s="67"/>
      <c r="RAQ186" s="180"/>
      <c r="RAR186" s="180"/>
      <c r="RAS186" s="180"/>
      <c r="RAT186" s="180"/>
      <c r="RAU186" s="180"/>
      <c r="RAV186" s="76"/>
      <c r="RAW186" s="67"/>
      <c r="RAX186" s="180"/>
      <c r="RAY186" s="180"/>
      <c r="RAZ186" s="180"/>
      <c r="RBA186" s="180"/>
      <c r="RBB186" s="180"/>
      <c r="RBC186" s="76"/>
      <c r="RBD186" s="67"/>
      <c r="RBE186" s="180"/>
      <c r="RBF186" s="180"/>
      <c r="RBG186" s="180"/>
      <c r="RBH186" s="180"/>
      <c r="RBI186" s="180"/>
      <c r="RBJ186" s="76"/>
      <c r="RBK186" s="67"/>
      <c r="RBL186" s="180"/>
      <c r="RBM186" s="180"/>
      <c r="RBN186" s="180"/>
      <c r="RBO186" s="180"/>
      <c r="RBP186" s="180"/>
      <c r="RBQ186" s="76"/>
      <c r="RBR186" s="67"/>
      <c r="RBS186" s="180"/>
      <c r="RBT186" s="180"/>
      <c r="RBU186" s="180"/>
      <c r="RBV186" s="180"/>
      <c r="RBW186" s="180"/>
      <c r="RBX186" s="76"/>
      <c r="RBY186" s="67"/>
      <c r="RBZ186" s="180"/>
      <c r="RCA186" s="180"/>
      <c r="RCB186" s="180"/>
      <c r="RCC186" s="180"/>
      <c r="RCD186" s="180"/>
      <c r="RCE186" s="76"/>
      <c r="RCF186" s="67"/>
      <c r="RCG186" s="180"/>
      <c r="RCH186" s="180"/>
      <c r="RCI186" s="180"/>
      <c r="RCJ186" s="180"/>
      <c r="RCK186" s="180"/>
      <c r="RCL186" s="76"/>
      <c r="RCM186" s="67"/>
      <c r="RCN186" s="180"/>
      <c r="RCO186" s="180"/>
      <c r="RCP186" s="180"/>
      <c r="RCQ186" s="180"/>
      <c r="RCR186" s="180"/>
      <c r="RCS186" s="76"/>
      <c r="RCT186" s="67"/>
      <c r="RCU186" s="180"/>
      <c r="RCV186" s="180"/>
      <c r="RCW186" s="180"/>
      <c r="RCX186" s="180"/>
      <c r="RCY186" s="180"/>
      <c r="RCZ186" s="76"/>
      <c r="RDA186" s="67"/>
      <c r="RDB186" s="180"/>
      <c r="RDC186" s="180"/>
      <c r="RDD186" s="180"/>
      <c r="RDE186" s="180"/>
      <c r="RDF186" s="180"/>
      <c r="RDG186" s="76"/>
      <c r="RDH186" s="67"/>
      <c r="RDI186" s="180"/>
      <c r="RDJ186" s="180"/>
      <c r="RDK186" s="180"/>
      <c r="RDL186" s="180"/>
      <c r="RDM186" s="180"/>
      <c r="RDN186" s="76"/>
      <c r="RDO186" s="67"/>
      <c r="RDP186" s="180"/>
      <c r="RDQ186" s="180"/>
      <c r="RDR186" s="180"/>
      <c r="RDS186" s="180"/>
      <c r="RDT186" s="180"/>
      <c r="RDU186" s="76"/>
      <c r="RDV186" s="67"/>
      <c r="RDW186" s="180"/>
      <c r="RDX186" s="180"/>
      <c r="RDY186" s="180"/>
      <c r="RDZ186" s="180"/>
      <c r="REA186" s="180"/>
      <c r="REB186" s="76"/>
      <c r="REC186" s="67"/>
      <c r="RED186" s="180"/>
      <c r="REE186" s="180"/>
      <c r="REF186" s="180"/>
      <c r="REG186" s="180"/>
      <c r="REH186" s="180"/>
      <c r="REI186" s="76"/>
      <c r="REJ186" s="67"/>
      <c r="REK186" s="180"/>
      <c r="REL186" s="180"/>
      <c r="REM186" s="180"/>
      <c r="REN186" s="180"/>
      <c r="REO186" s="180"/>
      <c r="REP186" s="76"/>
      <c r="REQ186" s="67"/>
      <c r="RER186" s="180"/>
      <c r="RES186" s="180"/>
      <c r="RET186" s="180"/>
      <c r="REU186" s="180"/>
      <c r="REV186" s="180"/>
      <c r="REW186" s="76"/>
      <c r="REX186" s="67"/>
      <c r="REY186" s="180"/>
      <c r="REZ186" s="180"/>
      <c r="RFA186" s="180"/>
      <c r="RFB186" s="180"/>
      <c r="RFC186" s="180"/>
      <c r="RFD186" s="76"/>
      <c r="RFE186" s="67"/>
      <c r="RFF186" s="180"/>
      <c r="RFG186" s="180"/>
      <c r="RFH186" s="180"/>
      <c r="RFI186" s="180"/>
      <c r="RFJ186" s="180"/>
      <c r="RFK186" s="76"/>
      <c r="RFL186" s="67"/>
      <c r="RFM186" s="180"/>
      <c r="RFN186" s="180"/>
      <c r="RFO186" s="180"/>
      <c r="RFP186" s="180"/>
      <c r="RFQ186" s="180"/>
      <c r="RFR186" s="76"/>
      <c r="RFS186" s="67"/>
      <c r="RFT186" s="180"/>
      <c r="RFU186" s="180"/>
      <c r="RFV186" s="180"/>
      <c r="RFW186" s="180"/>
      <c r="RFX186" s="180"/>
      <c r="RFY186" s="76"/>
      <c r="RFZ186" s="67"/>
      <c r="RGA186" s="180"/>
      <c r="RGB186" s="180"/>
      <c r="RGC186" s="180"/>
      <c r="RGD186" s="180"/>
      <c r="RGE186" s="180"/>
      <c r="RGF186" s="76"/>
      <c r="RGG186" s="67"/>
      <c r="RGH186" s="180"/>
      <c r="RGI186" s="180"/>
      <c r="RGJ186" s="180"/>
      <c r="RGK186" s="180"/>
      <c r="RGL186" s="180"/>
      <c r="RGM186" s="76"/>
      <c r="RGN186" s="67"/>
      <c r="RGO186" s="180"/>
      <c r="RGP186" s="180"/>
      <c r="RGQ186" s="180"/>
      <c r="RGR186" s="180"/>
      <c r="RGS186" s="180"/>
      <c r="RGT186" s="76"/>
      <c r="RGU186" s="67"/>
      <c r="RGV186" s="180"/>
      <c r="RGW186" s="180"/>
      <c r="RGX186" s="180"/>
      <c r="RGY186" s="180"/>
      <c r="RGZ186" s="180"/>
      <c r="RHA186" s="76"/>
      <c r="RHB186" s="67"/>
      <c r="RHC186" s="180"/>
      <c r="RHD186" s="180"/>
      <c r="RHE186" s="180"/>
      <c r="RHF186" s="180"/>
      <c r="RHG186" s="180"/>
      <c r="RHH186" s="76"/>
      <c r="RHI186" s="67"/>
      <c r="RHJ186" s="180"/>
      <c r="RHK186" s="180"/>
      <c r="RHL186" s="180"/>
      <c r="RHM186" s="180"/>
      <c r="RHN186" s="180"/>
      <c r="RHO186" s="76"/>
      <c r="RHP186" s="67"/>
      <c r="RHQ186" s="180"/>
      <c r="RHR186" s="180"/>
      <c r="RHS186" s="180"/>
      <c r="RHT186" s="180"/>
      <c r="RHU186" s="180"/>
      <c r="RHV186" s="76"/>
      <c r="RHW186" s="67"/>
      <c r="RHX186" s="180"/>
      <c r="RHY186" s="180"/>
      <c r="RHZ186" s="180"/>
      <c r="RIA186" s="180"/>
      <c r="RIB186" s="180"/>
      <c r="RIC186" s="76"/>
      <c r="RID186" s="67"/>
      <c r="RIE186" s="180"/>
      <c r="RIF186" s="180"/>
      <c r="RIG186" s="180"/>
      <c r="RIH186" s="180"/>
      <c r="RII186" s="180"/>
      <c r="RIJ186" s="76"/>
      <c r="RIK186" s="67"/>
      <c r="RIL186" s="180"/>
      <c r="RIM186" s="180"/>
      <c r="RIN186" s="180"/>
      <c r="RIO186" s="180"/>
      <c r="RIP186" s="180"/>
      <c r="RIQ186" s="76"/>
      <c r="RIR186" s="67"/>
      <c r="RIS186" s="180"/>
      <c r="RIT186" s="180"/>
      <c r="RIU186" s="180"/>
      <c r="RIV186" s="180"/>
      <c r="RIW186" s="180"/>
      <c r="RIX186" s="76"/>
      <c r="RIY186" s="67"/>
      <c r="RIZ186" s="180"/>
      <c r="RJA186" s="180"/>
      <c r="RJB186" s="180"/>
      <c r="RJC186" s="180"/>
      <c r="RJD186" s="180"/>
      <c r="RJE186" s="76"/>
      <c r="RJF186" s="67"/>
      <c r="RJG186" s="180"/>
      <c r="RJH186" s="180"/>
      <c r="RJI186" s="180"/>
      <c r="RJJ186" s="180"/>
      <c r="RJK186" s="180"/>
      <c r="RJL186" s="76"/>
      <c r="RJM186" s="67"/>
      <c r="RJN186" s="180"/>
      <c r="RJO186" s="180"/>
      <c r="RJP186" s="180"/>
      <c r="RJQ186" s="180"/>
      <c r="RJR186" s="180"/>
      <c r="RJS186" s="76"/>
      <c r="RJT186" s="67"/>
      <c r="RJU186" s="180"/>
      <c r="RJV186" s="180"/>
      <c r="RJW186" s="180"/>
      <c r="RJX186" s="180"/>
      <c r="RJY186" s="180"/>
      <c r="RJZ186" s="76"/>
      <c r="RKA186" s="67"/>
      <c r="RKB186" s="180"/>
      <c r="RKC186" s="180"/>
      <c r="RKD186" s="180"/>
      <c r="RKE186" s="180"/>
      <c r="RKF186" s="180"/>
      <c r="RKG186" s="76"/>
      <c r="RKH186" s="67"/>
      <c r="RKI186" s="180"/>
      <c r="RKJ186" s="180"/>
      <c r="RKK186" s="180"/>
      <c r="RKL186" s="180"/>
      <c r="RKM186" s="180"/>
      <c r="RKN186" s="76"/>
      <c r="RKO186" s="67"/>
      <c r="RKP186" s="180"/>
      <c r="RKQ186" s="180"/>
      <c r="RKR186" s="180"/>
      <c r="RKS186" s="180"/>
      <c r="RKT186" s="180"/>
      <c r="RKU186" s="76"/>
      <c r="RKV186" s="67"/>
      <c r="RKW186" s="180"/>
      <c r="RKX186" s="180"/>
      <c r="RKY186" s="180"/>
      <c r="RKZ186" s="180"/>
      <c r="RLA186" s="180"/>
      <c r="RLB186" s="76"/>
      <c r="RLC186" s="67"/>
      <c r="RLD186" s="180"/>
      <c r="RLE186" s="180"/>
      <c r="RLF186" s="180"/>
      <c r="RLG186" s="180"/>
      <c r="RLH186" s="180"/>
      <c r="RLI186" s="76"/>
      <c r="RLJ186" s="67"/>
      <c r="RLK186" s="180"/>
      <c r="RLL186" s="180"/>
      <c r="RLM186" s="180"/>
      <c r="RLN186" s="180"/>
      <c r="RLO186" s="180"/>
      <c r="RLP186" s="76"/>
      <c r="RLQ186" s="67"/>
      <c r="RLR186" s="180"/>
      <c r="RLS186" s="180"/>
      <c r="RLT186" s="180"/>
      <c r="RLU186" s="180"/>
      <c r="RLV186" s="180"/>
      <c r="RLW186" s="76"/>
      <c r="RLX186" s="67"/>
      <c r="RLY186" s="180"/>
      <c r="RLZ186" s="180"/>
      <c r="RMA186" s="180"/>
      <c r="RMB186" s="180"/>
      <c r="RMC186" s="180"/>
      <c r="RMD186" s="76"/>
      <c r="RME186" s="67"/>
      <c r="RMF186" s="180"/>
      <c r="RMG186" s="180"/>
      <c r="RMH186" s="180"/>
      <c r="RMI186" s="180"/>
      <c r="RMJ186" s="180"/>
      <c r="RMK186" s="76"/>
      <c r="RML186" s="67"/>
      <c r="RMM186" s="180"/>
      <c r="RMN186" s="180"/>
      <c r="RMO186" s="180"/>
      <c r="RMP186" s="180"/>
      <c r="RMQ186" s="180"/>
      <c r="RMR186" s="76"/>
      <c r="RMS186" s="67"/>
      <c r="RMT186" s="180"/>
      <c r="RMU186" s="180"/>
      <c r="RMV186" s="180"/>
      <c r="RMW186" s="180"/>
      <c r="RMX186" s="180"/>
      <c r="RMY186" s="76"/>
      <c r="RMZ186" s="67"/>
      <c r="RNA186" s="180"/>
      <c r="RNB186" s="180"/>
      <c r="RNC186" s="180"/>
      <c r="RND186" s="180"/>
      <c r="RNE186" s="180"/>
      <c r="RNF186" s="76"/>
      <c r="RNG186" s="67"/>
      <c r="RNH186" s="180"/>
      <c r="RNI186" s="180"/>
      <c r="RNJ186" s="180"/>
      <c r="RNK186" s="180"/>
      <c r="RNL186" s="180"/>
      <c r="RNM186" s="76"/>
      <c r="RNN186" s="67"/>
      <c r="RNO186" s="180"/>
      <c r="RNP186" s="180"/>
      <c r="RNQ186" s="180"/>
      <c r="RNR186" s="180"/>
      <c r="RNS186" s="180"/>
      <c r="RNT186" s="76"/>
      <c r="RNU186" s="67"/>
      <c r="RNV186" s="180"/>
      <c r="RNW186" s="180"/>
      <c r="RNX186" s="180"/>
      <c r="RNY186" s="180"/>
      <c r="RNZ186" s="180"/>
      <c r="ROA186" s="76"/>
      <c r="ROB186" s="67"/>
      <c r="ROC186" s="180"/>
      <c r="ROD186" s="180"/>
      <c r="ROE186" s="180"/>
      <c r="ROF186" s="180"/>
      <c r="ROG186" s="180"/>
      <c r="ROH186" s="76"/>
      <c r="ROI186" s="67"/>
      <c r="ROJ186" s="180"/>
      <c r="ROK186" s="180"/>
      <c r="ROL186" s="180"/>
      <c r="ROM186" s="180"/>
      <c r="RON186" s="180"/>
      <c r="ROO186" s="76"/>
      <c r="ROP186" s="67"/>
      <c r="ROQ186" s="180"/>
      <c r="ROR186" s="180"/>
      <c r="ROS186" s="180"/>
      <c r="ROT186" s="180"/>
      <c r="ROU186" s="180"/>
      <c r="ROV186" s="76"/>
      <c r="ROW186" s="67"/>
      <c r="ROX186" s="180"/>
      <c r="ROY186" s="180"/>
      <c r="ROZ186" s="180"/>
      <c r="RPA186" s="180"/>
      <c r="RPB186" s="180"/>
      <c r="RPC186" s="76"/>
      <c r="RPD186" s="67"/>
      <c r="RPE186" s="180"/>
      <c r="RPF186" s="180"/>
      <c r="RPG186" s="180"/>
      <c r="RPH186" s="180"/>
      <c r="RPI186" s="180"/>
      <c r="RPJ186" s="76"/>
      <c r="RPK186" s="67"/>
      <c r="RPL186" s="180"/>
      <c r="RPM186" s="180"/>
      <c r="RPN186" s="180"/>
      <c r="RPO186" s="180"/>
      <c r="RPP186" s="180"/>
      <c r="RPQ186" s="76"/>
      <c r="RPR186" s="67"/>
      <c r="RPS186" s="180"/>
      <c r="RPT186" s="180"/>
      <c r="RPU186" s="180"/>
      <c r="RPV186" s="180"/>
      <c r="RPW186" s="180"/>
      <c r="RPX186" s="76"/>
      <c r="RPY186" s="67"/>
      <c r="RPZ186" s="180"/>
      <c r="RQA186" s="180"/>
      <c r="RQB186" s="180"/>
      <c r="RQC186" s="180"/>
      <c r="RQD186" s="180"/>
      <c r="RQE186" s="76"/>
      <c r="RQF186" s="67"/>
      <c r="RQG186" s="180"/>
      <c r="RQH186" s="180"/>
      <c r="RQI186" s="180"/>
      <c r="RQJ186" s="180"/>
      <c r="RQK186" s="180"/>
      <c r="RQL186" s="76"/>
      <c r="RQM186" s="67"/>
      <c r="RQN186" s="180"/>
      <c r="RQO186" s="180"/>
      <c r="RQP186" s="180"/>
      <c r="RQQ186" s="180"/>
      <c r="RQR186" s="180"/>
      <c r="RQS186" s="76"/>
      <c r="RQT186" s="67"/>
      <c r="RQU186" s="180"/>
      <c r="RQV186" s="180"/>
      <c r="RQW186" s="180"/>
      <c r="RQX186" s="180"/>
      <c r="RQY186" s="180"/>
      <c r="RQZ186" s="76"/>
      <c r="RRA186" s="67"/>
      <c r="RRB186" s="180"/>
      <c r="RRC186" s="180"/>
      <c r="RRD186" s="180"/>
      <c r="RRE186" s="180"/>
      <c r="RRF186" s="180"/>
      <c r="RRG186" s="76"/>
      <c r="RRH186" s="67"/>
      <c r="RRI186" s="180"/>
      <c r="RRJ186" s="180"/>
      <c r="RRK186" s="180"/>
      <c r="RRL186" s="180"/>
      <c r="RRM186" s="180"/>
      <c r="RRN186" s="76"/>
      <c r="RRO186" s="67"/>
      <c r="RRP186" s="180"/>
      <c r="RRQ186" s="180"/>
      <c r="RRR186" s="180"/>
      <c r="RRS186" s="180"/>
      <c r="RRT186" s="180"/>
      <c r="RRU186" s="76"/>
      <c r="RRV186" s="67"/>
      <c r="RRW186" s="180"/>
      <c r="RRX186" s="180"/>
      <c r="RRY186" s="180"/>
      <c r="RRZ186" s="180"/>
      <c r="RSA186" s="180"/>
      <c r="RSB186" s="76"/>
      <c r="RSC186" s="67"/>
      <c r="RSD186" s="180"/>
      <c r="RSE186" s="180"/>
      <c r="RSF186" s="180"/>
      <c r="RSG186" s="180"/>
      <c r="RSH186" s="180"/>
      <c r="RSI186" s="76"/>
      <c r="RSJ186" s="67"/>
      <c r="RSK186" s="180"/>
      <c r="RSL186" s="180"/>
      <c r="RSM186" s="180"/>
      <c r="RSN186" s="180"/>
      <c r="RSO186" s="180"/>
      <c r="RSP186" s="76"/>
      <c r="RSQ186" s="67"/>
      <c r="RSR186" s="180"/>
      <c r="RSS186" s="180"/>
      <c r="RST186" s="180"/>
      <c r="RSU186" s="180"/>
      <c r="RSV186" s="180"/>
      <c r="RSW186" s="76"/>
      <c r="RSX186" s="67"/>
      <c r="RSY186" s="180"/>
      <c r="RSZ186" s="180"/>
      <c r="RTA186" s="180"/>
      <c r="RTB186" s="180"/>
      <c r="RTC186" s="180"/>
      <c r="RTD186" s="76"/>
      <c r="RTE186" s="67"/>
      <c r="RTF186" s="180"/>
      <c r="RTG186" s="180"/>
      <c r="RTH186" s="180"/>
      <c r="RTI186" s="180"/>
      <c r="RTJ186" s="180"/>
      <c r="RTK186" s="76"/>
      <c r="RTL186" s="67"/>
      <c r="RTM186" s="180"/>
      <c r="RTN186" s="180"/>
      <c r="RTO186" s="180"/>
      <c r="RTP186" s="180"/>
      <c r="RTQ186" s="180"/>
      <c r="RTR186" s="76"/>
      <c r="RTS186" s="67"/>
      <c r="RTT186" s="180"/>
      <c r="RTU186" s="180"/>
      <c r="RTV186" s="180"/>
      <c r="RTW186" s="180"/>
      <c r="RTX186" s="180"/>
      <c r="RTY186" s="76"/>
      <c r="RTZ186" s="67"/>
      <c r="RUA186" s="180"/>
      <c r="RUB186" s="180"/>
      <c r="RUC186" s="180"/>
      <c r="RUD186" s="180"/>
      <c r="RUE186" s="180"/>
      <c r="RUF186" s="76"/>
      <c r="RUG186" s="67"/>
      <c r="RUH186" s="180"/>
      <c r="RUI186" s="180"/>
      <c r="RUJ186" s="180"/>
      <c r="RUK186" s="180"/>
      <c r="RUL186" s="180"/>
      <c r="RUM186" s="76"/>
      <c r="RUN186" s="67"/>
      <c r="RUO186" s="180"/>
      <c r="RUP186" s="180"/>
      <c r="RUQ186" s="180"/>
      <c r="RUR186" s="180"/>
      <c r="RUS186" s="180"/>
      <c r="RUT186" s="76"/>
      <c r="RUU186" s="67"/>
      <c r="RUV186" s="180"/>
      <c r="RUW186" s="180"/>
      <c r="RUX186" s="180"/>
      <c r="RUY186" s="180"/>
      <c r="RUZ186" s="180"/>
      <c r="RVA186" s="76"/>
      <c r="RVB186" s="67"/>
      <c r="RVC186" s="180"/>
      <c r="RVD186" s="180"/>
      <c r="RVE186" s="180"/>
      <c r="RVF186" s="180"/>
      <c r="RVG186" s="180"/>
      <c r="RVH186" s="76"/>
      <c r="RVI186" s="67"/>
      <c r="RVJ186" s="180"/>
      <c r="RVK186" s="180"/>
      <c r="RVL186" s="180"/>
      <c r="RVM186" s="180"/>
      <c r="RVN186" s="180"/>
      <c r="RVO186" s="76"/>
      <c r="RVP186" s="67"/>
      <c r="RVQ186" s="180"/>
      <c r="RVR186" s="180"/>
      <c r="RVS186" s="180"/>
      <c r="RVT186" s="180"/>
      <c r="RVU186" s="180"/>
      <c r="RVV186" s="76"/>
      <c r="RVW186" s="67"/>
      <c r="RVX186" s="180"/>
      <c r="RVY186" s="180"/>
      <c r="RVZ186" s="180"/>
      <c r="RWA186" s="180"/>
      <c r="RWB186" s="180"/>
      <c r="RWC186" s="76"/>
      <c r="RWD186" s="67"/>
      <c r="RWE186" s="180"/>
      <c r="RWF186" s="180"/>
      <c r="RWG186" s="180"/>
      <c r="RWH186" s="180"/>
      <c r="RWI186" s="180"/>
      <c r="RWJ186" s="76"/>
      <c r="RWK186" s="67"/>
      <c r="RWL186" s="180"/>
      <c r="RWM186" s="180"/>
      <c r="RWN186" s="180"/>
      <c r="RWO186" s="180"/>
      <c r="RWP186" s="180"/>
      <c r="RWQ186" s="76"/>
      <c r="RWR186" s="67"/>
      <c r="RWS186" s="180"/>
      <c r="RWT186" s="180"/>
      <c r="RWU186" s="180"/>
      <c r="RWV186" s="180"/>
      <c r="RWW186" s="180"/>
      <c r="RWX186" s="76"/>
      <c r="RWY186" s="67"/>
      <c r="RWZ186" s="180"/>
      <c r="RXA186" s="180"/>
      <c r="RXB186" s="180"/>
      <c r="RXC186" s="180"/>
      <c r="RXD186" s="180"/>
      <c r="RXE186" s="76"/>
      <c r="RXF186" s="67"/>
      <c r="RXG186" s="180"/>
      <c r="RXH186" s="180"/>
      <c r="RXI186" s="180"/>
      <c r="RXJ186" s="180"/>
      <c r="RXK186" s="180"/>
      <c r="RXL186" s="76"/>
      <c r="RXM186" s="67"/>
      <c r="RXN186" s="180"/>
      <c r="RXO186" s="180"/>
      <c r="RXP186" s="180"/>
      <c r="RXQ186" s="180"/>
      <c r="RXR186" s="180"/>
      <c r="RXS186" s="76"/>
      <c r="RXT186" s="67"/>
      <c r="RXU186" s="180"/>
      <c r="RXV186" s="180"/>
      <c r="RXW186" s="180"/>
      <c r="RXX186" s="180"/>
      <c r="RXY186" s="180"/>
      <c r="RXZ186" s="76"/>
      <c r="RYA186" s="67"/>
      <c r="RYB186" s="180"/>
      <c r="RYC186" s="180"/>
      <c r="RYD186" s="180"/>
      <c r="RYE186" s="180"/>
      <c r="RYF186" s="180"/>
      <c r="RYG186" s="76"/>
      <c r="RYH186" s="67"/>
      <c r="RYI186" s="180"/>
      <c r="RYJ186" s="180"/>
      <c r="RYK186" s="180"/>
      <c r="RYL186" s="180"/>
      <c r="RYM186" s="180"/>
      <c r="RYN186" s="76"/>
      <c r="RYO186" s="67"/>
      <c r="RYP186" s="180"/>
      <c r="RYQ186" s="180"/>
      <c r="RYR186" s="180"/>
      <c r="RYS186" s="180"/>
      <c r="RYT186" s="180"/>
      <c r="RYU186" s="76"/>
      <c r="RYV186" s="67"/>
      <c r="RYW186" s="180"/>
      <c r="RYX186" s="180"/>
      <c r="RYY186" s="180"/>
      <c r="RYZ186" s="180"/>
      <c r="RZA186" s="180"/>
      <c r="RZB186" s="76"/>
      <c r="RZC186" s="67"/>
      <c r="RZD186" s="180"/>
      <c r="RZE186" s="180"/>
      <c r="RZF186" s="180"/>
      <c r="RZG186" s="180"/>
      <c r="RZH186" s="180"/>
      <c r="RZI186" s="76"/>
      <c r="RZJ186" s="67"/>
      <c r="RZK186" s="180"/>
      <c r="RZL186" s="180"/>
      <c r="RZM186" s="180"/>
      <c r="RZN186" s="180"/>
      <c r="RZO186" s="180"/>
      <c r="RZP186" s="76"/>
      <c r="RZQ186" s="67"/>
      <c r="RZR186" s="180"/>
      <c r="RZS186" s="180"/>
      <c r="RZT186" s="180"/>
      <c r="RZU186" s="180"/>
      <c r="RZV186" s="180"/>
      <c r="RZW186" s="76"/>
      <c r="RZX186" s="67"/>
      <c r="RZY186" s="180"/>
      <c r="RZZ186" s="180"/>
      <c r="SAA186" s="180"/>
      <c r="SAB186" s="180"/>
      <c r="SAC186" s="180"/>
      <c r="SAD186" s="76"/>
      <c r="SAE186" s="67"/>
      <c r="SAF186" s="180"/>
      <c r="SAG186" s="180"/>
      <c r="SAH186" s="180"/>
      <c r="SAI186" s="180"/>
      <c r="SAJ186" s="180"/>
      <c r="SAK186" s="76"/>
      <c r="SAL186" s="67"/>
      <c r="SAM186" s="180"/>
      <c r="SAN186" s="180"/>
      <c r="SAO186" s="180"/>
      <c r="SAP186" s="180"/>
      <c r="SAQ186" s="180"/>
      <c r="SAR186" s="76"/>
      <c r="SAS186" s="67"/>
      <c r="SAT186" s="180"/>
      <c r="SAU186" s="180"/>
      <c r="SAV186" s="180"/>
      <c r="SAW186" s="180"/>
      <c r="SAX186" s="180"/>
      <c r="SAY186" s="76"/>
      <c r="SAZ186" s="67"/>
      <c r="SBA186" s="180"/>
      <c r="SBB186" s="180"/>
      <c r="SBC186" s="180"/>
      <c r="SBD186" s="180"/>
      <c r="SBE186" s="180"/>
      <c r="SBF186" s="76"/>
      <c r="SBG186" s="67"/>
      <c r="SBH186" s="180"/>
      <c r="SBI186" s="180"/>
      <c r="SBJ186" s="180"/>
      <c r="SBK186" s="180"/>
      <c r="SBL186" s="180"/>
      <c r="SBM186" s="76"/>
      <c r="SBN186" s="67"/>
      <c r="SBO186" s="180"/>
      <c r="SBP186" s="180"/>
      <c r="SBQ186" s="180"/>
      <c r="SBR186" s="180"/>
      <c r="SBS186" s="180"/>
      <c r="SBT186" s="76"/>
      <c r="SBU186" s="67"/>
      <c r="SBV186" s="180"/>
      <c r="SBW186" s="180"/>
      <c r="SBX186" s="180"/>
      <c r="SBY186" s="180"/>
      <c r="SBZ186" s="180"/>
      <c r="SCA186" s="76"/>
      <c r="SCB186" s="67"/>
      <c r="SCC186" s="180"/>
      <c r="SCD186" s="180"/>
      <c r="SCE186" s="180"/>
      <c r="SCF186" s="180"/>
      <c r="SCG186" s="180"/>
      <c r="SCH186" s="76"/>
      <c r="SCI186" s="67"/>
      <c r="SCJ186" s="180"/>
      <c r="SCK186" s="180"/>
      <c r="SCL186" s="180"/>
      <c r="SCM186" s="180"/>
      <c r="SCN186" s="180"/>
      <c r="SCO186" s="76"/>
      <c r="SCP186" s="67"/>
      <c r="SCQ186" s="180"/>
      <c r="SCR186" s="180"/>
      <c r="SCS186" s="180"/>
      <c r="SCT186" s="180"/>
      <c r="SCU186" s="180"/>
      <c r="SCV186" s="76"/>
      <c r="SCW186" s="67"/>
      <c r="SCX186" s="180"/>
      <c r="SCY186" s="180"/>
      <c r="SCZ186" s="180"/>
      <c r="SDA186" s="180"/>
      <c r="SDB186" s="180"/>
      <c r="SDC186" s="76"/>
      <c r="SDD186" s="67"/>
      <c r="SDE186" s="180"/>
      <c r="SDF186" s="180"/>
      <c r="SDG186" s="180"/>
      <c r="SDH186" s="180"/>
      <c r="SDI186" s="180"/>
      <c r="SDJ186" s="76"/>
      <c r="SDK186" s="67"/>
      <c r="SDL186" s="180"/>
      <c r="SDM186" s="180"/>
      <c r="SDN186" s="180"/>
      <c r="SDO186" s="180"/>
      <c r="SDP186" s="180"/>
      <c r="SDQ186" s="76"/>
      <c r="SDR186" s="67"/>
      <c r="SDS186" s="180"/>
      <c r="SDT186" s="180"/>
      <c r="SDU186" s="180"/>
      <c r="SDV186" s="180"/>
      <c r="SDW186" s="180"/>
      <c r="SDX186" s="76"/>
      <c r="SDY186" s="67"/>
      <c r="SDZ186" s="180"/>
      <c r="SEA186" s="180"/>
      <c r="SEB186" s="180"/>
      <c r="SEC186" s="180"/>
      <c r="SED186" s="180"/>
      <c r="SEE186" s="76"/>
      <c r="SEF186" s="67"/>
      <c r="SEG186" s="180"/>
      <c r="SEH186" s="180"/>
      <c r="SEI186" s="180"/>
      <c r="SEJ186" s="180"/>
      <c r="SEK186" s="180"/>
      <c r="SEL186" s="76"/>
      <c r="SEM186" s="67"/>
      <c r="SEN186" s="180"/>
      <c r="SEO186" s="180"/>
      <c r="SEP186" s="180"/>
      <c r="SEQ186" s="180"/>
      <c r="SER186" s="180"/>
      <c r="SES186" s="76"/>
      <c r="SET186" s="67"/>
      <c r="SEU186" s="180"/>
      <c r="SEV186" s="180"/>
      <c r="SEW186" s="180"/>
      <c r="SEX186" s="180"/>
      <c r="SEY186" s="180"/>
      <c r="SEZ186" s="76"/>
      <c r="SFA186" s="67"/>
      <c r="SFB186" s="180"/>
      <c r="SFC186" s="180"/>
      <c r="SFD186" s="180"/>
      <c r="SFE186" s="180"/>
      <c r="SFF186" s="180"/>
      <c r="SFG186" s="76"/>
      <c r="SFH186" s="67"/>
      <c r="SFI186" s="180"/>
      <c r="SFJ186" s="180"/>
      <c r="SFK186" s="180"/>
      <c r="SFL186" s="180"/>
      <c r="SFM186" s="180"/>
      <c r="SFN186" s="76"/>
      <c r="SFO186" s="67"/>
      <c r="SFP186" s="180"/>
      <c r="SFQ186" s="180"/>
      <c r="SFR186" s="180"/>
      <c r="SFS186" s="180"/>
      <c r="SFT186" s="180"/>
      <c r="SFU186" s="76"/>
      <c r="SFV186" s="67"/>
      <c r="SFW186" s="180"/>
      <c r="SFX186" s="180"/>
      <c r="SFY186" s="180"/>
      <c r="SFZ186" s="180"/>
      <c r="SGA186" s="180"/>
      <c r="SGB186" s="76"/>
      <c r="SGC186" s="67"/>
      <c r="SGD186" s="180"/>
      <c r="SGE186" s="180"/>
      <c r="SGF186" s="180"/>
      <c r="SGG186" s="180"/>
      <c r="SGH186" s="180"/>
      <c r="SGI186" s="76"/>
      <c r="SGJ186" s="67"/>
      <c r="SGK186" s="180"/>
      <c r="SGL186" s="180"/>
      <c r="SGM186" s="180"/>
      <c r="SGN186" s="180"/>
      <c r="SGO186" s="180"/>
      <c r="SGP186" s="76"/>
      <c r="SGQ186" s="67"/>
      <c r="SGR186" s="180"/>
      <c r="SGS186" s="180"/>
      <c r="SGT186" s="180"/>
      <c r="SGU186" s="180"/>
      <c r="SGV186" s="180"/>
      <c r="SGW186" s="76"/>
      <c r="SGX186" s="67"/>
      <c r="SGY186" s="180"/>
      <c r="SGZ186" s="180"/>
      <c r="SHA186" s="180"/>
      <c r="SHB186" s="180"/>
      <c r="SHC186" s="180"/>
      <c r="SHD186" s="76"/>
      <c r="SHE186" s="67"/>
      <c r="SHF186" s="180"/>
      <c r="SHG186" s="180"/>
      <c r="SHH186" s="180"/>
      <c r="SHI186" s="180"/>
      <c r="SHJ186" s="180"/>
      <c r="SHK186" s="76"/>
      <c r="SHL186" s="67"/>
      <c r="SHM186" s="180"/>
      <c r="SHN186" s="180"/>
      <c r="SHO186" s="180"/>
      <c r="SHP186" s="180"/>
      <c r="SHQ186" s="180"/>
      <c r="SHR186" s="76"/>
      <c r="SHS186" s="67"/>
      <c r="SHT186" s="180"/>
      <c r="SHU186" s="180"/>
      <c r="SHV186" s="180"/>
      <c r="SHW186" s="180"/>
      <c r="SHX186" s="180"/>
      <c r="SHY186" s="76"/>
      <c r="SHZ186" s="67"/>
      <c r="SIA186" s="180"/>
      <c r="SIB186" s="180"/>
      <c r="SIC186" s="180"/>
      <c r="SID186" s="180"/>
      <c r="SIE186" s="180"/>
      <c r="SIF186" s="76"/>
      <c r="SIG186" s="67"/>
      <c r="SIH186" s="180"/>
      <c r="SII186" s="180"/>
      <c r="SIJ186" s="180"/>
      <c r="SIK186" s="180"/>
      <c r="SIL186" s="180"/>
      <c r="SIM186" s="76"/>
      <c r="SIN186" s="67"/>
      <c r="SIO186" s="180"/>
      <c r="SIP186" s="180"/>
      <c r="SIQ186" s="180"/>
      <c r="SIR186" s="180"/>
      <c r="SIS186" s="180"/>
      <c r="SIT186" s="76"/>
      <c r="SIU186" s="67"/>
      <c r="SIV186" s="180"/>
      <c r="SIW186" s="180"/>
      <c r="SIX186" s="180"/>
      <c r="SIY186" s="180"/>
      <c r="SIZ186" s="180"/>
      <c r="SJA186" s="76"/>
      <c r="SJB186" s="67"/>
      <c r="SJC186" s="180"/>
      <c r="SJD186" s="180"/>
      <c r="SJE186" s="180"/>
      <c r="SJF186" s="180"/>
      <c r="SJG186" s="180"/>
      <c r="SJH186" s="76"/>
      <c r="SJI186" s="67"/>
      <c r="SJJ186" s="180"/>
      <c r="SJK186" s="180"/>
      <c r="SJL186" s="180"/>
      <c r="SJM186" s="180"/>
      <c r="SJN186" s="180"/>
      <c r="SJO186" s="76"/>
      <c r="SJP186" s="67"/>
      <c r="SJQ186" s="180"/>
      <c r="SJR186" s="180"/>
      <c r="SJS186" s="180"/>
      <c r="SJT186" s="180"/>
      <c r="SJU186" s="180"/>
      <c r="SJV186" s="76"/>
      <c r="SJW186" s="67"/>
      <c r="SJX186" s="180"/>
      <c r="SJY186" s="180"/>
      <c r="SJZ186" s="180"/>
      <c r="SKA186" s="180"/>
      <c r="SKB186" s="180"/>
      <c r="SKC186" s="76"/>
      <c r="SKD186" s="67"/>
      <c r="SKE186" s="180"/>
      <c r="SKF186" s="180"/>
      <c r="SKG186" s="180"/>
      <c r="SKH186" s="180"/>
      <c r="SKI186" s="180"/>
      <c r="SKJ186" s="76"/>
      <c r="SKK186" s="67"/>
      <c r="SKL186" s="180"/>
      <c r="SKM186" s="180"/>
      <c r="SKN186" s="180"/>
      <c r="SKO186" s="180"/>
      <c r="SKP186" s="180"/>
      <c r="SKQ186" s="76"/>
      <c r="SKR186" s="67"/>
      <c r="SKS186" s="180"/>
      <c r="SKT186" s="180"/>
      <c r="SKU186" s="180"/>
      <c r="SKV186" s="180"/>
      <c r="SKW186" s="180"/>
      <c r="SKX186" s="76"/>
      <c r="SKY186" s="67"/>
      <c r="SKZ186" s="180"/>
      <c r="SLA186" s="180"/>
      <c r="SLB186" s="180"/>
      <c r="SLC186" s="180"/>
      <c r="SLD186" s="180"/>
      <c r="SLE186" s="76"/>
      <c r="SLF186" s="67"/>
      <c r="SLG186" s="180"/>
      <c r="SLH186" s="180"/>
      <c r="SLI186" s="180"/>
      <c r="SLJ186" s="180"/>
      <c r="SLK186" s="180"/>
      <c r="SLL186" s="76"/>
      <c r="SLM186" s="67"/>
      <c r="SLN186" s="180"/>
      <c r="SLO186" s="180"/>
      <c r="SLP186" s="180"/>
      <c r="SLQ186" s="180"/>
      <c r="SLR186" s="180"/>
      <c r="SLS186" s="76"/>
      <c r="SLT186" s="67"/>
      <c r="SLU186" s="180"/>
      <c r="SLV186" s="180"/>
      <c r="SLW186" s="180"/>
      <c r="SLX186" s="180"/>
      <c r="SLY186" s="180"/>
      <c r="SLZ186" s="76"/>
      <c r="SMA186" s="67"/>
      <c r="SMB186" s="180"/>
      <c r="SMC186" s="180"/>
      <c r="SMD186" s="180"/>
      <c r="SME186" s="180"/>
      <c r="SMF186" s="180"/>
      <c r="SMG186" s="76"/>
      <c r="SMH186" s="67"/>
      <c r="SMI186" s="180"/>
      <c r="SMJ186" s="180"/>
      <c r="SMK186" s="180"/>
      <c r="SML186" s="180"/>
      <c r="SMM186" s="180"/>
      <c r="SMN186" s="76"/>
      <c r="SMO186" s="67"/>
      <c r="SMP186" s="180"/>
      <c r="SMQ186" s="180"/>
      <c r="SMR186" s="180"/>
      <c r="SMS186" s="180"/>
      <c r="SMT186" s="180"/>
      <c r="SMU186" s="76"/>
      <c r="SMV186" s="67"/>
      <c r="SMW186" s="180"/>
      <c r="SMX186" s="180"/>
      <c r="SMY186" s="180"/>
      <c r="SMZ186" s="180"/>
      <c r="SNA186" s="180"/>
      <c r="SNB186" s="76"/>
      <c r="SNC186" s="67"/>
      <c r="SND186" s="180"/>
      <c r="SNE186" s="180"/>
      <c r="SNF186" s="180"/>
      <c r="SNG186" s="180"/>
      <c r="SNH186" s="180"/>
      <c r="SNI186" s="76"/>
      <c r="SNJ186" s="67"/>
      <c r="SNK186" s="180"/>
      <c r="SNL186" s="180"/>
      <c r="SNM186" s="180"/>
      <c r="SNN186" s="180"/>
      <c r="SNO186" s="180"/>
      <c r="SNP186" s="76"/>
      <c r="SNQ186" s="67"/>
      <c r="SNR186" s="180"/>
      <c r="SNS186" s="180"/>
      <c r="SNT186" s="180"/>
      <c r="SNU186" s="180"/>
      <c r="SNV186" s="180"/>
      <c r="SNW186" s="76"/>
      <c r="SNX186" s="67"/>
      <c r="SNY186" s="180"/>
      <c r="SNZ186" s="180"/>
      <c r="SOA186" s="180"/>
      <c r="SOB186" s="180"/>
      <c r="SOC186" s="180"/>
      <c r="SOD186" s="76"/>
      <c r="SOE186" s="67"/>
      <c r="SOF186" s="180"/>
      <c r="SOG186" s="180"/>
      <c r="SOH186" s="180"/>
      <c r="SOI186" s="180"/>
      <c r="SOJ186" s="180"/>
      <c r="SOK186" s="76"/>
      <c r="SOL186" s="67"/>
      <c r="SOM186" s="180"/>
      <c r="SON186" s="180"/>
      <c r="SOO186" s="180"/>
      <c r="SOP186" s="180"/>
      <c r="SOQ186" s="180"/>
      <c r="SOR186" s="76"/>
      <c r="SOS186" s="67"/>
      <c r="SOT186" s="180"/>
      <c r="SOU186" s="180"/>
      <c r="SOV186" s="180"/>
      <c r="SOW186" s="180"/>
      <c r="SOX186" s="180"/>
      <c r="SOY186" s="76"/>
      <c r="SOZ186" s="67"/>
      <c r="SPA186" s="180"/>
      <c r="SPB186" s="180"/>
      <c r="SPC186" s="180"/>
      <c r="SPD186" s="180"/>
      <c r="SPE186" s="180"/>
      <c r="SPF186" s="76"/>
      <c r="SPG186" s="67"/>
      <c r="SPH186" s="180"/>
      <c r="SPI186" s="180"/>
      <c r="SPJ186" s="180"/>
      <c r="SPK186" s="180"/>
      <c r="SPL186" s="180"/>
      <c r="SPM186" s="76"/>
      <c r="SPN186" s="67"/>
      <c r="SPO186" s="180"/>
      <c r="SPP186" s="180"/>
      <c r="SPQ186" s="180"/>
      <c r="SPR186" s="180"/>
      <c r="SPS186" s="180"/>
      <c r="SPT186" s="76"/>
      <c r="SPU186" s="67"/>
      <c r="SPV186" s="180"/>
      <c r="SPW186" s="180"/>
      <c r="SPX186" s="180"/>
      <c r="SPY186" s="180"/>
      <c r="SPZ186" s="180"/>
      <c r="SQA186" s="76"/>
      <c r="SQB186" s="67"/>
      <c r="SQC186" s="180"/>
      <c r="SQD186" s="180"/>
      <c r="SQE186" s="180"/>
      <c r="SQF186" s="180"/>
      <c r="SQG186" s="180"/>
      <c r="SQH186" s="76"/>
      <c r="SQI186" s="67"/>
      <c r="SQJ186" s="180"/>
      <c r="SQK186" s="180"/>
      <c r="SQL186" s="180"/>
      <c r="SQM186" s="180"/>
      <c r="SQN186" s="180"/>
      <c r="SQO186" s="76"/>
      <c r="SQP186" s="67"/>
      <c r="SQQ186" s="180"/>
      <c r="SQR186" s="180"/>
      <c r="SQS186" s="180"/>
      <c r="SQT186" s="180"/>
      <c r="SQU186" s="180"/>
      <c r="SQV186" s="76"/>
      <c r="SQW186" s="67"/>
      <c r="SQX186" s="180"/>
      <c r="SQY186" s="180"/>
      <c r="SQZ186" s="180"/>
      <c r="SRA186" s="180"/>
      <c r="SRB186" s="180"/>
      <c r="SRC186" s="76"/>
      <c r="SRD186" s="67"/>
      <c r="SRE186" s="180"/>
      <c r="SRF186" s="180"/>
      <c r="SRG186" s="180"/>
      <c r="SRH186" s="180"/>
      <c r="SRI186" s="180"/>
      <c r="SRJ186" s="76"/>
      <c r="SRK186" s="67"/>
      <c r="SRL186" s="180"/>
      <c r="SRM186" s="180"/>
      <c r="SRN186" s="180"/>
      <c r="SRO186" s="180"/>
      <c r="SRP186" s="180"/>
      <c r="SRQ186" s="76"/>
      <c r="SRR186" s="67"/>
      <c r="SRS186" s="180"/>
      <c r="SRT186" s="180"/>
      <c r="SRU186" s="180"/>
      <c r="SRV186" s="180"/>
      <c r="SRW186" s="180"/>
      <c r="SRX186" s="76"/>
      <c r="SRY186" s="67"/>
      <c r="SRZ186" s="180"/>
      <c r="SSA186" s="180"/>
      <c r="SSB186" s="180"/>
      <c r="SSC186" s="180"/>
      <c r="SSD186" s="180"/>
      <c r="SSE186" s="76"/>
      <c r="SSF186" s="67"/>
      <c r="SSG186" s="180"/>
      <c r="SSH186" s="180"/>
      <c r="SSI186" s="180"/>
      <c r="SSJ186" s="180"/>
      <c r="SSK186" s="180"/>
      <c r="SSL186" s="76"/>
      <c r="SSM186" s="67"/>
      <c r="SSN186" s="180"/>
      <c r="SSO186" s="180"/>
      <c r="SSP186" s="180"/>
      <c r="SSQ186" s="180"/>
      <c r="SSR186" s="180"/>
      <c r="SSS186" s="76"/>
      <c r="SST186" s="67"/>
      <c r="SSU186" s="180"/>
      <c r="SSV186" s="180"/>
      <c r="SSW186" s="180"/>
      <c r="SSX186" s="180"/>
      <c r="SSY186" s="180"/>
      <c r="SSZ186" s="76"/>
      <c r="STA186" s="67"/>
      <c r="STB186" s="180"/>
      <c r="STC186" s="180"/>
      <c r="STD186" s="180"/>
      <c r="STE186" s="180"/>
      <c r="STF186" s="180"/>
      <c r="STG186" s="76"/>
      <c r="STH186" s="67"/>
      <c r="STI186" s="180"/>
      <c r="STJ186" s="180"/>
      <c r="STK186" s="180"/>
      <c r="STL186" s="180"/>
      <c r="STM186" s="180"/>
      <c r="STN186" s="76"/>
      <c r="STO186" s="67"/>
      <c r="STP186" s="180"/>
      <c r="STQ186" s="180"/>
      <c r="STR186" s="180"/>
      <c r="STS186" s="180"/>
      <c r="STT186" s="180"/>
      <c r="STU186" s="76"/>
      <c r="STV186" s="67"/>
      <c r="STW186" s="180"/>
      <c r="STX186" s="180"/>
      <c r="STY186" s="180"/>
      <c r="STZ186" s="180"/>
      <c r="SUA186" s="180"/>
      <c r="SUB186" s="76"/>
      <c r="SUC186" s="67"/>
      <c r="SUD186" s="180"/>
      <c r="SUE186" s="180"/>
      <c r="SUF186" s="180"/>
      <c r="SUG186" s="180"/>
      <c r="SUH186" s="180"/>
      <c r="SUI186" s="76"/>
      <c r="SUJ186" s="67"/>
      <c r="SUK186" s="180"/>
      <c r="SUL186" s="180"/>
      <c r="SUM186" s="180"/>
      <c r="SUN186" s="180"/>
      <c r="SUO186" s="180"/>
      <c r="SUP186" s="76"/>
      <c r="SUQ186" s="67"/>
      <c r="SUR186" s="180"/>
      <c r="SUS186" s="180"/>
      <c r="SUT186" s="180"/>
      <c r="SUU186" s="180"/>
      <c r="SUV186" s="180"/>
      <c r="SUW186" s="76"/>
      <c r="SUX186" s="67"/>
      <c r="SUY186" s="180"/>
      <c r="SUZ186" s="180"/>
      <c r="SVA186" s="180"/>
      <c r="SVB186" s="180"/>
      <c r="SVC186" s="180"/>
      <c r="SVD186" s="76"/>
      <c r="SVE186" s="67"/>
      <c r="SVF186" s="180"/>
      <c r="SVG186" s="180"/>
      <c r="SVH186" s="180"/>
      <c r="SVI186" s="180"/>
      <c r="SVJ186" s="180"/>
      <c r="SVK186" s="76"/>
      <c r="SVL186" s="67"/>
      <c r="SVM186" s="180"/>
      <c r="SVN186" s="180"/>
      <c r="SVO186" s="180"/>
      <c r="SVP186" s="180"/>
      <c r="SVQ186" s="180"/>
      <c r="SVR186" s="76"/>
      <c r="SVS186" s="67"/>
      <c r="SVT186" s="180"/>
      <c r="SVU186" s="180"/>
      <c r="SVV186" s="180"/>
      <c r="SVW186" s="180"/>
      <c r="SVX186" s="180"/>
      <c r="SVY186" s="76"/>
      <c r="SVZ186" s="67"/>
      <c r="SWA186" s="180"/>
      <c r="SWB186" s="180"/>
      <c r="SWC186" s="180"/>
      <c r="SWD186" s="180"/>
      <c r="SWE186" s="180"/>
      <c r="SWF186" s="76"/>
      <c r="SWG186" s="67"/>
      <c r="SWH186" s="180"/>
      <c r="SWI186" s="180"/>
      <c r="SWJ186" s="180"/>
      <c r="SWK186" s="180"/>
      <c r="SWL186" s="180"/>
      <c r="SWM186" s="76"/>
      <c r="SWN186" s="67"/>
      <c r="SWO186" s="180"/>
      <c r="SWP186" s="180"/>
      <c r="SWQ186" s="180"/>
      <c r="SWR186" s="180"/>
      <c r="SWS186" s="180"/>
      <c r="SWT186" s="76"/>
      <c r="SWU186" s="67"/>
      <c r="SWV186" s="180"/>
      <c r="SWW186" s="180"/>
      <c r="SWX186" s="180"/>
      <c r="SWY186" s="180"/>
      <c r="SWZ186" s="180"/>
      <c r="SXA186" s="76"/>
      <c r="SXB186" s="67"/>
      <c r="SXC186" s="180"/>
      <c r="SXD186" s="180"/>
      <c r="SXE186" s="180"/>
      <c r="SXF186" s="180"/>
      <c r="SXG186" s="180"/>
      <c r="SXH186" s="76"/>
      <c r="SXI186" s="67"/>
      <c r="SXJ186" s="180"/>
      <c r="SXK186" s="180"/>
      <c r="SXL186" s="180"/>
      <c r="SXM186" s="180"/>
      <c r="SXN186" s="180"/>
      <c r="SXO186" s="76"/>
      <c r="SXP186" s="67"/>
      <c r="SXQ186" s="180"/>
      <c r="SXR186" s="180"/>
      <c r="SXS186" s="180"/>
      <c r="SXT186" s="180"/>
      <c r="SXU186" s="180"/>
      <c r="SXV186" s="76"/>
      <c r="SXW186" s="67"/>
      <c r="SXX186" s="180"/>
      <c r="SXY186" s="180"/>
      <c r="SXZ186" s="180"/>
      <c r="SYA186" s="180"/>
      <c r="SYB186" s="180"/>
      <c r="SYC186" s="76"/>
      <c r="SYD186" s="67"/>
      <c r="SYE186" s="180"/>
      <c r="SYF186" s="180"/>
      <c r="SYG186" s="180"/>
      <c r="SYH186" s="180"/>
      <c r="SYI186" s="180"/>
      <c r="SYJ186" s="76"/>
      <c r="SYK186" s="67"/>
      <c r="SYL186" s="180"/>
      <c r="SYM186" s="180"/>
      <c r="SYN186" s="180"/>
      <c r="SYO186" s="180"/>
      <c r="SYP186" s="180"/>
      <c r="SYQ186" s="76"/>
      <c r="SYR186" s="67"/>
      <c r="SYS186" s="180"/>
      <c r="SYT186" s="180"/>
      <c r="SYU186" s="180"/>
      <c r="SYV186" s="180"/>
      <c r="SYW186" s="180"/>
      <c r="SYX186" s="76"/>
      <c r="SYY186" s="67"/>
      <c r="SYZ186" s="180"/>
      <c r="SZA186" s="180"/>
      <c r="SZB186" s="180"/>
      <c r="SZC186" s="180"/>
      <c r="SZD186" s="180"/>
      <c r="SZE186" s="76"/>
      <c r="SZF186" s="67"/>
      <c r="SZG186" s="180"/>
      <c r="SZH186" s="180"/>
      <c r="SZI186" s="180"/>
      <c r="SZJ186" s="180"/>
      <c r="SZK186" s="180"/>
      <c r="SZL186" s="76"/>
      <c r="SZM186" s="67"/>
      <c r="SZN186" s="180"/>
      <c r="SZO186" s="180"/>
      <c r="SZP186" s="180"/>
      <c r="SZQ186" s="180"/>
      <c r="SZR186" s="180"/>
      <c r="SZS186" s="76"/>
      <c r="SZT186" s="67"/>
      <c r="SZU186" s="180"/>
      <c r="SZV186" s="180"/>
      <c r="SZW186" s="180"/>
      <c r="SZX186" s="180"/>
      <c r="SZY186" s="180"/>
      <c r="SZZ186" s="76"/>
      <c r="TAA186" s="67"/>
      <c r="TAB186" s="180"/>
      <c r="TAC186" s="180"/>
      <c r="TAD186" s="180"/>
      <c r="TAE186" s="180"/>
      <c r="TAF186" s="180"/>
      <c r="TAG186" s="76"/>
      <c r="TAH186" s="67"/>
      <c r="TAI186" s="180"/>
      <c r="TAJ186" s="180"/>
      <c r="TAK186" s="180"/>
      <c r="TAL186" s="180"/>
      <c r="TAM186" s="180"/>
      <c r="TAN186" s="76"/>
      <c r="TAO186" s="67"/>
      <c r="TAP186" s="180"/>
      <c r="TAQ186" s="180"/>
      <c r="TAR186" s="180"/>
      <c r="TAS186" s="180"/>
      <c r="TAT186" s="180"/>
      <c r="TAU186" s="76"/>
      <c r="TAV186" s="67"/>
      <c r="TAW186" s="180"/>
      <c r="TAX186" s="180"/>
      <c r="TAY186" s="180"/>
      <c r="TAZ186" s="180"/>
      <c r="TBA186" s="180"/>
      <c r="TBB186" s="76"/>
      <c r="TBC186" s="67"/>
      <c r="TBD186" s="180"/>
      <c r="TBE186" s="180"/>
      <c r="TBF186" s="180"/>
      <c r="TBG186" s="180"/>
      <c r="TBH186" s="180"/>
      <c r="TBI186" s="76"/>
      <c r="TBJ186" s="67"/>
      <c r="TBK186" s="180"/>
      <c r="TBL186" s="180"/>
      <c r="TBM186" s="180"/>
      <c r="TBN186" s="180"/>
      <c r="TBO186" s="180"/>
      <c r="TBP186" s="76"/>
      <c r="TBQ186" s="67"/>
      <c r="TBR186" s="180"/>
      <c r="TBS186" s="180"/>
      <c r="TBT186" s="180"/>
      <c r="TBU186" s="180"/>
      <c r="TBV186" s="180"/>
      <c r="TBW186" s="76"/>
      <c r="TBX186" s="67"/>
      <c r="TBY186" s="180"/>
      <c r="TBZ186" s="180"/>
      <c r="TCA186" s="180"/>
      <c r="TCB186" s="180"/>
      <c r="TCC186" s="180"/>
      <c r="TCD186" s="76"/>
      <c r="TCE186" s="67"/>
      <c r="TCF186" s="180"/>
      <c r="TCG186" s="180"/>
      <c r="TCH186" s="180"/>
      <c r="TCI186" s="180"/>
      <c r="TCJ186" s="180"/>
      <c r="TCK186" s="76"/>
      <c r="TCL186" s="67"/>
      <c r="TCM186" s="180"/>
      <c r="TCN186" s="180"/>
      <c r="TCO186" s="180"/>
      <c r="TCP186" s="180"/>
      <c r="TCQ186" s="180"/>
      <c r="TCR186" s="76"/>
      <c r="TCS186" s="67"/>
      <c r="TCT186" s="180"/>
      <c r="TCU186" s="180"/>
      <c r="TCV186" s="180"/>
      <c r="TCW186" s="180"/>
      <c r="TCX186" s="180"/>
      <c r="TCY186" s="76"/>
      <c r="TCZ186" s="67"/>
      <c r="TDA186" s="180"/>
      <c r="TDB186" s="180"/>
      <c r="TDC186" s="180"/>
      <c r="TDD186" s="180"/>
      <c r="TDE186" s="180"/>
      <c r="TDF186" s="76"/>
      <c r="TDG186" s="67"/>
      <c r="TDH186" s="180"/>
      <c r="TDI186" s="180"/>
      <c r="TDJ186" s="180"/>
      <c r="TDK186" s="180"/>
      <c r="TDL186" s="180"/>
      <c r="TDM186" s="76"/>
      <c r="TDN186" s="67"/>
      <c r="TDO186" s="180"/>
      <c r="TDP186" s="180"/>
      <c r="TDQ186" s="180"/>
      <c r="TDR186" s="180"/>
      <c r="TDS186" s="180"/>
      <c r="TDT186" s="76"/>
      <c r="TDU186" s="67"/>
      <c r="TDV186" s="180"/>
      <c r="TDW186" s="180"/>
      <c r="TDX186" s="180"/>
      <c r="TDY186" s="180"/>
      <c r="TDZ186" s="180"/>
      <c r="TEA186" s="76"/>
      <c r="TEB186" s="67"/>
      <c r="TEC186" s="180"/>
      <c r="TED186" s="180"/>
      <c r="TEE186" s="180"/>
      <c r="TEF186" s="180"/>
      <c r="TEG186" s="180"/>
      <c r="TEH186" s="76"/>
      <c r="TEI186" s="67"/>
      <c r="TEJ186" s="180"/>
      <c r="TEK186" s="180"/>
      <c r="TEL186" s="180"/>
      <c r="TEM186" s="180"/>
      <c r="TEN186" s="180"/>
      <c r="TEO186" s="76"/>
      <c r="TEP186" s="67"/>
      <c r="TEQ186" s="180"/>
      <c r="TER186" s="180"/>
      <c r="TES186" s="180"/>
      <c r="TET186" s="180"/>
      <c r="TEU186" s="180"/>
      <c r="TEV186" s="76"/>
      <c r="TEW186" s="67"/>
      <c r="TEX186" s="180"/>
      <c r="TEY186" s="180"/>
      <c r="TEZ186" s="180"/>
      <c r="TFA186" s="180"/>
      <c r="TFB186" s="180"/>
      <c r="TFC186" s="76"/>
      <c r="TFD186" s="67"/>
      <c r="TFE186" s="180"/>
      <c r="TFF186" s="180"/>
      <c r="TFG186" s="180"/>
      <c r="TFH186" s="180"/>
      <c r="TFI186" s="180"/>
      <c r="TFJ186" s="76"/>
      <c r="TFK186" s="67"/>
      <c r="TFL186" s="180"/>
      <c r="TFM186" s="180"/>
      <c r="TFN186" s="180"/>
      <c r="TFO186" s="180"/>
      <c r="TFP186" s="180"/>
      <c r="TFQ186" s="76"/>
      <c r="TFR186" s="67"/>
      <c r="TFS186" s="180"/>
      <c r="TFT186" s="180"/>
      <c r="TFU186" s="180"/>
      <c r="TFV186" s="180"/>
      <c r="TFW186" s="180"/>
      <c r="TFX186" s="76"/>
      <c r="TFY186" s="67"/>
      <c r="TFZ186" s="180"/>
      <c r="TGA186" s="180"/>
      <c r="TGB186" s="180"/>
      <c r="TGC186" s="180"/>
      <c r="TGD186" s="180"/>
      <c r="TGE186" s="76"/>
      <c r="TGF186" s="67"/>
      <c r="TGG186" s="180"/>
      <c r="TGH186" s="180"/>
      <c r="TGI186" s="180"/>
      <c r="TGJ186" s="180"/>
      <c r="TGK186" s="180"/>
      <c r="TGL186" s="76"/>
      <c r="TGM186" s="67"/>
      <c r="TGN186" s="180"/>
      <c r="TGO186" s="180"/>
      <c r="TGP186" s="180"/>
      <c r="TGQ186" s="180"/>
      <c r="TGR186" s="180"/>
      <c r="TGS186" s="76"/>
      <c r="TGT186" s="67"/>
      <c r="TGU186" s="180"/>
      <c r="TGV186" s="180"/>
      <c r="TGW186" s="180"/>
      <c r="TGX186" s="180"/>
      <c r="TGY186" s="180"/>
      <c r="TGZ186" s="76"/>
      <c r="THA186" s="67"/>
      <c r="THB186" s="180"/>
      <c r="THC186" s="180"/>
      <c r="THD186" s="180"/>
      <c r="THE186" s="180"/>
      <c r="THF186" s="180"/>
      <c r="THG186" s="76"/>
      <c r="THH186" s="67"/>
      <c r="THI186" s="180"/>
      <c r="THJ186" s="180"/>
      <c r="THK186" s="180"/>
      <c r="THL186" s="180"/>
      <c r="THM186" s="180"/>
      <c r="THN186" s="76"/>
      <c r="THO186" s="67"/>
      <c r="THP186" s="180"/>
      <c r="THQ186" s="180"/>
      <c r="THR186" s="180"/>
      <c r="THS186" s="180"/>
      <c r="THT186" s="180"/>
      <c r="THU186" s="76"/>
      <c r="THV186" s="67"/>
      <c r="THW186" s="180"/>
      <c r="THX186" s="180"/>
      <c r="THY186" s="180"/>
      <c r="THZ186" s="180"/>
      <c r="TIA186" s="180"/>
      <c r="TIB186" s="76"/>
      <c r="TIC186" s="67"/>
      <c r="TID186" s="180"/>
      <c r="TIE186" s="180"/>
      <c r="TIF186" s="180"/>
      <c r="TIG186" s="180"/>
      <c r="TIH186" s="180"/>
      <c r="TII186" s="76"/>
      <c r="TIJ186" s="67"/>
      <c r="TIK186" s="180"/>
      <c r="TIL186" s="180"/>
      <c r="TIM186" s="180"/>
      <c r="TIN186" s="180"/>
      <c r="TIO186" s="180"/>
      <c r="TIP186" s="76"/>
      <c r="TIQ186" s="67"/>
      <c r="TIR186" s="180"/>
      <c r="TIS186" s="180"/>
      <c r="TIT186" s="180"/>
      <c r="TIU186" s="180"/>
      <c r="TIV186" s="180"/>
      <c r="TIW186" s="76"/>
      <c r="TIX186" s="67"/>
      <c r="TIY186" s="180"/>
      <c r="TIZ186" s="180"/>
      <c r="TJA186" s="180"/>
      <c r="TJB186" s="180"/>
      <c r="TJC186" s="180"/>
      <c r="TJD186" s="76"/>
      <c r="TJE186" s="67"/>
      <c r="TJF186" s="180"/>
      <c r="TJG186" s="180"/>
      <c r="TJH186" s="180"/>
      <c r="TJI186" s="180"/>
      <c r="TJJ186" s="180"/>
      <c r="TJK186" s="76"/>
      <c r="TJL186" s="67"/>
      <c r="TJM186" s="180"/>
      <c r="TJN186" s="180"/>
      <c r="TJO186" s="180"/>
      <c r="TJP186" s="180"/>
      <c r="TJQ186" s="180"/>
      <c r="TJR186" s="76"/>
      <c r="TJS186" s="67"/>
      <c r="TJT186" s="180"/>
      <c r="TJU186" s="180"/>
      <c r="TJV186" s="180"/>
      <c r="TJW186" s="180"/>
      <c r="TJX186" s="180"/>
      <c r="TJY186" s="76"/>
      <c r="TJZ186" s="67"/>
      <c r="TKA186" s="180"/>
      <c r="TKB186" s="180"/>
      <c r="TKC186" s="180"/>
      <c r="TKD186" s="180"/>
      <c r="TKE186" s="180"/>
      <c r="TKF186" s="76"/>
      <c r="TKG186" s="67"/>
      <c r="TKH186" s="180"/>
      <c r="TKI186" s="180"/>
      <c r="TKJ186" s="180"/>
      <c r="TKK186" s="180"/>
      <c r="TKL186" s="180"/>
      <c r="TKM186" s="76"/>
      <c r="TKN186" s="67"/>
      <c r="TKO186" s="180"/>
      <c r="TKP186" s="180"/>
      <c r="TKQ186" s="180"/>
      <c r="TKR186" s="180"/>
      <c r="TKS186" s="180"/>
      <c r="TKT186" s="76"/>
      <c r="TKU186" s="67"/>
      <c r="TKV186" s="180"/>
      <c r="TKW186" s="180"/>
      <c r="TKX186" s="180"/>
      <c r="TKY186" s="180"/>
      <c r="TKZ186" s="180"/>
      <c r="TLA186" s="76"/>
      <c r="TLB186" s="67"/>
      <c r="TLC186" s="180"/>
      <c r="TLD186" s="180"/>
      <c r="TLE186" s="180"/>
      <c r="TLF186" s="180"/>
      <c r="TLG186" s="180"/>
      <c r="TLH186" s="76"/>
      <c r="TLI186" s="67"/>
      <c r="TLJ186" s="180"/>
      <c r="TLK186" s="180"/>
      <c r="TLL186" s="180"/>
      <c r="TLM186" s="180"/>
      <c r="TLN186" s="180"/>
      <c r="TLO186" s="76"/>
      <c r="TLP186" s="67"/>
      <c r="TLQ186" s="180"/>
      <c r="TLR186" s="180"/>
      <c r="TLS186" s="180"/>
      <c r="TLT186" s="180"/>
      <c r="TLU186" s="180"/>
      <c r="TLV186" s="76"/>
      <c r="TLW186" s="67"/>
      <c r="TLX186" s="180"/>
      <c r="TLY186" s="180"/>
      <c r="TLZ186" s="180"/>
      <c r="TMA186" s="180"/>
      <c r="TMB186" s="180"/>
      <c r="TMC186" s="76"/>
      <c r="TMD186" s="67"/>
      <c r="TME186" s="180"/>
      <c r="TMF186" s="180"/>
      <c r="TMG186" s="180"/>
      <c r="TMH186" s="180"/>
      <c r="TMI186" s="180"/>
      <c r="TMJ186" s="76"/>
      <c r="TMK186" s="67"/>
      <c r="TML186" s="180"/>
      <c r="TMM186" s="180"/>
      <c r="TMN186" s="180"/>
      <c r="TMO186" s="180"/>
      <c r="TMP186" s="180"/>
      <c r="TMQ186" s="76"/>
      <c r="TMR186" s="67"/>
      <c r="TMS186" s="180"/>
      <c r="TMT186" s="180"/>
      <c r="TMU186" s="180"/>
      <c r="TMV186" s="180"/>
      <c r="TMW186" s="180"/>
      <c r="TMX186" s="76"/>
      <c r="TMY186" s="67"/>
      <c r="TMZ186" s="180"/>
      <c r="TNA186" s="180"/>
      <c r="TNB186" s="180"/>
      <c r="TNC186" s="180"/>
      <c r="TND186" s="180"/>
      <c r="TNE186" s="76"/>
      <c r="TNF186" s="67"/>
      <c r="TNG186" s="180"/>
      <c r="TNH186" s="180"/>
      <c r="TNI186" s="180"/>
      <c r="TNJ186" s="180"/>
      <c r="TNK186" s="180"/>
      <c r="TNL186" s="76"/>
      <c r="TNM186" s="67"/>
      <c r="TNN186" s="180"/>
      <c r="TNO186" s="180"/>
      <c r="TNP186" s="180"/>
      <c r="TNQ186" s="180"/>
      <c r="TNR186" s="180"/>
      <c r="TNS186" s="76"/>
      <c r="TNT186" s="67"/>
      <c r="TNU186" s="180"/>
      <c r="TNV186" s="180"/>
      <c r="TNW186" s="180"/>
      <c r="TNX186" s="180"/>
      <c r="TNY186" s="180"/>
      <c r="TNZ186" s="76"/>
      <c r="TOA186" s="67"/>
      <c r="TOB186" s="180"/>
      <c r="TOC186" s="180"/>
      <c r="TOD186" s="180"/>
      <c r="TOE186" s="180"/>
      <c r="TOF186" s="180"/>
      <c r="TOG186" s="76"/>
      <c r="TOH186" s="67"/>
      <c r="TOI186" s="180"/>
      <c r="TOJ186" s="180"/>
      <c r="TOK186" s="180"/>
      <c r="TOL186" s="180"/>
      <c r="TOM186" s="180"/>
      <c r="TON186" s="76"/>
      <c r="TOO186" s="67"/>
      <c r="TOP186" s="180"/>
      <c r="TOQ186" s="180"/>
      <c r="TOR186" s="180"/>
      <c r="TOS186" s="180"/>
      <c r="TOT186" s="180"/>
      <c r="TOU186" s="76"/>
      <c r="TOV186" s="67"/>
      <c r="TOW186" s="180"/>
      <c r="TOX186" s="180"/>
      <c r="TOY186" s="180"/>
      <c r="TOZ186" s="180"/>
      <c r="TPA186" s="180"/>
      <c r="TPB186" s="76"/>
      <c r="TPC186" s="67"/>
      <c r="TPD186" s="180"/>
      <c r="TPE186" s="180"/>
      <c r="TPF186" s="180"/>
      <c r="TPG186" s="180"/>
      <c r="TPH186" s="180"/>
      <c r="TPI186" s="76"/>
      <c r="TPJ186" s="67"/>
      <c r="TPK186" s="180"/>
      <c r="TPL186" s="180"/>
      <c r="TPM186" s="180"/>
      <c r="TPN186" s="180"/>
      <c r="TPO186" s="180"/>
      <c r="TPP186" s="76"/>
      <c r="TPQ186" s="67"/>
      <c r="TPR186" s="180"/>
      <c r="TPS186" s="180"/>
      <c r="TPT186" s="180"/>
      <c r="TPU186" s="180"/>
      <c r="TPV186" s="180"/>
      <c r="TPW186" s="76"/>
      <c r="TPX186" s="67"/>
      <c r="TPY186" s="180"/>
      <c r="TPZ186" s="180"/>
      <c r="TQA186" s="180"/>
      <c r="TQB186" s="180"/>
      <c r="TQC186" s="180"/>
      <c r="TQD186" s="76"/>
      <c r="TQE186" s="67"/>
      <c r="TQF186" s="180"/>
      <c r="TQG186" s="180"/>
      <c r="TQH186" s="180"/>
      <c r="TQI186" s="180"/>
      <c r="TQJ186" s="180"/>
      <c r="TQK186" s="76"/>
      <c r="TQL186" s="67"/>
      <c r="TQM186" s="180"/>
      <c r="TQN186" s="180"/>
      <c r="TQO186" s="180"/>
      <c r="TQP186" s="180"/>
      <c r="TQQ186" s="180"/>
      <c r="TQR186" s="76"/>
      <c r="TQS186" s="67"/>
      <c r="TQT186" s="180"/>
      <c r="TQU186" s="180"/>
      <c r="TQV186" s="180"/>
      <c r="TQW186" s="180"/>
      <c r="TQX186" s="180"/>
      <c r="TQY186" s="76"/>
      <c r="TQZ186" s="67"/>
      <c r="TRA186" s="180"/>
      <c r="TRB186" s="180"/>
      <c r="TRC186" s="180"/>
      <c r="TRD186" s="180"/>
      <c r="TRE186" s="180"/>
      <c r="TRF186" s="76"/>
      <c r="TRG186" s="67"/>
      <c r="TRH186" s="180"/>
      <c r="TRI186" s="180"/>
      <c r="TRJ186" s="180"/>
      <c r="TRK186" s="180"/>
      <c r="TRL186" s="180"/>
      <c r="TRM186" s="76"/>
      <c r="TRN186" s="67"/>
      <c r="TRO186" s="180"/>
      <c r="TRP186" s="180"/>
      <c r="TRQ186" s="180"/>
      <c r="TRR186" s="180"/>
      <c r="TRS186" s="180"/>
      <c r="TRT186" s="76"/>
      <c r="TRU186" s="67"/>
      <c r="TRV186" s="180"/>
      <c r="TRW186" s="180"/>
      <c r="TRX186" s="180"/>
      <c r="TRY186" s="180"/>
      <c r="TRZ186" s="180"/>
      <c r="TSA186" s="76"/>
      <c r="TSB186" s="67"/>
      <c r="TSC186" s="180"/>
      <c r="TSD186" s="180"/>
      <c r="TSE186" s="180"/>
      <c r="TSF186" s="180"/>
      <c r="TSG186" s="180"/>
      <c r="TSH186" s="76"/>
      <c r="TSI186" s="67"/>
      <c r="TSJ186" s="180"/>
      <c r="TSK186" s="180"/>
      <c r="TSL186" s="180"/>
      <c r="TSM186" s="180"/>
      <c r="TSN186" s="180"/>
      <c r="TSO186" s="76"/>
      <c r="TSP186" s="67"/>
      <c r="TSQ186" s="180"/>
      <c r="TSR186" s="180"/>
      <c r="TSS186" s="180"/>
      <c r="TST186" s="180"/>
      <c r="TSU186" s="180"/>
      <c r="TSV186" s="76"/>
      <c r="TSW186" s="67"/>
      <c r="TSX186" s="180"/>
      <c r="TSY186" s="180"/>
      <c r="TSZ186" s="180"/>
      <c r="TTA186" s="180"/>
      <c r="TTB186" s="180"/>
      <c r="TTC186" s="76"/>
      <c r="TTD186" s="67"/>
      <c r="TTE186" s="180"/>
      <c r="TTF186" s="180"/>
      <c r="TTG186" s="180"/>
      <c r="TTH186" s="180"/>
      <c r="TTI186" s="180"/>
      <c r="TTJ186" s="76"/>
      <c r="TTK186" s="67"/>
      <c r="TTL186" s="180"/>
      <c r="TTM186" s="180"/>
      <c r="TTN186" s="180"/>
      <c r="TTO186" s="180"/>
      <c r="TTP186" s="180"/>
      <c r="TTQ186" s="76"/>
      <c r="TTR186" s="67"/>
      <c r="TTS186" s="180"/>
      <c r="TTT186" s="180"/>
      <c r="TTU186" s="180"/>
      <c r="TTV186" s="180"/>
      <c r="TTW186" s="180"/>
      <c r="TTX186" s="76"/>
      <c r="TTY186" s="67"/>
      <c r="TTZ186" s="180"/>
      <c r="TUA186" s="180"/>
      <c r="TUB186" s="180"/>
      <c r="TUC186" s="180"/>
      <c r="TUD186" s="180"/>
      <c r="TUE186" s="76"/>
      <c r="TUF186" s="67"/>
      <c r="TUG186" s="180"/>
      <c r="TUH186" s="180"/>
      <c r="TUI186" s="180"/>
      <c r="TUJ186" s="180"/>
      <c r="TUK186" s="180"/>
      <c r="TUL186" s="76"/>
      <c r="TUM186" s="67"/>
      <c r="TUN186" s="180"/>
      <c r="TUO186" s="180"/>
      <c r="TUP186" s="180"/>
      <c r="TUQ186" s="180"/>
      <c r="TUR186" s="180"/>
      <c r="TUS186" s="76"/>
      <c r="TUT186" s="67"/>
      <c r="TUU186" s="180"/>
      <c r="TUV186" s="180"/>
      <c r="TUW186" s="180"/>
      <c r="TUX186" s="180"/>
      <c r="TUY186" s="180"/>
      <c r="TUZ186" s="76"/>
      <c r="TVA186" s="67"/>
      <c r="TVB186" s="180"/>
      <c r="TVC186" s="180"/>
      <c r="TVD186" s="180"/>
      <c r="TVE186" s="180"/>
      <c r="TVF186" s="180"/>
      <c r="TVG186" s="76"/>
      <c r="TVH186" s="67"/>
      <c r="TVI186" s="180"/>
      <c r="TVJ186" s="180"/>
      <c r="TVK186" s="180"/>
      <c r="TVL186" s="180"/>
      <c r="TVM186" s="180"/>
      <c r="TVN186" s="76"/>
      <c r="TVO186" s="67"/>
      <c r="TVP186" s="180"/>
      <c r="TVQ186" s="180"/>
      <c r="TVR186" s="180"/>
      <c r="TVS186" s="180"/>
      <c r="TVT186" s="180"/>
      <c r="TVU186" s="76"/>
      <c r="TVV186" s="67"/>
      <c r="TVW186" s="180"/>
      <c r="TVX186" s="180"/>
      <c r="TVY186" s="180"/>
      <c r="TVZ186" s="180"/>
      <c r="TWA186" s="180"/>
      <c r="TWB186" s="76"/>
      <c r="TWC186" s="67"/>
      <c r="TWD186" s="180"/>
      <c r="TWE186" s="180"/>
      <c r="TWF186" s="180"/>
      <c r="TWG186" s="180"/>
      <c r="TWH186" s="180"/>
      <c r="TWI186" s="76"/>
      <c r="TWJ186" s="67"/>
      <c r="TWK186" s="180"/>
      <c r="TWL186" s="180"/>
      <c r="TWM186" s="180"/>
      <c r="TWN186" s="180"/>
      <c r="TWO186" s="180"/>
      <c r="TWP186" s="76"/>
      <c r="TWQ186" s="67"/>
      <c r="TWR186" s="180"/>
      <c r="TWS186" s="180"/>
      <c r="TWT186" s="180"/>
      <c r="TWU186" s="180"/>
      <c r="TWV186" s="180"/>
      <c r="TWW186" s="76"/>
      <c r="TWX186" s="67"/>
      <c r="TWY186" s="180"/>
      <c r="TWZ186" s="180"/>
      <c r="TXA186" s="180"/>
      <c r="TXB186" s="180"/>
      <c r="TXC186" s="180"/>
      <c r="TXD186" s="76"/>
      <c r="TXE186" s="67"/>
      <c r="TXF186" s="180"/>
      <c r="TXG186" s="180"/>
      <c r="TXH186" s="180"/>
      <c r="TXI186" s="180"/>
      <c r="TXJ186" s="180"/>
      <c r="TXK186" s="76"/>
      <c r="TXL186" s="67"/>
      <c r="TXM186" s="180"/>
      <c r="TXN186" s="180"/>
      <c r="TXO186" s="180"/>
      <c r="TXP186" s="180"/>
      <c r="TXQ186" s="180"/>
      <c r="TXR186" s="76"/>
      <c r="TXS186" s="67"/>
      <c r="TXT186" s="180"/>
      <c r="TXU186" s="180"/>
      <c r="TXV186" s="180"/>
      <c r="TXW186" s="180"/>
      <c r="TXX186" s="180"/>
      <c r="TXY186" s="76"/>
      <c r="TXZ186" s="67"/>
      <c r="TYA186" s="180"/>
      <c r="TYB186" s="180"/>
      <c r="TYC186" s="180"/>
      <c r="TYD186" s="180"/>
      <c r="TYE186" s="180"/>
      <c r="TYF186" s="76"/>
      <c r="TYG186" s="67"/>
      <c r="TYH186" s="180"/>
      <c r="TYI186" s="180"/>
      <c r="TYJ186" s="180"/>
      <c r="TYK186" s="180"/>
      <c r="TYL186" s="180"/>
      <c r="TYM186" s="76"/>
      <c r="TYN186" s="67"/>
      <c r="TYO186" s="180"/>
      <c r="TYP186" s="180"/>
      <c r="TYQ186" s="180"/>
      <c r="TYR186" s="180"/>
      <c r="TYS186" s="180"/>
      <c r="TYT186" s="76"/>
      <c r="TYU186" s="67"/>
      <c r="TYV186" s="180"/>
      <c r="TYW186" s="180"/>
      <c r="TYX186" s="180"/>
      <c r="TYY186" s="180"/>
      <c r="TYZ186" s="180"/>
      <c r="TZA186" s="76"/>
      <c r="TZB186" s="67"/>
      <c r="TZC186" s="180"/>
      <c r="TZD186" s="180"/>
      <c r="TZE186" s="180"/>
      <c r="TZF186" s="180"/>
      <c r="TZG186" s="180"/>
      <c r="TZH186" s="76"/>
      <c r="TZI186" s="67"/>
      <c r="TZJ186" s="180"/>
      <c r="TZK186" s="180"/>
      <c r="TZL186" s="180"/>
      <c r="TZM186" s="180"/>
      <c r="TZN186" s="180"/>
      <c r="TZO186" s="76"/>
      <c r="TZP186" s="67"/>
      <c r="TZQ186" s="180"/>
      <c r="TZR186" s="180"/>
      <c r="TZS186" s="180"/>
      <c r="TZT186" s="180"/>
      <c r="TZU186" s="180"/>
      <c r="TZV186" s="76"/>
      <c r="TZW186" s="67"/>
      <c r="TZX186" s="180"/>
      <c r="TZY186" s="180"/>
      <c r="TZZ186" s="180"/>
      <c r="UAA186" s="180"/>
      <c r="UAB186" s="180"/>
      <c r="UAC186" s="76"/>
      <c r="UAD186" s="67"/>
      <c r="UAE186" s="180"/>
      <c r="UAF186" s="180"/>
      <c r="UAG186" s="180"/>
      <c r="UAH186" s="180"/>
      <c r="UAI186" s="180"/>
      <c r="UAJ186" s="76"/>
      <c r="UAK186" s="67"/>
      <c r="UAL186" s="180"/>
      <c r="UAM186" s="180"/>
      <c r="UAN186" s="180"/>
      <c r="UAO186" s="180"/>
      <c r="UAP186" s="180"/>
      <c r="UAQ186" s="76"/>
      <c r="UAR186" s="67"/>
      <c r="UAS186" s="180"/>
      <c r="UAT186" s="180"/>
      <c r="UAU186" s="180"/>
      <c r="UAV186" s="180"/>
      <c r="UAW186" s="180"/>
      <c r="UAX186" s="76"/>
      <c r="UAY186" s="67"/>
      <c r="UAZ186" s="180"/>
      <c r="UBA186" s="180"/>
      <c r="UBB186" s="180"/>
      <c r="UBC186" s="180"/>
      <c r="UBD186" s="180"/>
      <c r="UBE186" s="76"/>
      <c r="UBF186" s="67"/>
      <c r="UBG186" s="180"/>
      <c r="UBH186" s="180"/>
      <c r="UBI186" s="180"/>
      <c r="UBJ186" s="180"/>
      <c r="UBK186" s="180"/>
      <c r="UBL186" s="76"/>
      <c r="UBM186" s="67"/>
      <c r="UBN186" s="180"/>
      <c r="UBO186" s="180"/>
      <c r="UBP186" s="180"/>
      <c r="UBQ186" s="180"/>
      <c r="UBR186" s="180"/>
      <c r="UBS186" s="76"/>
      <c r="UBT186" s="67"/>
      <c r="UBU186" s="180"/>
      <c r="UBV186" s="180"/>
      <c r="UBW186" s="180"/>
      <c r="UBX186" s="180"/>
      <c r="UBY186" s="180"/>
      <c r="UBZ186" s="76"/>
      <c r="UCA186" s="67"/>
      <c r="UCB186" s="180"/>
      <c r="UCC186" s="180"/>
      <c r="UCD186" s="180"/>
      <c r="UCE186" s="180"/>
      <c r="UCF186" s="180"/>
      <c r="UCG186" s="76"/>
      <c r="UCH186" s="67"/>
      <c r="UCI186" s="180"/>
      <c r="UCJ186" s="180"/>
      <c r="UCK186" s="180"/>
      <c r="UCL186" s="180"/>
      <c r="UCM186" s="180"/>
      <c r="UCN186" s="76"/>
      <c r="UCO186" s="67"/>
      <c r="UCP186" s="180"/>
      <c r="UCQ186" s="180"/>
      <c r="UCR186" s="180"/>
      <c r="UCS186" s="180"/>
      <c r="UCT186" s="180"/>
      <c r="UCU186" s="76"/>
      <c r="UCV186" s="67"/>
      <c r="UCW186" s="180"/>
      <c r="UCX186" s="180"/>
      <c r="UCY186" s="180"/>
      <c r="UCZ186" s="180"/>
      <c r="UDA186" s="180"/>
      <c r="UDB186" s="76"/>
      <c r="UDC186" s="67"/>
      <c r="UDD186" s="180"/>
      <c r="UDE186" s="180"/>
      <c r="UDF186" s="180"/>
      <c r="UDG186" s="180"/>
      <c r="UDH186" s="180"/>
      <c r="UDI186" s="76"/>
      <c r="UDJ186" s="67"/>
      <c r="UDK186" s="180"/>
      <c r="UDL186" s="180"/>
      <c r="UDM186" s="180"/>
      <c r="UDN186" s="180"/>
      <c r="UDO186" s="180"/>
      <c r="UDP186" s="76"/>
      <c r="UDQ186" s="67"/>
      <c r="UDR186" s="180"/>
      <c r="UDS186" s="180"/>
      <c r="UDT186" s="180"/>
      <c r="UDU186" s="180"/>
      <c r="UDV186" s="180"/>
      <c r="UDW186" s="76"/>
      <c r="UDX186" s="67"/>
      <c r="UDY186" s="180"/>
      <c r="UDZ186" s="180"/>
      <c r="UEA186" s="180"/>
      <c r="UEB186" s="180"/>
      <c r="UEC186" s="180"/>
      <c r="UED186" s="76"/>
      <c r="UEE186" s="67"/>
      <c r="UEF186" s="180"/>
      <c r="UEG186" s="180"/>
      <c r="UEH186" s="180"/>
      <c r="UEI186" s="180"/>
      <c r="UEJ186" s="180"/>
      <c r="UEK186" s="76"/>
      <c r="UEL186" s="67"/>
      <c r="UEM186" s="180"/>
      <c r="UEN186" s="180"/>
      <c r="UEO186" s="180"/>
      <c r="UEP186" s="180"/>
      <c r="UEQ186" s="180"/>
      <c r="UER186" s="76"/>
      <c r="UES186" s="67"/>
      <c r="UET186" s="180"/>
      <c r="UEU186" s="180"/>
      <c r="UEV186" s="180"/>
      <c r="UEW186" s="180"/>
      <c r="UEX186" s="180"/>
      <c r="UEY186" s="76"/>
      <c r="UEZ186" s="67"/>
      <c r="UFA186" s="180"/>
      <c r="UFB186" s="180"/>
      <c r="UFC186" s="180"/>
      <c r="UFD186" s="180"/>
      <c r="UFE186" s="180"/>
      <c r="UFF186" s="76"/>
      <c r="UFG186" s="67"/>
      <c r="UFH186" s="180"/>
      <c r="UFI186" s="180"/>
      <c r="UFJ186" s="180"/>
      <c r="UFK186" s="180"/>
      <c r="UFL186" s="180"/>
      <c r="UFM186" s="76"/>
      <c r="UFN186" s="67"/>
      <c r="UFO186" s="180"/>
      <c r="UFP186" s="180"/>
      <c r="UFQ186" s="180"/>
      <c r="UFR186" s="180"/>
      <c r="UFS186" s="180"/>
      <c r="UFT186" s="76"/>
      <c r="UFU186" s="67"/>
      <c r="UFV186" s="180"/>
      <c r="UFW186" s="180"/>
      <c r="UFX186" s="180"/>
      <c r="UFY186" s="180"/>
      <c r="UFZ186" s="180"/>
      <c r="UGA186" s="76"/>
      <c r="UGB186" s="67"/>
      <c r="UGC186" s="180"/>
      <c r="UGD186" s="180"/>
      <c r="UGE186" s="180"/>
      <c r="UGF186" s="180"/>
      <c r="UGG186" s="180"/>
      <c r="UGH186" s="76"/>
      <c r="UGI186" s="67"/>
      <c r="UGJ186" s="180"/>
      <c r="UGK186" s="180"/>
      <c r="UGL186" s="180"/>
      <c r="UGM186" s="180"/>
      <c r="UGN186" s="180"/>
      <c r="UGO186" s="76"/>
      <c r="UGP186" s="67"/>
      <c r="UGQ186" s="180"/>
      <c r="UGR186" s="180"/>
      <c r="UGS186" s="180"/>
      <c r="UGT186" s="180"/>
      <c r="UGU186" s="180"/>
      <c r="UGV186" s="76"/>
      <c r="UGW186" s="67"/>
      <c r="UGX186" s="180"/>
      <c r="UGY186" s="180"/>
      <c r="UGZ186" s="180"/>
      <c r="UHA186" s="180"/>
      <c r="UHB186" s="180"/>
      <c r="UHC186" s="76"/>
      <c r="UHD186" s="67"/>
      <c r="UHE186" s="180"/>
      <c r="UHF186" s="180"/>
      <c r="UHG186" s="180"/>
      <c r="UHH186" s="180"/>
      <c r="UHI186" s="180"/>
      <c r="UHJ186" s="76"/>
      <c r="UHK186" s="67"/>
      <c r="UHL186" s="180"/>
      <c r="UHM186" s="180"/>
      <c r="UHN186" s="180"/>
      <c r="UHO186" s="180"/>
      <c r="UHP186" s="180"/>
      <c r="UHQ186" s="76"/>
      <c r="UHR186" s="67"/>
      <c r="UHS186" s="180"/>
      <c r="UHT186" s="180"/>
      <c r="UHU186" s="180"/>
      <c r="UHV186" s="180"/>
      <c r="UHW186" s="180"/>
      <c r="UHX186" s="76"/>
      <c r="UHY186" s="67"/>
      <c r="UHZ186" s="180"/>
      <c r="UIA186" s="180"/>
      <c r="UIB186" s="180"/>
      <c r="UIC186" s="180"/>
      <c r="UID186" s="180"/>
      <c r="UIE186" s="76"/>
      <c r="UIF186" s="67"/>
      <c r="UIG186" s="180"/>
      <c r="UIH186" s="180"/>
      <c r="UII186" s="180"/>
      <c r="UIJ186" s="180"/>
      <c r="UIK186" s="180"/>
      <c r="UIL186" s="76"/>
      <c r="UIM186" s="67"/>
      <c r="UIN186" s="180"/>
      <c r="UIO186" s="180"/>
      <c r="UIP186" s="180"/>
      <c r="UIQ186" s="180"/>
      <c r="UIR186" s="180"/>
      <c r="UIS186" s="76"/>
      <c r="UIT186" s="67"/>
      <c r="UIU186" s="180"/>
      <c r="UIV186" s="180"/>
      <c r="UIW186" s="180"/>
      <c r="UIX186" s="180"/>
      <c r="UIY186" s="180"/>
      <c r="UIZ186" s="76"/>
      <c r="UJA186" s="67"/>
      <c r="UJB186" s="180"/>
      <c r="UJC186" s="180"/>
      <c r="UJD186" s="180"/>
      <c r="UJE186" s="180"/>
      <c r="UJF186" s="180"/>
      <c r="UJG186" s="76"/>
      <c r="UJH186" s="67"/>
      <c r="UJI186" s="180"/>
      <c r="UJJ186" s="180"/>
      <c r="UJK186" s="180"/>
      <c r="UJL186" s="180"/>
      <c r="UJM186" s="180"/>
      <c r="UJN186" s="76"/>
      <c r="UJO186" s="67"/>
      <c r="UJP186" s="180"/>
      <c r="UJQ186" s="180"/>
      <c r="UJR186" s="180"/>
      <c r="UJS186" s="180"/>
      <c r="UJT186" s="180"/>
      <c r="UJU186" s="76"/>
      <c r="UJV186" s="67"/>
      <c r="UJW186" s="180"/>
      <c r="UJX186" s="180"/>
      <c r="UJY186" s="180"/>
      <c r="UJZ186" s="180"/>
      <c r="UKA186" s="180"/>
      <c r="UKB186" s="76"/>
      <c r="UKC186" s="67"/>
      <c r="UKD186" s="180"/>
      <c r="UKE186" s="180"/>
      <c r="UKF186" s="180"/>
      <c r="UKG186" s="180"/>
      <c r="UKH186" s="180"/>
      <c r="UKI186" s="76"/>
      <c r="UKJ186" s="67"/>
      <c r="UKK186" s="180"/>
      <c r="UKL186" s="180"/>
      <c r="UKM186" s="180"/>
      <c r="UKN186" s="180"/>
      <c r="UKO186" s="180"/>
      <c r="UKP186" s="76"/>
      <c r="UKQ186" s="67"/>
      <c r="UKR186" s="180"/>
      <c r="UKS186" s="180"/>
      <c r="UKT186" s="180"/>
      <c r="UKU186" s="180"/>
      <c r="UKV186" s="180"/>
      <c r="UKW186" s="76"/>
      <c r="UKX186" s="67"/>
      <c r="UKY186" s="180"/>
      <c r="UKZ186" s="180"/>
      <c r="ULA186" s="180"/>
      <c r="ULB186" s="180"/>
      <c r="ULC186" s="180"/>
      <c r="ULD186" s="76"/>
      <c r="ULE186" s="67"/>
      <c r="ULF186" s="180"/>
      <c r="ULG186" s="180"/>
      <c r="ULH186" s="180"/>
      <c r="ULI186" s="180"/>
      <c r="ULJ186" s="180"/>
      <c r="ULK186" s="76"/>
      <c r="ULL186" s="67"/>
      <c r="ULM186" s="180"/>
      <c r="ULN186" s="180"/>
      <c r="ULO186" s="180"/>
      <c r="ULP186" s="180"/>
      <c r="ULQ186" s="180"/>
      <c r="ULR186" s="76"/>
      <c r="ULS186" s="67"/>
      <c r="ULT186" s="180"/>
      <c r="ULU186" s="180"/>
      <c r="ULV186" s="180"/>
      <c r="ULW186" s="180"/>
      <c r="ULX186" s="180"/>
      <c r="ULY186" s="76"/>
      <c r="ULZ186" s="67"/>
      <c r="UMA186" s="180"/>
      <c r="UMB186" s="180"/>
      <c r="UMC186" s="180"/>
      <c r="UMD186" s="180"/>
      <c r="UME186" s="180"/>
      <c r="UMF186" s="76"/>
      <c r="UMG186" s="67"/>
      <c r="UMH186" s="180"/>
      <c r="UMI186" s="180"/>
      <c r="UMJ186" s="180"/>
      <c r="UMK186" s="180"/>
      <c r="UML186" s="180"/>
      <c r="UMM186" s="76"/>
      <c r="UMN186" s="67"/>
      <c r="UMO186" s="180"/>
      <c r="UMP186" s="180"/>
      <c r="UMQ186" s="180"/>
      <c r="UMR186" s="180"/>
      <c r="UMS186" s="180"/>
      <c r="UMT186" s="76"/>
      <c r="UMU186" s="67"/>
      <c r="UMV186" s="180"/>
      <c r="UMW186" s="180"/>
      <c r="UMX186" s="180"/>
      <c r="UMY186" s="180"/>
      <c r="UMZ186" s="180"/>
      <c r="UNA186" s="76"/>
      <c r="UNB186" s="67"/>
      <c r="UNC186" s="180"/>
      <c r="UND186" s="180"/>
      <c r="UNE186" s="180"/>
      <c r="UNF186" s="180"/>
      <c r="UNG186" s="180"/>
      <c r="UNH186" s="76"/>
      <c r="UNI186" s="67"/>
      <c r="UNJ186" s="180"/>
      <c r="UNK186" s="180"/>
      <c r="UNL186" s="180"/>
      <c r="UNM186" s="180"/>
      <c r="UNN186" s="180"/>
      <c r="UNO186" s="76"/>
      <c r="UNP186" s="67"/>
      <c r="UNQ186" s="180"/>
      <c r="UNR186" s="180"/>
      <c r="UNS186" s="180"/>
      <c r="UNT186" s="180"/>
      <c r="UNU186" s="180"/>
      <c r="UNV186" s="76"/>
      <c r="UNW186" s="67"/>
      <c r="UNX186" s="180"/>
      <c r="UNY186" s="180"/>
      <c r="UNZ186" s="180"/>
      <c r="UOA186" s="180"/>
      <c r="UOB186" s="180"/>
      <c r="UOC186" s="76"/>
      <c r="UOD186" s="67"/>
      <c r="UOE186" s="180"/>
      <c r="UOF186" s="180"/>
      <c r="UOG186" s="180"/>
      <c r="UOH186" s="180"/>
      <c r="UOI186" s="180"/>
      <c r="UOJ186" s="76"/>
      <c r="UOK186" s="67"/>
      <c r="UOL186" s="180"/>
      <c r="UOM186" s="180"/>
      <c r="UON186" s="180"/>
      <c r="UOO186" s="180"/>
      <c r="UOP186" s="180"/>
      <c r="UOQ186" s="76"/>
      <c r="UOR186" s="67"/>
      <c r="UOS186" s="180"/>
      <c r="UOT186" s="180"/>
      <c r="UOU186" s="180"/>
      <c r="UOV186" s="180"/>
      <c r="UOW186" s="180"/>
      <c r="UOX186" s="76"/>
      <c r="UOY186" s="67"/>
      <c r="UOZ186" s="180"/>
      <c r="UPA186" s="180"/>
      <c r="UPB186" s="180"/>
      <c r="UPC186" s="180"/>
      <c r="UPD186" s="180"/>
      <c r="UPE186" s="76"/>
      <c r="UPF186" s="67"/>
      <c r="UPG186" s="180"/>
      <c r="UPH186" s="180"/>
      <c r="UPI186" s="180"/>
      <c r="UPJ186" s="180"/>
      <c r="UPK186" s="180"/>
      <c r="UPL186" s="76"/>
      <c r="UPM186" s="67"/>
      <c r="UPN186" s="180"/>
      <c r="UPO186" s="180"/>
      <c r="UPP186" s="180"/>
      <c r="UPQ186" s="180"/>
      <c r="UPR186" s="180"/>
      <c r="UPS186" s="76"/>
      <c r="UPT186" s="67"/>
      <c r="UPU186" s="180"/>
      <c r="UPV186" s="180"/>
      <c r="UPW186" s="180"/>
      <c r="UPX186" s="180"/>
      <c r="UPY186" s="180"/>
      <c r="UPZ186" s="76"/>
      <c r="UQA186" s="67"/>
      <c r="UQB186" s="180"/>
      <c r="UQC186" s="180"/>
      <c r="UQD186" s="180"/>
      <c r="UQE186" s="180"/>
      <c r="UQF186" s="180"/>
      <c r="UQG186" s="76"/>
      <c r="UQH186" s="67"/>
      <c r="UQI186" s="180"/>
      <c r="UQJ186" s="180"/>
      <c r="UQK186" s="180"/>
      <c r="UQL186" s="180"/>
      <c r="UQM186" s="180"/>
      <c r="UQN186" s="76"/>
      <c r="UQO186" s="67"/>
      <c r="UQP186" s="180"/>
      <c r="UQQ186" s="180"/>
      <c r="UQR186" s="180"/>
      <c r="UQS186" s="180"/>
      <c r="UQT186" s="180"/>
      <c r="UQU186" s="76"/>
      <c r="UQV186" s="67"/>
      <c r="UQW186" s="180"/>
      <c r="UQX186" s="180"/>
      <c r="UQY186" s="180"/>
      <c r="UQZ186" s="180"/>
      <c r="URA186" s="180"/>
      <c r="URB186" s="76"/>
      <c r="URC186" s="67"/>
      <c r="URD186" s="180"/>
      <c r="URE186" s="180"/>
      <c r="URF186" s="180"/>
      <c r="URG186" s="180"/>
      <c r="URH186" s="180"/>
      <c r="URI186" s="76"/>
      <c r="URJ186" s="67"/>
      <c r="URK186" s="180"/>
      <c r="URL186" s="180"/>
      <c r="URM186" s="180"/>
      <c r="URN186" s="180"/>
      <c r="URO186" s="180"/>
      <c r="URP186" s="76"/>
      <c r="URQ186" s="67"/>
      <c r="URR186" s="180"/>
      <c r="URS186" s="180"/>
      <c r="URT186" s="180"/>
      <c r="URU186" s="180"/>
      <c r="URV186" s="180"/>
      <c r="URW186" s="76"/>
      <c r="URX186" s="67"/>
      <c r="URY186" s="180"/>
      <c r="URZ186" s="180"/>
      <c r="USA186" s="180"/>
      <c r="USB186" s="180"/>
      <c r="USC186" s="180"/>
      <c r="USD186" s="76"/>
      <c r="USE186" s="67"/>
      <c r="USF186" s="180"/>
      <c r="USG186" s="180"/>
      <c r="USH186" s="180"/>
      <c r="USI186" s="180"/>
      <c r="USJ186" s="180"/>
      <c r="USK186" s="76"/>
      <c r="USL186" s="67"/>
      <c r="USM186" s="180"/>
      <c r="USN186" s="180"/>
      <c r="USO186" s="180"/>
      <c r="USP186" s="180"/>
      <c r="USQ186" s="180"/>
      <c r="USR186" s="76"/>
      <c r="USS186" s="67"/>
      <c r="UST186" s="180"/>
      <c r="USU186" s="180"/>
      <c r="USV186" s="180"/>
      <c r="USW186" s="180"/>
      <c r="USX186" s="180"/>
      <c r="USY186" s="76"/>
      <c r="USZ186" s="67"/>
      <c r="UTA186" s="180"/>
      <c r="UTB186" s="180"/>
      <c r="UTC186" s="180"/>
      <c r="UTD186" s="180"/>
      <c r="UTE186" s="180"/>
      <c r="UTF186" s="76"/>
      <c r="UTG186" s="67"/>
      <c r="UTH186" s="180"/>
      <c r="UTI186" s="180"/>
      <c r="UTJ186" s="180"/>
      <c r="UTK186" s="180"/>
      <c r="UTL186" s="180"/>
      <c r="UTM186" s="76"/>
      <c r="UTN186" s="67"/>
      <c r="UTO186" s="180"/>
      <c r="UTP186" s="180"/>
      <c r="UTQ186" s="180"/>
      <c r="UTR186" s="180"/>
      <c r="UTS186" s="180"/>
      <c r="UTT186" s="76"/>
      <c r="UTU186" s="67"/>
      <c r="UTV186" s="180"/>
      <c r="UTW186" s="180"/>
      <c r="UTX186" s="180"/>
      <c r="UTY186" s="180"/>
      <c r="UTZ186" s="180"/>
      <c r="UUA186" s="76"/>
      <c r="UUB186" s="67"/>
      <c r="UUC186" s="180"/>
      <c r="UUD186" s="180"/>
      <c r="UUE186" s="180"/>
      <c r="UUF186" s="180"/>
      <c r="UUG186" s="180"/>
      <c r="UUH186" s="76"/>
      <c r="UUI186" s="67"/>
      <c r="UUJ186" s="180"/>
      <c r="UUK186" s="180"/>
      <c r="UUL186" s="180"/>
      <c r="UUM186" s="180"/>
      <c r="UUN186" s="180"/>
      <c r="UUO186" s="76"/>
      <c r="UUP186" s="67"/>
      <c r="UUQ186" s="180"/>
      <c r="UUR186" s="180"/>
      <c r="UUS186" s="180"/>
      <c r="UUT186" s="180"/>
      <c r="UUU186" s="180"/>
      <c r="UUV186" s="76"/>
      <c r="UUW186" s="67"/>
      <c r="UUX186" s="180"/>
      <c r="UUY186" s="180"/>
      <c r="UUZ186" s="180"/>
      <c r="UVA186" s="180"/>
      <c r="UVB186" s="180"/>
      <c r="UVC186" s="76"/>
      <c r="UVD186" s="67"/>
      <c r="UVE186" s="180"/>
      <c r="UVF186" s="180"/>
      <c r="UVG186" s="180"/>
      <c r="UVH186" s="180"/>
      <c r="UVI186" s="180"/>
      <c r="UVJ186" s="76"/>
      <c r="UVK186" s="67"/>
      <c r="UVL186" s="180"/>
      <c r="UVM186" s="180"/>
      <c r="UVN186" s="180"/>
      <c r="UVO186" s="180"/>
      <c r="UVP186" s="180"/>
      <c r="UVQ186" s="76"/>
      <c r="UVR186" s="67"/>
      <c r="UVS186" s="180"/>
      <c r="UVT186" s="180"/>
      <c r="UVU186" s="180"/>
      <c r="UVV186" s="180"/>
      <c r="UVW186" s="180"/>
      <c r="UVX186" s="76"/>
      <c r="UVY186" s="67"/>
      <c r="UVZ186" s="180"/>
      <c r="UWA186" s="180"/>
      <c r="UWB186" s="180"/>
      <c r="UWC186" s="180"/>
      <c r="UWD186" s="180"/>
      <c r="UWE186" s="76"/>
      <c r="UWF186" s="67"/>
      <c r="UWG186" s="180"/>
      <c r="UWH186" s="180"/>
      <c r="UWI186" s="180"/>
      <c r="UWJ186" s="180"/>
      <c r="UWK186" s="180"/>
      <c r="UWL186" s="76"/>
      <c r="UWM186" s="67"/>
      <c r="UWN186" s="180"/>
      <c r="UWO186" s="180"/>
      <c r="UWP186" s="180"/>
      <c r="UWQ186" s="180"/>
      <c r="UWR186" s="180"/>
      <c r="UWS186" s="76"/>
      <c r="UWT186" s="67"/>
      <c r="UWU186" s="180"/>
      <c r="UWV186" s="180"/>
      <c r="UWW186" s="180"/>
      <c r="UWX186" s="180"/>
      <c r="UWY186" s="180"/>
      <c r="UWZ186" s="76"/>
      <c r="UXA186" s="67"/>
      <c r="UXB186" s="180"/>
      <c r="UXC186" s="180"/>
      <c r="UXD186" s="180"/>
      <c r="UXE186" s="180"/>
      <c r="UXF186" s="180"/>
      <c r="UXG186" s="76"/>
      <c r="UXH186" s="67"/>
      <c r="UXI186" s="180"/>
      <c r="UXJ186" s="180"/>
      <c r="UXK186" s="180"/>
      <c r="UXL186" s="180"/>
      <c r="UXM186" s="180"/>
      <c r="UXN186" s="76"/>
      <c r="UXO186" s="67"/>
      <c r="UXP186" s="180"/>
      <c r="UXQ186" s="180"/>
      <c r="UXR186" s="180"/>
      <c r="UXS186" s="180"/>
      <c r="UXT186" s="180"/>
      <c r="UXU186" s="76"/>
      <c r="UXV186" s="67"/>
      <c r="UXW186" s="180"/>
      <c r="UXX186" s="180"/>
      <c r="UXY186" s="180"/>
      <c r="UXZ186" s="180"/>
      <c r="UYA186" s="180"/>
      <c r="UYB186" s="76"/>
      <c r="UYC186" s="67"/>
      <c r="UYD186" s="180"/>
      <c r="UYE186" s="180"/>
      <c r="UYF186" s="180"/>
      <c r="UYG186" s="180"/>
      <c r="UYH186" s="180"/>
      <c r="UYI186" s="76"/>
      <c r="UYJ186" s="67"/>
      <c r="UYK186" s="180"/>
      <c r="UYL186" s="180"/>
      <c r="UYM186" s="180"/>
      <c r="UYN186" s="180"/>
      <c r="UYO186" s="180"/>
      <c r="UYP186" s="76"/>
      <c r="UYQ186" s="67"/>
      <c r="UYR186" s="180"/>
      <c r="UYS186" s="180"/>
      <c r="UYT186" s="180"/>
      <c r="UYU186" s="180"/>
      <c r="UYV186" s="180"/>
      <c r="UYW186" s="76"/>
      <c r="UYX186" s="67"/>
      <c r="UYY186" s="180"/>
      <c r="UYZ186" s="180"/>
      <c r="UZA186" s="180"/>
      <c r="UZB186" s="180"/>
      <c r="UZC186" s="180"/>
      <c r="UZD186" s="76"/>
      <c r="UZE186" s="67"/>
      <c r="UZF186" s="180"/>
      <c r="UZG186" s="180"/>
      <c r="UZH186" s="180"/>
      <c r="UZI186" s="180"/>
      <c r="UZJ186" s="180"/>
      <c r="UZK186" s="76"/>
      <c r="UZL186" s="67"/>
      <c r="UZM186" s="180"/>
      <c r="UZN186" s="180"/>
      <c r="UZO186" s="180"/>
      <c r="UZP186" s="180"/>
      <c r="UZQ186" s="180"/>
      <c r="UZR186" s="76"/>
      <c r="UZS186" s="67"/>
      <c r="UZT186" s="180"/>
      <c r="UZU186" s="180"/>
      <c r="UZV186" s="180"/>
      <c r="UZW186" s="180"/>
      <c r="UZX186" s="180"/>
      <c r="UZY186" s="76"/>
      <c r="UZZ186" s="67"/>
      <c r="VAA186" s="180"/>
      <c r="VAB186" s="180"/>
      <c r="VAC186" s="180"/>
      <c r="VAD186" s="180"/>
      <c r="VAE186" s="180"/>
      <c r="VAF186" s="76"/>
      <c r="VAG186" s="67"/>
      <c r="VAH186" s="180"/>
      <c r="VAI186" s="180"/>
      <c r="VAJ186" s="180"/>
      <c r="VAK186" s="180"/>
      <c r="VAL186" s="180"/>
      <c r="VAM186" s="76"/>
      <c r="VAN186" s="67"/>
      <c r="VAO186" s="180"/>
      <c r="VAP186" s="180"/>
      <c r="VAQ186" s="180"/>
      <c r="VAR186" s="180"/>
      <c r="VAS186" s="180"/>
      <c r="VAT186" s="76"/>
      <c r="VAU186" s="67"/>
      <c r="VAV186" s="180"/>
      <c r="VAW186" s="180"/>
      <c r="VAX186" s="180"/>
      <c r="VAY186" s="180"/>
      <c r="VAZ186" s="180"/>
      <c r="VBA186" s="76"/>
      <c r="VBB186" s="67"/>
      <c r="VBC186" s="180"/>
      <c r="VBD186" s="180"/>
      <c r="VBE186" s="180"/>
      <c r="VBF186" s="180"/>
      <c r="VBG186" s="180"/>
      <c r="VBH186" s="76"/>
      <c r="VBI186" s="67"/>
      <c r="VBJ186" s="180"/>
      <c r="VBK186" s="180"/>
      <c r="VBL186" s="180"/>
      <c r="VBM186" s="180"/>
      <c r="VBN186" s="180"/>
      <c r="VBO186" s="76"/>
      <c r="VBP186" s="67"/>
      <c r="VBQ186" s="180"/>
      <c r="VBR186" s="180"/>
      <c r="VBS186" s="180"/>
      <c r="VBT186" s="180"/>
      <c r="VBU186" s="180"/>
      <c r="VBV186" s="76"/>
      <c r="VBW186" s="67"/>
      <c r="VBX186" s="180"/>
      <c r="VBY186" s="180"/>
      <c r="VBZ186" s="180"/>
      <c r="VCA186" s="180"/>
      <c r="VCB186" s="180"/>
      <c r="VCC186" s="76"/>
      <c r="VCD186" s="67"/>
      <c r="VCE186" s="180"/>
      <c r="VCF186" s="180"/>
      <c r="VCG186" s="180"/>
      <c r="VCH186" s="180"/>
      <c r="VCI186" s="180"/>
      <c r="VCJ186" s="76"/>
      <c r="VCK186" s="67"/>
      <c r="VCL186" s="180"/>
      <c r="VCM186" s="180"/>
      <c r="VCN186" s="180"/>
      <c r="VCO186" s="180"/>
      <c r="VCP186" s="180"/>
      <c r="VCQ186" s="76"/>
      <c r="VCR186" s="67"/>
      <c r="VCS186" s="180"/>
      <c r="VCT186" s="180"/>
      <c r="VCU186" s="180"/>
      <c r="VCV186" s="180"/>
      <c r="VCW186" s="180"/>
      <c r="VCX186" s="76"/>
      <c r="VCY186" s="67"/>
      <c r="VCZ186" s="180"/>
      <c r="VDA186" s="180"/>
      <c r="VDB186" s="180"/>
      <c r="VDC186" s="180"/>
      <c r="VDD186" s="180"/>
      <c r="VDE186" s="76"/>
      <c r="VDF186" s="67"/>
      <c r="VDG186" s="180"/>
      <c r="VDH186" s="180"/>
      <c r="VDI186" s="180"/>
      <c r="VDJ186" s="180"/>
      <c r="VDK186" s="180"/>
      <c r="VDL186" s="76"/>
      <c r="VDM186" s="67"/>
      <c r="VDN186" s="180"/>
      <c r="VDO186" s="180"/>
      <c r="VDP186" s="180"/>
      <c r="VDQ186" s="180"/>
      <c r="VDR186" s="180"/>
      <c r="VDS186" s="76"/>
      <c r="VDT186" s="67"/>
      <c r="VDU186" s="180"/>
      <c r="VDV186" s="180"/>
      <c r="VDW186" s="180"/>
      <c r="VDX186" s="180"/>
      <c r="VDY186" s="180"/>
      <c r="VDZ186" s="76"/>
      <c r="VEA186" s="67"/>
      <c r="VEB186" s="180"/>
      <c r="VEC186" s="180"/>
      <c r="VED186" s="180"/>
      <c r="VEE186" s="180"/>
      <c r="VEF186" s="180"/>
      <c r="VEG186" s="76"/>
      <c r="VEH186" s="67"/>
      <c r="VEI186" s="180"/>
      <c r="VEJ186" s="180"/>
      <c r="VEK186" s="180"/>
      <c r="VEL186" s="180"/>
      <c r="VEM186" s="180"/>
      <c r="VEN186" s="76"/>
      <c r="VEO186" s="67"/>
      <c r="VEP186" s="180"/>
      <c r="VEQ186" s="180"/>
      <c r="VER186" s="180"/>
      <c r="VES186" s="180"/>
      <c r="VET186" s="180"/>
      <c r="VEU186" s="76"/>
      <c r="VEV186" s="67"/>
      <c r="VEW186" s="180"/>
      <c r="VEX186" s="180"/>
      <c r="VEY186" s="180"/>
      <c r="VEZ186" s="180"/>
      <c r="VFA186" s="180"/>
      <c r="VFB186" s="76"/>
      <c r="VFC186" s="67"/>
      <c r="VFD186" s="180"/>
      <c r="VFE186" s="180"/>
      <c r="VFF186" s="180"/>
      <c r="VFG186" s="180"/>
      <c r="VFH186" s="180"/>
      <c r="VFI186" s="76"/>
      <c r="VFJ186" s="67"/>
      <c r="VFK186" s="180"/>
      <c r="VFL186" s="180"/>
      <c r="VFM186" s="180"/>
      <c r="VFN186" s="180"/>
      <c r="VFO186" s="180"/>
      <c r="VFP186" s="76"/>
      <c r="VFQ186" s="67"/>
      <c r="VFR186" s="180"/>
      <c r="VFS186" s="180"/>
      <c r="VFT186" s="180"/>
      <c r="VFU186" s="180"/>
      <c r="VFV186" s="180"/>
      <c r="VFW186" s="76"/>
      <c r="VFX186" s="67"/>
      <c r="VFY186" s="180"/>
      <c r="VFZ186" s="180"/>
      <c r="VGA186" s="180"/>
      <c r="VGB186" s="180"/>
      <c r="VGC186" s="180"/>
      <c r="VGD186" s="76"/>
      <c r="VGE186" s="67"/>
      <c r="VGF186" s="180"/>
      <c r="VGG186" s="180"/>
      <c r="VGH186" s="180"/>
      <c r="VGI186" s="180"/>
      <c r="VGJ186" s="180"/>
      <c r="VGK186" s="76"/>
      <c r="VGL186" s="67"/>
      <c r="VGM186" s="180"/>
      <c r="VGN186" s="180"/>
      <c r="VGO186" s="180"/>
      <c r="VGP186" s="180"/>
      <c r="VGQ186" s="180"/>
      <c r="VGR186" s="76"/>
      <c r="VGS186" s="67"/>
      <c r="VGT186" s="180"/>
      <c r="VGU186" s="180"/>
      <c r="VGV186" s="180"/>
      <c r="VGW186" s="180"/>
      <c r="VGX186" s="180"/>
      <c r="VGY186" s="76"/>
      <c r="VGZ186" s="67"/>
      <c r="VHA186" s="180"/>
      <c r="VHB186" s="180"/>
      <c r="VHC186" s="180"/>
      <c r="VHD186" s="180"/>
      <c r="VHE186" s="180"/>
      <c r="VHF186" s="76"/>
      <c r="VHG186" s="67"/>
      <c r="VHH186" s="180"/>
      <c r="VHI186" s="180"/>
      <c r="VHJ186" s="180"/>
      <c r="VHK186" s="180"/>
      <c r="VHL186" s="180"/>
      <c r="VHM186" s="76"/>
      <c r="VHN186" s="67"/>
      <c r="VHO186" s="180"/>
      <c r="VHP186" s="180"/>
      <c r="VHQ186" s="180"/>
      <c r="VHR186" s="180"/>
      <c r="VHS186" s="180"/>
      <c r="VHT186" s="76"/>
      <c r="VHU186" s="67"/>
      <c r="VHV186" s="180"/>
      <c r="VHW186" s="180"/>
      <c r="VHX186" s="180"/>
      <c r="VHY186" s="180"/>
      <c r="VHZ186" s="180"/>
      <c r="VIA186" s="76"/>
      <c r="VIB186" s="67"/>
      <c r="VIC186" s="180"/>
      <c r="VID186" s="180"/>
      <c r="VIE186" s="180"/>
      <c r="VIF186" s="180"/>
      <c r="VIG186" s="180"/>
      <c r="VIH186" s="76"/>
      <c r="VII186" s="67"/>
      <c r="VIJ186" s="180"/>
      <c r="VIK186" s="180"/>
      <c r="VIL186" s="180"/>
      <c r="VIM186" s="180"/>
      <c r="VIN186" s="180"/>
      <c r="VIO186" s="76"/>
      <c r="VIP186" s="67"/>
      <c r="VIQ186" s="180"/>
      <c r="VIR186" s="180"/>
      <c r="VIS186" s="180"/>
      <c r="VIT186" s="180"/>
      <c r="VIU186" s="180"/>
      <c r="VIV186" s="76"/>
      <c r="VIW186" s="67"/>
      <c r="VIX186" s="180"/>
      <c r="VIY186" s="180"/>
      <c r="VIZ186" s="180"/>
      <c r="VJA186" s="180"/>
      <c r="VJB186" s="180"/>
      <c r="VJC186" s="76"/>
      <c r="VJD186" s="67"/>
      <c r="VJE186" s="180"/>
      <c r="VJF186" s="180"/>
      <c r="VJG186" s="180"/>
      <c r="VJH186" s="180"/>
      <c r="VJI186" s="180"/>
      <c r="VJJ186" s="76"/>
      <c r="VJK186" s="67"/>
      <c r="VJL186" s="180"/>
      <c r="VJM186" s="180"/>
      <c r="VJN186" s="180"/>
      <c r="VJO186" s="180"/>
      <c r="VJP186" s="180"/>
      <c r="VJQ186" s="76"/>
      <c r="VJR186" s="67"/>
      <c r="VJS186" s="180"/>
      <c r="VJT186" s="180"/>
      <c r="VJU186" s="180"/>
      <c r="VJV186" s="180"/>
      <c r="VJW186" s="180"/>
      <c r="VJX186" s="76"/>
      <c r="VJY186" s="67"/>
      <c r="VJZ186" s="180"/>
      <c r="VKA186" s="180"/>
      <c r="VKB186" s="180"/>
      <c r="VKC186" s="180"/>
      <c r="VKD186" s="180"/>
      <c r="VKE186" s="76"/>
      <c r="VKF186" s="67"/>
      <c r="VKG186" s="180"/>
      <c r="VKH186" s="180"/>
      <c r="VKI186" s="180"/>
      <c r="VKJ186" s="180"/>
      <c r="VKK186" s="180"/>
      <c r="VKL186" s="76"/>
      <c r="VKM186" s="67"/>
      <c r="VKN186" s="180"/>
      <c r="VKO186" s="180"/>
      <c r="VKP186" s="180"/>
      <c r="VKQ186" s="180"/>
      <c r="VKR186" s="180"/>
      <c r="VKS186" s="76"/>
      <c r="VKT186" s="67"/>
      <c r="VKU186" s="180"/>
      <c r="VKV186" s="180"/>
      <c r="VKW186" s="180"/>
      <c r="VKX186" s="180"/>
      <c r="VKY186" s="180"/>
      <c r="VKZ186" s="76"/>
      <c r="VLA186" s="67"/>
      <c r="VLB186" s="180"/>
      <c r="VLC186" s="180"/>
      <c r="VLD186" s="180"/>
      <c r="VLE186" s="180"/>
      <c r="VLF186" s="180"/>
      <c r="VLG186" s="76"/>
      <c r="VLH186" s="67"/>
      <c r="VLI186" s="180"/>
      <c r="VLJ186" s="180"/>
      <c r="VLK186" s="180"/>
      <c r="VLL186" s="180"/>
      <c r="VLM186" s="180"/>
      <c r="VLN186" s="76"/>
      <c r="VLO186" s="67"/>
      <c r="VLP186" s="180"/>
      <c r="VLQ186" s="180"/>
      <c r="VLR186" s="180"/>
      <c r="VLS186" s="180"/>
      <c r="VLT186" s="180"/>
      <c r="VLU186" s="76"/>
      <c r="VLV186" s="67"/>
      <c r="VLW186" s="180"/>
      <c r="VLX186" s="180"/>
      <c r="VLY186" s="180"/>
      <c r="VLZ186" s="180"/>
      <c r="VMA186" s="180"/>
      <c r="VMB186" s="76"/>
      <c r="VMC186" s="67"/>
      <c r="VMD186" s="180"/>
      <c r="VME186" s="180"/>
      <c r="VMF186" s="180"/>
      <c r="VMG186" s="180"/>
      <c r="VMH186" s="180"/>
      <c r="VMI186" s="76"/>
      <c r="VMJ186" s="67"/>
      <c r="VMK186" s="180"/>
      <c r="VML186" s="180"/>
      <c r="VMM186" s="180"/>
      <c r="VMN186" s="180"/>
      <c r="VMO186" s="180"/>
      <c r="VMP186" s="76"/>
      <c r="VMQ186" s="67"/>
      <c r="VMR186" s="180"/>
      <c r="VMS186" s="180"/>
      <c r="VMT186" s="180"/>
      <c r="VMU186" s="180"/>
      <c r="VMV186" s="180"/>
      <c r="VMW186" s="76"/>
      <c r="VMX186" s="67"/>
      <c r="VMY186" s="180"/>
      <c r="VMZ186" s="180"/>
      <c r="VNA186" s="180"/>
      <c r="VNB186" s="180"/>
      <c r="VNC186" s="180"/>
      <c r="VND186" s="76"/>
      <c r="VNE186" s="67"/>
      <c r="VNF186" s="180"/>
      <c r="VNG186" s="180"/>
      <c r="VNH186" s="180"/>
      <c r="VNI186" s="180"/>
      <c r="VNJ186" s="180"/>
      <c r="VNK186" s="76"/>
      <c r="VNL186" s="67"/>
      <c r="VNM186" s="180"/>
      <c r="VNN186" s="180"/>
      <c r="VNO186" s="180"/>
      <c r="VNP186" s="180"/>
      <c r="VNQ186" s="180"/>
      <c r="VNR186" s="76"/>
      <c r="VNS186" s="67"/>
      <c r="VNT186" s="180"/>
      <c r="VNU186" s="180"/>
      <c r="VNV186" s="180"/>
      <c r="VNW186" s="180"/>
      <c r="VNX186" s="180"/>
      <c r="VNY186" s="76"/>
      <c r="VNZ186" s="67"/>
      <c r="VOA186" s="180"/>
      <c r="VOB186" s="180"/>
      <c r="VOC186" s="180"/>
      <c r="VOD186" s="180"/>
      <c r="VOE186" s="180"/>
      <c r="VOF186" s="76"/>
      <c r="VOG186" s="67"/>
      <c r="VOH186" s="180"/>
      <c r="VOI186" s="180"/>
      <c r="VOJ186" s="180"/>
      <c r="VOK186" s="180"/>
      <c r="VOL186" s="180"/>
      <c r="VOM186" s="76"/>
      <c r="VON186" s="67"/>
      <c r="VOO186" s="180"/>
      <c r="VOP186" s="180"/>
      <c r="VOQ186" s="180"/>
      <c r="VOR186" s="180"/>
      <c r="VOS186" s="180"/>
      <c r="VOT186" s="76"/>
      <c r="VOU186" s="67"/>
      <c r="VOV186" s="180"/>
      <c r="VOW186" s="180"/>
      <c r="VOX186" s="180"/>
      <c r="VOY186" s="180"/>
      <c r="VOZ186" s="180"/>
      <c r="VPA186" s="76"/>
      <c r="VPB186" s="67"/>
      <c r="VPC186" s="180"/>
      <c r="VPD186" s="180"/>
      <c r="VPE186" s="180"/>
      <c r="VPF186" s="180"/>
      <c r="VPG186" s="180"/>
      <c r="VPH186" s="76"/>
      <c r="VPI186" s="67"/>
      <c r="VPJ186" s="180"/>
      <c r="VPK186" s="180"/>
      <c r="VPL186" s="180"/>
      <c r="VPM186" s="180"/>
      <c r="VPN186" s="180"/>
      <c r="VPO186" s="76"/>
      <c r="VPP186" s="67"/>
      <c r="VPQ186" s="180"/>
      <c r="VPR186" s="180"/>
      <c r="VPS186" s="180"/>
      <c r="VPT186" s="180"/>
      <c r="VPU186" s="180"/>
      <c r="VPV186" s="76"/>
      <c r="VPW186" s="67"/>
      <c r="VPX186" s="180"/>
      <c r="VPY186" s="180"/>
      <c r="VPZ186" s="180"/>
      <c r="VQA186" s="180"/>
      <c r="VQB186" s="180"/>
      <c r="VQC186" s="76"/>
      <c r="VQD186" s="67"/>
      <c r="VQE186" s="180"/>
      <c r="VQF186" s="180"/>
      <c r="VQG186" s="180"/>
      <c r="VQH186" s="180"/>
      <c r="VQI186" s="180"/>
      <c r="VQJ186" s="76"/>
      <c r="VQK186" s="67"/>
      <c r="VQL186" s="180"/>
      <c r="VQM186" s="180"/>
      <c r="VQN186" s="180"/>
      <c r="VQO186" s="180"/>
      <c r="VQP186" s="180"/>
      <c r="VQQ186" s="76"/>
      <c r="VQR186" s="67"/>
      <c r="VQS186" s="180"/>
      <c r="VQT186" s="180"/>
      <c r="VQU186" s="180"/>
      <c r="VQV186" s="180"/>
      <c r="VQW186" s="180"/>
      <c r="VQX186" s="76"/>
      <c r="VQY186" s="67"/>
      <c r="VQZ186" s="180"/>
      <c r="VRA186" s="180"/>
      <c r="VRB186" s="180"/>
      <c r="VRC186" s="180"/>
      <c r="VRD186" s="180"/>
      <c r="VRE186" s="76"/>
      <c r="VRF186" s="67"/>
      <c r="VRG186" s="180"/>
      <c r="VRH186" s="180"/>
      <c r="VRI186" s="180"/>
      <c r="VRJ186" s="180"/>
      <c r="VRK186" s="180"/>
      <c r="VRL186" s="76"/>
      <c r="VRM186" s="67"/>
      <c r="VRN186" s="180"/>
      <c r="VRO186" s="180"/>
      <c r="VRP186" s="180"/>
      <c r="VRQ186" s="180"/>
      <c r="VRR186" s="180"/>
      <c r="VRS186" s="76"/>
      <c r="VRT186" s="67"/>
      <c r="VRU186" s="180"/>
      <c r="VRV186" s="180"/>
      <c r="VRW186" s="180"/>
      <c r="VRX186" s="180"/>
      <c r="VRY186" s="180"/>
      <c r="VRZ186" s="76"/>
      <c r="VSA186" s="67"/>
      <c r="VSB186" s="180"/>
      <c r="VSC186" s="180"/>
      <c r="VSD186" s="180"/>
      <c r="VSE186" s="180"/>
      <c r="VSF186" s="180"/>
      <c r="VSG186" s="76"/>
      <c r="VSH186" s="67"/>
      <c r="VSI186" s="180"/>
      <c r="VSJ186" s="180"/>
      <c r="VSK186" s="180"/>
      <c r="VSL186" s="180"/>
      <c r="VSM186" s="180"/>
      <c r="VSN186" s="76"/>
      <c r="VSO186" s="67"/>
      <c r="VSP186" s="180"/>
      <c r="VSQ186" s="180"/>
      <c r="VSR186" s="180"/>
      <c r="VSS186" s="180"/>
      <c r="VST186" s="180"/>
      <c r="VSU186" s="76"/>
      <c r="VSV186" s="67"/>
      <c r="VSW186" s="180"/>
      <c r="VSX186" s="180"/>
      <c r="VSY186" s="180"/>
      <c r="VSZ186" s="180"/>
      <c r="VTA186" s="180"/>
      <c r="VTB186" s="76"/>
      <c r="VTC186" s="67"/>
      <c r="VTD186" s="180"/>
      <c r="VTE186" s="180"/>
      <c r="VTF186" s="180"/>
      <c r="VTG186" s="180"/>
      <c r="VTH186" s="180"/>
      <c r="VTI186" s="76"/>
      <c r="VTJ186" s="67"/>
      <c r="VTK186" s="180"/>
      <c r="VTL186" s="180"/>
      <c r="VTM186" s="180"/>
      <c r="VTN186" s="180"/>
      <c r="VTO186" s="180"/>
      <c r="VTP186" s="76"/>
      <c r="VTQ186" s="67"/>
      <c r="VTR186" s="180"/>
      <c r="VTS186" s="180"/>
      <c r="VTT186" s="180"/>
      <c r="VTU186" s="180"/>
      <c r="VTV186" s="180"/>
      <c r="VTW186" s="76"/>
      <c r="VTX186" s="67"/>
      <c r="VTY186" s="180"/>
      <c r="VTZ186" s="180"/>
      <c r="VUA186" s="180"/>
      <c r="VUB186" s="180"/>
      <c r="VUC186" s="180"/>
      <c r="VUD186" s="76"/>
      <c r="VUE186" s="67"/>
      <c r="VUF186" s="180"/>
      <c r="VUG186" s="180"/>
      <c r="VUH186" s="180"/>
      <c r="VUI186" s="180"/>
      <c r="VUJ186" s="180"/>
      <c r="VUK186" s="76"/>
      <c r="VUL186" s="67"/>
      <c r="VUM186" s="180"/>
      <c r="VUN186" s="180"/>
      <c r="VUO186" s="180"/>
      <c r="VUP186" s="180"/>
      <c r="VUQ186" s="180"/>
      <c r="VUR186" s="76"/>
      <c r="VUS186" s="67"/>
      <c r="VUT186" s="180"/>
      <c r="VUU186" s="180"/>
      <c r="VUV186" s="180"/>
      <c r="VUW186" s="180"/>
      <c r="VUX186" s="180"/>
      <c r="VUY186" s="76"/>
      <c r="VUZ186" s="67"/>
      <c r="VVA186" s="180"/>
      <c r="VVB186" s="180"/>
      <c r="VVC186" s="180"/>
      <c r="VVD186" s="180"/>
      <c r="VVE186" s="180"/>
      <c r="VVF186" s="76"/>
      <c r="VVG186" s="67"/>
      <c r="VVH186" s="180"/>
      <c r="VVI186" s="180"/>
      <c r="VVJ186" s="180"/>
      <c r="VVK186" s="180"/>
      <c r="VVL186" s="180"/>
      <c r="VVM186" s="76"/>
      <c r="VVN186" s="67"/>
      <c r="VVO186" s="180"/>
      <c r="VVP186" s="180"/>
      <c r="VVQ186" s="180"/>
      <c r="VVR186" s="180"/>
      <c r="VVS186" s="180"/>
      <c r="VVT186" s="76"/>
      <c r="VVU186" s="67"/>
      <c r="VVV186" s="180"/>
      <c r="VVW186" s="180"/>
      <c r="VVX186" s="180"/>
      <c r="VVY186" s="180"/>
      <c r="VVZ186" s="180"/>
      <c r="VWA186" s="76"/>
      <c r="VWB186" s="67"/>
      <c r="VWC186" s="180"/>
      <c r="VWD186" s="180"/>
      <c r="VWE186" s="180"/>
      <c r="VWF186" s="180"/>
      <c r="VWG186" s="180"/>
      <c r="VWH186" s="76"/>
      <c r="VWI186" s="67"/>
      <c r="VWJ186" s="180"/>
      <c r="VWK186" s="180"/>
      <c r="VWL186" s="180"/>
      <c r="VWM186" s="180"/>
      <c r="VWN186" s="180"/>
      <c r="VWO186" s="76"/>
      <c r="VWP186" s="67"/>
      <c r="VWQ186" s="180"/>
      <c r="VWR186" s="180"/>
      <c r="VWS186" s="180"/>
      <c r="VWT186" s="180"/>
      <c r="VWU186" s="180"/>
      <c r="VWV186" s="76"/>
      <c r="VWW186" s="67"/>
      <c r="VWX186" s="180"/>
      <c r="VWY186" s="180"/>
      <c r="VWZ186" s="180"/>
      <c r="VXA186" s="180"/>
      <c r="VXB186" s="180"/>
      <c r="VXC186" s="76"/>
      <c r="VXD186" s="67"/>
      <c r="VXE186" s="180"/>
      <c r="VXF186" s="180"/>
      <c r="VXG186" s="180"/>
      <c r="VXH186" s="180"/>
      <c r="VXI186" s="180"/>
      <c r="VXJ186" s="76"/>
      <c r="VXK186" s="67"/>
      <c r="VXL186" s="180"/>
      <c r="VXM186" s="180"/>
      <c r="VXN186" s="180"/>
      <c r="VXO186" s="180"/>
      <c r="VXP186" s="180"/>
      <c r="VXQ186" s="76"/>
      <c r="VXR186" s="67"/>
      <c r="VXS186" s="180"/>
      <c r="VXT186" s="180"/>
      <c r="VXU186" s="180"/>
      <c r="VXV186" s="180"/>
      <c r="VXW186" s="180"/>
      <c r="VXX186" s="76"/>
      <c r="VXY186" s="67"/>
      <c r="VXZ186" s="180"/>
      <c r="VYA186" s="180"/>
      <c r="VYB186" s="180"/>
      <c r="VYC186" s="180"/>
      <c r="VYD186" s="180"/>
      <c r="VYE186" s="76"/>
      <c r="VYF186" s="67"/>
      <c r="VYG186" s="180"/>
      <c r="VYH186" s="180"/>
      <c r="VYI186" s="180"/>
      <c r="VYJ186" s="180"/>
      <c r="VYK186" s="180"/>
      <c r="VYL186" s="76"/>
      <c r="VYM186" s="67"/>
      <c r="VYN186" s="180"/>
      <c r="VYO186" s="180"/>
      <c r="VYP186" s="180"/>
      <c r="VYQ186" s="180"/>
      <c r="VYR186" s="180"/>
      <c r="VYS186" s="76"/>
      <c r="VYT186" s="67"/>
      <c r="VYU186" s="180"/>
      <c r="VYV186" s="180"/>
      <c r="VYW186" s="180"/>
      <c r="VYX186" s="180"/>
      <c r="VYY186" s="180"/>
      <c r="VYZ186" s="76"/>
      <c r="VZA186" s="67"/>
      <c r="VZB186" s="180"/>
      <c r="VZC186" s="180"/>
      <c r="VZD186" s="180"/>
      <c r="VZE186" s="180"/>
      <c r="VZF186" s="180"/>
      <c r="VZG186" s="76"/>
      <c r="VZH186" s="67"/>
      <c r="VZI186" s="180"/>
      <c r="VZJ186" s="180"/>
      <c r="VZK186" s="180"/>
      <c r="VZL186" s="180"/>
      <c r="VZM186" s="180"/>
      <c r="VZN186" s="76"/>
      <c r="VZO186" s="67"/>
      <c r="VZP186" s="180"/>
      <c r="VZQ186" s="180"/>
      <c r="VZR186" s="180"/>
      <c r="VZS186" s="180"/>
      <c r="VZT186" s="180"/>
      <c r="VZU186" s="76"/>
      <c r="VZV186" s="67"/>
      <c r="VZW186" s="180"/>
      <c r="VZX186" s="180"/>
      <c r="VZY186" s="180"/>
      <c r="VZZ186" s="180"/>
      <c r="WAA186" s="180"/>
      <c r="WAB186" s="76"/>
      <c r="WAC186" s="67"/>
      <c r="WAD186" s="180"/>
      <c r="WAE186" s="180"/>
      <c r="WAF186" s="180"/>
      <c r="WAG186" s="180"/>
      <c r="WAH186" s="180"/>
      <c r="WAI186" s="76"/>
      <c r="WAJ186" s="67"/>
      <c r="WAK186" s="180"/>
      <c r="WAL186" s="180"/>
      <c r="WAM186" s="180"/>
      <c r="WAN186" s="180"/>
      <c r="WAO186" s="180"/>
      <c r="WAP186" s="76"/>
      <c r="WAQ186" s="67"/>
      <c r="WAR186" s="180"/>
      <c r="WAS186" s="180"/>
      <c r="WAT186" s="180"/>
      <c r="WAU186" s="180"/>
      <c r="WAV186" s="180"/>
      <c r="WAW186" s="76"/>
      <c r="WAX186" s="67"/>
      <c r="WAY186" s="180"/>
      <c r="WAZ186" s="180"/>
      <c r="WBA186" s="180"/>
      <c r="WBB186" s="180"/>
      <c r="WBC186" s="180"/>
      <c r="WBD186" s="76"/>
      <c r="WBE186" s="67"/>
      <c r="WBF186" s="180"/>
      <c r="WBG186" s="180"/>
      <c r="WBH186" s="180"/>
      <c r="WBI186" s="180"/>
      <c r="WBJ186" s="180"/>
      <c r="WBK186" s="76"/>
      <c r="WBL186" s="67"/>
      <c r="WBM186" s="180"/>
      <c r="WBN186" s="180"/>
      <c r="WBO186" s="180"/>
      <c r="WBP186" s="180"/>
      <c r="WBQ186" s="180"/>
      <c r="WBR186" s="76"/>
      <c r="WBS186" s="67"/>
      <c r="WBT186" s="180"/>
      <c r="WBU186" s="180"/>
      <c r="WBV186" s="180"/>
      <c r="WBW186" s="180"/>
      <c r="WBX186" s="180"/>
      <c r="WBY186" s="76"/>
      <c r="WBZ186" s="67"/>
      <c r="WCA186" s="180"/>
      <c r="WCB186" s="180"/>
      <c r="WCC186" s="180"/>
      <c r="WCD186" s="180"/>
      <c r="WCE186" s="180"/>
      <c r="WCF186" s="76"/>
      <c r="WCG186" s="67"/>
      <c r="WCH186" s="180"/>
      <c r="WCI186" s="180"/>
      <c r="WCJ186" s="180"/>
      <c r="WCK186" s="180"/>
      <c r="WCL186" s="180"/>
      <c r="WCM186" s="76"/>
      <c r="WCN186" s="67"/>
      <c r="WCO186" s="180"/>
      <c r="WCP186" s="180"/>
      <c r="WCQ186" s="180"/>
      <c r="WCR186" s="180"/>
      <c r="WCS186" s="180"/>
      <c r="WCT186" s="76"/>
      <c r="WCU186" s="67"/>
      <c r="WCV186" s="180"/>
      <c r="WCW186" s="180"/>
      <c r="WCX186" s="180"/>
      <c r="WCY186" s="180"/>
      <c r="WCZ186" s="180"/>
      <c r="WDA186" s="76"/>
      <c r="WDB186" s="67"/>
      <c r="WDC186" s="180"/>
      <c r="WDD186" s="180"/>
      <c r="WDE186" s="180"/>
      <c r="WDF186" s="180"/>
      <c r="WDG186" s="180"/>
      <c r="WDH186" s="76"/>
      <c r="WDI186" s="67"/>
      <c r="WDJ186" s="180"/>
      <c r="WDK186" s="180"/>
      <c r="WDL186" s="180"/>
      <c r="WDM186" s="180"/>
      <c r="WDN186" s="180"/>
      <c r="WDO186" s="76"/>
      <c r="WDP186" s="67"/>
      <c r="WDQ186" s="180"/>
      <c r="WDR186" s="180"/>
      <c r="WDS186" s="180"/>
      <c r="WDT186" s="180"/>
      <c r="WDU186" s="180"/>
      <c r="WDV186" s="76"/>
      <c r="WDW186" s="67"/>
      <c r="WDX186" s="180"/>
      <c r="WDY186" s="180"/>
      <c r="WDZ186" s="180"/>
      <c r="WEA186" s="180"/>
      <c r="WEB186" s="180"/>
      <c r="WEC186" s="76"/>
      <c r="WED186" s="67"/>
      <c r="WEE186" s="180"/>
      <c r="WEF186" s="180"/>
      <c r="WEG186" s="180"/>
      <c r="WEH186" s="180"/>
      <c r="WEI186" s="180"/>
      <c r="WEJ186" s="76"/>
      <c r="WEK186" s="67"/>
      <c r="WEL186" s="180"/>
      <c r="WEM186" s="180"/>
      <c r="WEN186" s="180"/>
      <c r="WEO186" s="180"/>
      <c r="WEP186" s="180"/>
      <c r="WEQ186" s="76"/>
      <c r="WER186" s="67"/>
      <c r="WES186" s="180"/>
      <c r="WET186" s="180"/>
      <c r="WEU186" s="180"/>
      <c r="WEV186" s="180"/>
      <c r="WEW186" s="180"/>
      <c r="WEX186" s="76"/>
      <c r="WEY186" s="67"/>
      <c r="WEZ186" s="180"/>
      <c r="WFA186" s="180"/>
      <c r="WFB186" s="180"/>
      <c r="WFC186" s="180"/>
      <c r="WFD186" s="180"/>
      <c r="WFE186" s="76"/>
      <c r="WFF186" s="67"/>
      <c r="WFG186" s="180"/>
      <c r="WFH186" s="180"/>
      <c r="WFI186" s="180"/>
      <c r="WFJ186" s="180"/>
      <c r="WFK186" s="180"/>
      <c r="WFL186" s="76"/>
      <c r="WFM186" s="67"/>
      <c r="WFN186" s="180"/>
      <c r="WFO186" s="180"/>
      <c r="WFP186" s="180"/>
      <c r="WFQ186" s="180"/>
      <c r="WFR186" s="180"/>
      <c r="WFS186" s="76"/>
      <c r="WFT186" s="67"/>
      <c r="WFU186" s="180"/>
      <c r="WFV186" s="180"/>
      <c r="WFW186" s="180"/>
      <c r="WFX186" s="180"/>
      <c r="WFY186" s="180"/>
      <c r="WFZ186" s="76"/>
      <c r="WGA186" s="67"/>
      <c r="WGB186" s="180"/>
      <c r="WGC186" s="180"/>
      <c r="WGD186" s="180"/>
      <c r="WGE186" s="180"/>
      <c r="WGF186" s="180"/>
      <c r="WGG186" s="76"/>
      <c r="WGH186" s="67"/>
      <c r="WGI186" s="180"/>
      <c r="WGJ186" s="180"/>
      <c r="WGK186" s="180"/>
      <c r="WGL186" s="180"/>
      <c r="WGM186" s="180"/>
      <c r="WGN186" s="76"/>
      <c r="WGO186" s="67"/>
      <c r="WGP186" s="180"/>
      <c r="WGQ186" s="180"/>
      <c r="WGR186" s="180"/>
      <c r="WGS186" s="180"/>
      <c r="WGT186" s="180"/>
      <c r="WGU186" s="76"/>
      <c r="WGV186" s="67"/>
      <c r="WGW186" s="180"/>
      <c r="WGX186" s="180"/>
      <c r="WGY186" s="180"/>
      <c r="WGZ186" s="180"/>
      <c r="WHA186" s="180"/>
      <c r="WHB186" s="76"/>
      <c r="WHC186" s="67"/>
      <c r="WHD186" s="180"/>
      <c r="WHE186" s="180"/>
      <c r="WHF186" s="180"/>
      <c r="WHG186" s="180"/>
      <c r="WHH186" s="180"/>
      <c r="WHI186" s="76"/>
      <c r="WHJ186" s="67"/>
      <c r="WHK186" s="180"/>
      <c r="WHL186" s="180"/>
      <c r="WHM186" s="180"/>
      <c r="WHN186" s="180"/>
      <c r="WHO186" s="180"/>
      <c r="WHP186" s="76"/>
      <c r="WHQ186" s="67"/>
      <c r="WHR186" s="180"/>
      <c r="WHS186" s="180"/>
      <c r="WHT186" s="180"/>
      <c r="WHU186" s="180"/>
      <c r="WHV186" s="180"/>
      <c r="WHW186" s="76"/>
      <c r="WHX186" s="67"/>
      <c r="WHY186" s="180"/>
      <c r="WHZ186" s="180"/>
      <c r="WIA186" s="180"/>
      <c r="WIB186" s="180"/>
      <c r="WIC186" s="180"/>
      <c r="WID186" s="76"/>
      <c r="WIE186" s="67"/>
      <c r="WIF186" s="180"/>
      <c r="WIG186" s="180"/>
      <c r="WIH186" s="180"/>
      <c r="WII186" s="180"/>
      <c r="WIJ186" s="180"/>
      <c r="WIK186" s="76"/>
      <c r="WIL186" s="67"/>
      <c r="WIM186" s="180"/>
      <c r="WIN186" s="180"/>
      <c r="WIO186" s="180"/>
      <c r="WIP186" s="180"/>
      <c r="WIQ186" s="180"/>
      <c r="WIR186" s="76"/>
      <c r="WIS186" s="67"/>
      <c r="WIT186" s="180"/>
      <c r="WIU186" s="180"/>
      <c r="WIV186" s="180"/>
      <c r="WIW186" s="180"/>
      <c r="WIX186" s="180"/>
      <c r="WIY186" s="76"/>
      <c r="WIZ186" s="67"/>
      <c r="WJA186" s="180"/>
      <c r="WJB186" s="180"/>
      <c r="WJC186" s="180"/>
      <c r="WJD186" s="180"/>
      <c r="WJE186" s="180"/>
      <c r="WJF186" s="76"/>
      <c r="WJG186" s="67"/>
      <c r="WJH186" s="180"/>
      <c r="WJI186" s="180"/>
      <c r="WJJ186" s="180"/>
      <c r="WJK186" s="180"/>
      <c r="WJL186" s="180"/>
      <c r="WJM186" s="76"/>
      <c r="WJN186" s="67"/>
      <c r="WJO186" s="180"/>
      <c r="WJP186" s="180"/>
      <c r="WJQ186" s="180"/>
      <c r="WJR186" s="180"/>
      <c r="WJS186" s="180"/>
      <c r="WJT186" s="76"/>
      <c r="WJU186" s="67"/>
      <c r="WJV186" s="180"/>
      <c r="WJW186" s="180"/>
      <c r="WJX186" s="180"/>
      <c r="WJY186" s="180"/>
      <c r="WJZ186" s="180"/>
      <c r="WKA186" s="76"/>
      <c r="WKB186" s="67"/>
      <c r="WKC186" s="180"/>
      <c r="WKD186" s="180"/>
      <c r="WKE186" s="180"/>
      <c r="WKF186" s="180"/>
      <c r="WKG186" s="180"/>
      <c r="WKH186" s="76"/>
      <c r="WKI186" s="67"/>
      <c r="WKJ186" s="180"/>
      <c r="WKK186" s="180"/>
      <c r="WKL186" s="180"/>
      <c r="WKM186" s="180"/>
      <c r="WKN186" s="180"/>
      <c r="WKO186" s="76"/>
      <c r="WKP186" s="67"/>
      <c r="WKQ186" s="180"/>
      <c r="WKR186" s="180"/>
      <c r="WKS186" s="180"/>
      <c r="WKT186" s="180"/>
      <c r="WKU186" s="180"/>
      <c r="WKV186" s="76"/>
      <c r="WKW186" s="67"/>
      <c r="WKX186" s="180"/>
      <c r="WKY186" s="180"/>
      <c r="WKZ186" s="180"/>
      <c r="WLA186" s="180"/>
      <c r="WLB186" s="180"/>
      <c r="WLC186" s="76"/>
      <c r="WLD186" s="67"/>
      <c r="WLE186" s="180"/>
      <c r="WLF186" s="180"/>
      <c r="WLG186" s="180"/>
      <c r="WLH186" s="180"/>
      <c r="WLI186" s="180"/>
      <c r="WLJ186" s="76"/>
      <c r="WLK186" s="67"/>
      <c r="WLL186" s="180"/>
      <c r="WLM186" s="180"/>
      <c r="WLN186" s="180"/>
      <c r="WLO186" s="180"/>
      <c r="WLP186" s="180"/>
      <c r="WLQ186" s="76"/>
      <c r="WLR186" s="67"/>
      <c r="WLS186" s="180"/>
      <c r="WLT186" s="180"/>
      <c r="WLU186" s="180"/>
      <c r="WLV186" s="180"/>
      <c r="WLW186" s="180"/>
      <c r="WLX186" s="76"/>
      <c r="WLY186" s="67"/>
      <c r="WLZ186" s="180"/>
      <c r="WMA186" s="180"/>
      <c r="WMB186" s="180"/>
      <c r="WMC186" s="180"/>
      <c r="WMD186" s="180"/>
      <c r="WME186" s="76"/>
      <c r="WMF186" s="67"/>
      <c r="WMG186" s="180"/>
      <c r="WMH186" s="180"/>
      <c r="WMI186" s="180"/>
      <c r="WMJ186" s="180"/>
      <c r="WMK186" s="180"/>
      <c r="WML186" s="76"/>
      <c r="WMM186" s="67"/>
      <c r="WMN186" s="180"/>
      <c r="WMO186" s="180"/>
      <c r="WMP186" s="180"/>
      <c r="WMQ186" s="180"/>
      <c r="WMR186" s="180"/>
      <c r="WMS186" s="76"/>
      <c r="WMT186" s="67"/>
      <c r="WMU186" s="180"/>
      <c r="WMV186" s="180"/>
      <c r="WMW186" s="180"/>
      <c r="WMX186" s="180"/>
      <c r="WMY186" s="180"/>
      <c r="WMZ186" s="76"/>
      <c r="WNA186" s="67"/>
      <c r="WNB186" s="180"/>
      <c r="WNC186" s="180"/>
      <c r="WND186" s="180"/>
      <c r="WNE186" s="180"/>
      <c r="WNF186" s="180"/>
      <c r="WNG186" s="76"/>
      <c r="WNH186" s="67"/>
      <c r="WNI186" s="180"/>
      <c r="WNJ186" s="180"/>
      <c r="WNK186" s="180"/>
      <c r="WNL186" s="180"/>
      <c r="WNM186" s="180"/>
      <c r="WNN186" s="76"/>
      <c r="WNO186" s="67"/>
      <c r="WNP186" s="180"/>
      <c r="WNQ186" s="180"/>
      <c r="WNR186" s="180"/>
      <c r="WNS186" s="180"/>
      <c r="WNT186" s="180"/>
      <c r="WNU186" s="76"/>
      <c r="WNV186" s="67"/>
      <c r="WNW186" s="180"/>
      <c r="WNX186" s="180"/>
      <c r="WNY186" s="180"/>
      <c r="WNZ186" s="180"/>
      <c r="WOA186" s="180"/>
      <c r="WOB186" s="76"/>
      <c r="WOC186" s="67"/>
      <c r="WOD186" s="180"/>
      <c r="WOE186" s="180"/>
      <c r="WOF186" s="180"/>
      <c r="WOG186" s="180"/>
      <c r="WOH186" s="180"/>
      <c r="WOI186" s="76"/>
      <c r="WOJ186" s="67"/>
      <c r="WOK186" s="180"/>
      <c r="WOL186" s="180"/>
      <c r="WOM186" s="180"/>
      <c r="WON186" s="180"/>
      <c r="WOO186" s="180"/>
      <c r="WOP186" s="76"/>
      <c r="WOQ186" s="67"/>
      <c r="WOR186" s="180"/>
      <c r="WOS186" s="180"/>
      <c r="WOT186" s="180"/>
      <c r="WOU186" s="180"/>
      <c r="WOV186" s="180"/>
      <c r="WOW186" s="76"/>
      <c r="WOX186" s="67"/>
      <c r="WOY186" s="180"/>
      <c r="WOZ186" s="180"/>
      <c r="WPA186" s="180"/>
      <c r="WPB186" s="180"/>
      <c r="WPC186" s="180"/>
      <c r="WPD186" s="76"/>
      <c r="WPE186" s="67"/>
      <c r="WPF186" s="180"/>
      <c r="WPG186" s="180"/>
      <c r="WPH186" s="180"/>
      <c r="WPI186" s="180"/>
      <c r="WPJ186" s="180"/>
      <c r="WPK186" s="76"/>
      <c r="WPL186" s="67"/>
      <c r="WPM186" s="180"/>
      <c r="WPN186" s="180"/>
      <c r="WPO186" s="180"/>
      <c r="WPP186" s="180"/>
      <c r="WPQ186" s="180"/>
      <c r="WPR186" s="76"/>
      <c r="WPS186" s="67"/>
      <c r="WPT186" s="180"/>
      <c r="WPU186" s="180"/>
      <c r="WPV186" s="180"/>
      <c r="WPW186" s="180"/>
      <c r="WPX186" s="180"/>
      <c r="WPY186" s="76"/>
      <c r="WPZ186" s="67"/>
      <c r="WQA186" s="180"/>
      <c r="WQB186" s="180"/>
      <c r="WQC186" s="180"/>
      <c r="WQD186" s="180"/>
      <c r="WQE186" s="180"/>
      <c r="WQF186" s="76"/>
      <c r="WQG186" s="67"/>
      <c r="WQH186" s="180"/>
      <c r="WQI186" s="180"/>
      <c r="WQJ186" s="180"/>
      <c r="WQK186" s="180"/>
      <c r="WQL186" s="180"/>
      <c r="WQM186" s="76"/>
      <c r="WQN186" s="67"/>
      <c r="WQO186" s="180"/>
      <c r="WQP186" s="180"/>
      <c r="WQQ186" s="180"/>
      <c r="WQR186" s="180"/>
      <c r="WQS186" s="180"/>
      <c r="WQT186" s="76"/>
      <c r="WQU186" s="67"/>
      <c r="WQV186" s="180"/>
      <c r="WQW186" s="180"/>
      <c r="WQX186" s="180"/>
      <c r="WQY186" s="180"/>
      <c r="WQZ186" s="180"/>
      <c r="WRA186" s="76"/>
      <c r="WRB186" s="67"/>
      <c r="WRC186" s="180"/>
      <c r="WRD186" s="180"/>
      <c r="WRE186" s="180"/>
      <c r="WRF186" s="180"/>
      <c r="WRG186" s="180"/>
      <c r="WRH186" s="76"/>
      <c r="WRI186" s="67"/>
      <c r="WRJ186" s="180"/>
      <c r="WRK186" s="180"/>
      <c r="WRL186" s="180"/>
      <c r="WRM186" s="180"/>
      <c r="WRN186" s="180"/>
      <c r="WRO186" s="76"/>
      <c r="WRP186" s="67"/>
      <c r="WRQ186" s="180"/>
      <c r="WRR186" s="180"/>
      <c r="WRS186" s="180"/>
      <c r="WRT186" s="180"/>
      <c r="WRU186" s="180"/>
      <c r="WRV186" s="76"/>
      <c r="WRW186" s="67"/>
      <c r="WRX186" s="180"/>
      <c r="WRY186" s="180"/>
      <c r="WRZ186" s="180"/>
      <c r="WSA186" s="180"/>
      <c r="WSB186" s="180"/>
      <c r="WSC186" s="76"/>
      <c r="WSD186" s="67"/>
      <c r="WSE186" s="180"/>
      <c r="WSF186" s="180"/>
      <c r="WSG186" s="180"/>
      <c r="WSH186" s="180"/>
      <c r="WSI186" s="180"/>
      <c r="WSJ186" s="76"/>
      <c r="WSK186" s="67"/>
      <c r="WSL186" s="180"/>
      <c r="WSM186" s="180"/>
      <c r="WSN186" s="180"/>
      <c r="WSO186" s="180"/>
      <c r="WSP186" s="180"/>
      <c r="WSQ186" s="76"/>
      <c r="WSR186" s="67"/>
      <c r="WSS186" s="180"/>
      <c r="WST186" s="180"/>
      <c r="WSU186" s="180"/>
      <c r="WSV186" s="180"/>
      <c r="WSW186" s="180"/>
      <c r="WSX186" s="76"/>
      <c r="WSY186" s="67"/>
      <c r="WSZ186" s="180"/>
      <c r="WTA186" s="180"/>
      <c r="WTB186" s="180"/>
      <c r="WTC186" s="180"/>
      <c r="WTD186" s="180"/>
      <c r="WTE186" s="76"/>
      <c r="WTF186" s="67"/>
      <c r="WTG186" s="180"/>
      <c r="WTH186" s="180"/>
      <c r="WTI186" s="180"/>
      <c r="WTJ186" s="180"/>
      <c r="WTK186" s="180"/>
      <c r="WTL186" s="76"/>
      <c r="WTM186" s="67"/>
      <c r="WTN186" s="180"/>
      <c r="WTO186" s="180"/>
      <c r="WTP186" s="180"/>
      <c r="WTQ186" s="180"/>
      <c r="WTR186" s="180"/>
      <c r="WTS186" s="76"/>
      <c r="WTT186" s="67"/>
      <c r="WTU186" s="180"/>
      <c r="WTV186" s="180"/>
      <c r="WTW186" s="180"/>
      <c r="WTX186" s="180"/>
      <c r="WTY186" s="180"/>
      <c r="WTZ186" s="76"/>
      <c r="WUA186" s="67"/>
      <c r="WUB186" s="180"/>
      <c r="WUC186" s="180"/>
      <c r="WUD186" s="180"/>
      <c r="WUE186" s="180"/>
      <c r="WUF186" s="180"/>
      <c r="WUG186" s="76"/>
      <c r="WUH186" s="67"/>
      <c r="WUI186" s="180"/>
      <c r="WUJ186" s="180"/>
      <c r="WUK186" s="180"/>
      <c r="WUL186" s="180"/>
      <c r="WUM186" s="180"/>
      <c r="WUN186" s="76"/>
      <c r="WUO186" s="67"/>
      <c r="WUP186" s="180"/>
      <c r="WUQ186" s="180"/>
      <c r="WUR186" s="180"/>
      <c r="WUS186" s="180"/>
      <c r="WUT186" s="180"/>
      <c r="WUU186" s="76"/>
      <c r="WUV186" s="67"/>
      <c r="WUW186" s="180"/>
      <c r="WUX186" s="180"/>
      <c r="WUY186" s="180"/>
      <c r="WUZ186" s="180"/>
      <c r="WVA186" s="180"/>
      <c r="WVB186" s="76"/>
      <c r="WVC186" s="67"/>
      <c r="WVD186" s="180"/>
      <c r="WVE186" s="180"/>
      <c r="WVF186" s="180"/>
      <c r="WVG186" s="180"/>
      <c r="WVH186" s="180"/>
      <c r="WVI186" s="76"/>
      <c r="WVJ186" s="67"/>
      <c r="WVK186" s="180"/>
      <c r="WVL186" s="180"/>
      <c r="WVM186" s="180"/>
      <c r="WVN186" s="180"/>
      <c r="WVO186" s="180"/>
      <c r="WVP186" s="76"/>
      <c r="WVQ186" s="67"/>
      <c r="WVR186" s="180"/>
      <c r="WVS186" s="180"/>
      <c r="WVT186" s="180"/>
      <c r="WVU186" s="180"/>
      <c r="WVV186" s="180"/>
      <c r="WVW186" s="76"/>
      <c r="WVX186" s="67"/>
      <c r="WVY186" s="180"/>
      <c r="WVZ186" s="180"/>
      <c r="WWA186" s="180"/>
      <c r="WWB186" s="180"/>
      <c r="WWC186" s="180"/>
      <c r="WWD186" s="76"/>
      <c r="WWE186" s="67"/>
      <c r="WWF186" s="180"/>
      <c r="WWG186" s="180"/>
      <c r="WWH186" s="180"/>
      <c r="WWI186" s="180"/>
      <c r="WWJ186" s="180"/>
      <c r="WWK186" s="76"/>
      <c r="WWL186" s="67"/>
      <c r="WWM186" s="180"/>
      <c r="WWN186" s="180"/>
      <c r="WWO186" s="180"/>
      <c r="WWP186" s="180"/>
      <c r="WWQ186" s="180"/>
      <c r="WWR186" s="76"/>
      <c r="WWS186" s="67"/>
      <c r="WWT186" s="180"/>
      <c r="WWU186" s="180"/>
      <c r="WWV186" s="180"/>
      <c r="WWW186" s="180"/>
      <c r="WWX186" s="180"/>
      <c r="WWY186" s="76"/>
      <c r="WWZ186" s="67"/>
      <c r="WXA186" s="180"/>
      <c r="WXB186" s="180"/>
      <c r="WXC186" s="180"/>
      <c r="WXD186" s="180"/>
      <c r="WXE186" s="180"/>
      <c r="WXF186" s="76"/>
      <c r="WXG186" s="67"/>
      <c r="WXH186" s="180"/>
      <c r="WXI186" s="180"/>
      <c r="WXJ186" s="180"/>
      <c r="WXK186" s="180"/>
      <c r="WXL186" s="180"/>
      <c r="WXM186" s="76"/>
      <c r="WXN186" s="67"/>
      <c r="WXO186" s="180"/>
      <c r="WXP186" s="180"/>
      <c r="WXQ186" s="180"/>
      <c r="WXR186" s="180"/>
      <c r="WXS186" s="180"/>
      <c r="WXT186" s="76"/>
      <c r="WXU186" s="67"/>
      <c r="WXV186" s="180"/>
      <c r="WXW186" s="180"/>
      <c r="WXX186" s="180"/>
      <c r="WXY186" s="180"/>
      <c r="WXZ186" s="180"/>
      <c r="WYA186" s="76"/>
      <c r="WYB186" s="67"/>
      <c r="WYC186" s="180"/>
      <c r="WYD186" s="180"/>
      <c r="WYE186" s="180"/>
      <c r="WYF186" s="180"/>
      <c r="WYG186" s="180"/>
      <c r="WYH186" s="76"/>
      <c r="WYI186" s="67"/>
      <c r="WYJ186" s="180"/>
      <c r="WYK186" s="180"/>
      <c r="WYL186" s="180"/>
      <c r="WYM186" s="180"/>
      <c r="WYN186" s="180"/>
      <c r="WYO186" s="76"/>
      <c r="WYP186" s="67"/>
      <c r="WYQ186" s="180"/>
      <c r="WYR186" s="180"/>
      <c r="WYS186" s="180"/>
      <c r="WYT186" s="180"/>
      <c r="WYU186" s="180"/>
      <c r="WYV186" s="76"/>
      <c r="WYW186" s="67"/>
      <c r="WYX186" s="180"/>
      <c r="WYY186" s="180"/>
      <c r="WYZ186" s="180"/>
      <c r="WZA186" s="180"/>
      <c r="WZB186" s="180"/>
      <c r="WZC186" s="76"/>
      <c r="WZD186" s="67"/>
      <c r="WZE186" s="180"/>
      <c r="WZF186" s="180"/>
      <c r="WZG186" s="180"/>
      <c r="WZH186" s="180"/>
      <c r="WZI186" s="180"/>
      <c r="WZJ186" s="76"/>
      <c r="WZK186" s="67"/>
      <c r="WZL186" s="180"/>
      <c r="WZM186" s="180"/>
      <c r="WZN186" s="180"/>
      <c r="WZO186" s="180"/>
      <c r="WZP186" s="180"/>
      <c r="WZQ186" s="76"/>
      <c r="WZR186" s="67"/>
      <c r="WZS186" s="180"/>
      <c r="WZT186" s="180"/>
      <c r="WZU186" s="180"/>
      <c r="WZV186" s="180"/>
      <c r="WZW186" s="180"/>
      <c r="WZX186" s="76"/>
      <c r="WZY186" s="67"/>
      <c r="WZZ186" s="180"/>
      <c r="XAA186" s="180"/>
      <c r="XAB186" s="180"/>
      <c r="XAC186" s="180"/>
      <c r="XAD186" s="180"/>
      <c r="XAE186" s="76"/>
      <c r="XAF186" s="67"/>
      <c r="XAG186" s="180"/>
      <c r="XAH186" s="180"/>
      <c r="XAI186" s="180"/>
      <c r="XAJ186" s="180"/>
      <c r="XAK186" s="180"/>
      <c r="XAL186" s="76"/>
      <c r="XAM186" s="67"/>
      <c r="XAN186" s="180"/>
      <c r="XAO186" s="180"/>
      <c r="XAP186" s="180"/>
      <c r="XAQ186" s="180"/>
      <c r="XAR186" s="180"/>
      <c r="XAS186" s="76"/>
      <c r="XAT186" s="67"/>
      <c r="XAU186" s="180"/>
      <c r="XAV186" s="180"/>
      <c r="XAW186" s="180"/>
      <c r="XAX186" s="180"/>
      <c r="XAY186" s="180"/>
      <c r="XAZ186" s="76"/>
      <c r="XBA186" s="67"/>
      <c r="XBB186" s="180"/>
      <c r="XBC186" s="180"/>
      <c r="XBD186" s="180"/>
      <c r="XBE186" s="180"/>
      <c r="XBF186" s="180"/>
      <c r="XBG186" s="76"/>
      <c r="XBH186" s="67"/>
      <c r="XBI186" s="180"/>
      <c r="XBJ186" s="180"/>
      <c r="XBK186" s="180"/>
      <c r="XBL186" s="180"/>
      <c r="XBM186" s="180"/>
      <c r="XBN186" s="76"/>
      <c r="XBO186" s="67"/>
      <c r="XBP186" s="180"/>
      <c r="XBQ186" s="180"/>
      <c r="XBR186" s="180"/>
      <c r="XBS186" s="180"/>
      <c r="XBT186" s="180"/>
      <c r="XBU186" s="76"/>
      <c r="XBV186" s="67"/>
      <c r="XBW186" s="180"/>
      <c r="XBX186" s="180"/>
      <c r="XBY186" s="180"/>
      <c r="XBZ186" s="180"/>
      <c r="XCA186" s="180"/>
      <c r="XCB186" s="76"/>
      <c r="XCC186" s="67"/>
      <c r="XCD186" s="180"/>
      <c r="XCE186" s="180"/>
      <c r="XCF186" s="180"/>
      <c r="XCG186" s="180"/>
      <c r="XCH186" s="180"/>
      <c r="XCI186" s="76"/>
      <c r="XCJ186" s="67"/>
      <c r="XCK186" s="180"/>
      <c r="XCL186" s="180"/>
      <c r="XCM186" s="180"/>
      <c r="XCN186" s="180"/>
      <c r="XCO186" s="180"/>
      <c r="XCP186" s="76"/>
      <c r="XCQ186" s="67"/>
      <c r="XCR186" s="180"/>
      <c r="XCS186" s="180"/>
      <c r="XCT186" s="180"/>
      <c r="XCU186" s="180"/>
      <c r="XCV186" s="180"/>
      <c r="XCW186" s="76"/>
      <c r="XCX186" s="67"/>
      <c r="XCY186" s="180"/>
      <c r="XCZ186" s="180"/>
      <c r="XDA186" s="180"/>
      <c r="XDB186" s="180"/>
      <c r="XDC186" s="180"/>
      <c r="XDD186" s="76"/>
      <c r="XDE186" s="67"/>
      <c r="XDF186" s="180"/>
      <c r="XDG186" s="180"/>
      <c r="XDH186" s="180"/>
      <c r="XDI186" s="180"/>
      <c r="XDJ186" s="180"/>
      <c r="XDK186" s="76"/>
      <c r="XDL186" s="67"/>
      <c r="XDM186" s="180"/>
      <c r="XDN186" s="180"/>
      <c r="XDO186" s="180"/>
      <c r="XDP186" s="180"/>
      <c r="XDQ186" s="180"/>
      <c r="XDR186" s="76"/>
      <c r="XDS186" s="67"/>
      <c r="XDT186" s="180"/>
      <c r="XDU186" s="180"/>
      <c r="XDV186" s="180"/>
      <c r="XDW186" s="180"/>
      <c r="XDX186" s="180"/>
      <c r="XDY186" s="76"/>
      <c r="XDZ186" s="67"/>
      <c r="XEA186" s="180"/>
      <c r="XEB186" s="180"/>
      <c r="XEC186" s="180"/>
      <c r="XED186" s="180"/>
      <c r="XEE186" s="180"/>
      <c r="XEF186" s="76"/>
      <c r="XEG186" s="67"/>
      <c r="XEH186" s="180"/>
      <c r="XEI186" s="180"/>
      <c r="XEJ186" s="180"/>
      <c r="XEK186" s="180"/>
      <c r="XEL186" s="180"/>
      <c r="XEM186" s="76"/>
      <c r="XEN186" s="67"/>
      <c r="XEO186" s="180"/>
      <c r="XEP186" s="180"/>
      <c r="XEQ186" s="180"/>
      <c r="XER186" s="180"/>
      <c r="XES186" s="180"/>
      <c r="XET186" s="76"/>
      <c r="XEU186" s="67"/>
      <c r="XEV186" s="180"/>
      <c r="XEW186" s="180"/>
      <c r="XEX186" s="180"/>
      <c r="XEY186" s="180"/>
      <c r="XEZ186" s="180"/>
      <c r="XFA186" s="76"/>
      <c r="XFB186" s="67"/>
      <c r="XFC186" s="180"/>
      <c r="XFD186" s="180"/>
    </row>
    <row r="187" spans="1:16384" ht="15" hidden="1" customHeight="1" outlineLevel="1" x14ac:dyDescent="0.2">
      <c r="B187" s="76">
        <v>2018</v>
      </c>
      <c r="C187" s="72"/>
      <c r="D187" s="77">
        <v>127</v>
      </c>
      <c r="E187" s="77"/>
      <c r="F187" s="180">
        <v>84</v>
      </c>
      <c r="G187" s="77"/>
      <c r="H187" s="180">
        <v>43</v>
      </c>
      <c r="I187" s="77"/>
    </row>
    <row r="188" spans="1:16384" ht="15" hidden="1" customHeight="1" outlineLevel="1" x14ac:dyDescent="0.2">
      <c r="B188" s="76">
        <v>2017</v>
      </c>
      <c r="C188" s="72"/>
      <c r="D188" s="77">
        <v>113</v>
      </c>
      <c r="E188" s="77" t="s">
        <v>50</v>
      </c>
      <c r="F188" s="77">
        <v>71</v>
      </c>
      <c r="G188" s="77" t="s">
        <v>50</v>
      </c>
      <c r="H188" s="77">
        <v>42</v>
      </c>
      <c r="I188" s="77" t="s">
        <v>50</v>
      </c>
    </row>
    <row r="189" spans="1:16384" ht="15" hidden="1" customHeight="1" outlineLevel="1" x14ac:dyDescent="0.2">
      <c r="B189" s="44">
        <v>2016</v>
      </c>
      <c r="C189" s="72"/>
      <c r="D189" s="177">
        <v>114</v>
      </c>
      <c r="E189" s="177" t="s">
        <v>50</v>
      </c>
      <c r="F189" s="177">
        <v>75</v>
      </c>
      <c r="G189" s="177" t="s">
        <v>50</v>
      </c>
      <c r="H189" s="177">
        <v>39</v>
      </c>
      <c r="I189" s="177" t="s">
        <v>50</v>
      </c>
    </row>
    <row r="190" spans="1:16384" ht="15" hidden="1" customHeight="1" outlineLevel="1" x14ac:dyDescent="0.2">
      <c r="B190" s="44">
        <v>2015</v>
      </c>
      <c r="C190" s="72"/>
      <c r="D190" s="177">
        <v>109</v>
      </c>
      <c r="E190" s="177" t="s">
        <v>50</v>
      </c>
      <c r="F190" s="177">
        <v>72</v>
      </c>
      <c r="G190" s="177" t="s">
        <v>50</v>
      </c>
      <c r="H190" s="177">
        <v>37</v>
      </c>
      <c r="I190" s="177" t="s">
        <v>50</v>
      </c>
    </row>
    <row r="191" spans="1:16384" ht="15" hidden="1" customHeight="1" outlineLevel="1" x14ac:dyDescent="0.2">
      <c r="B191" s="44">
        <v>2014</v>
      </c>
      <c r="C191" s="72"/>
      <c r="D191" s="177">
        <v>112</v>
      </c>
      <c r="E191" s="70" t="s">
        <v>276</v>
      </c>
      <c r="F191" s="177">
        <v>77</v>
      </c>
      <c r="G191" s="70" t="s">
        <v>276</v>
      </c>
      <c r="H191" s="177">
        <v>35</v>
      </c>
      <c r="I191" s="70" t="s">
        <v>276</v>
      </c>
    </row>
    <row r="192" spans="1:16384" ht="15" hidden="1" customHeight="1" outlineLevel="1" x14ac:dyDescent="0.2">
      <c r="B192" s="225" t="s">
        <v>24</v>
      </c>
      <c r="C192" s="72"/>
      <c r="D192" s="77"/>
      <c r="E192" s="77"/>
      <c r="F192" s="77"/>
      <c r="G192" s="77"/>
      <c r="H192" s="77"/>
      <c r="I192" s="77"/>
    </row>
    <row r="193" spans="1:16384" ht="15" hidden="1" customHeight="1" outlineLevel="1" x14ac:dyDescent="0.2">
      <c r="A193" s="76"/>
      <c r="B193" s="76">
        <v>2019</v>
      </c>
      <c r="C193" s="72"/>
      <c r="D193" s="180">
        <v>41</v>
      </c>
      <c r="E193" s="180"/>
      <c r="F193" s="180">
        <v>25</v>
      </c>
      <c r="G193" s="180"/>
      <c r="H193" s="180">
        <v>16</v>
      </c>
      <c r="I193" s="67"/>
      <c r="J193" s="180"/>
      <c r="K193" s="180"/>
      <c r="L193" s="180"/>
      <c r="M193" s="180"/>
      <c r="N193" s="180"/>
      <c r="O193" s="76"/>
      <c r="P193" s="67"/>
      <c r="Q193" s="180"/>
      <c r="R193" s="180"/>
      <c r="S193" s="180"/>
      <c r="T193" s="180"/>
      <c r="U193" s="180"/>
      <c r="V193" s="76"/>
      <c r="W193" s="67"/>
      <c r="X193" s="180"/>
      <c r="Y193" s="180"/>
      <c r="Z193" s="180"/>
      <c r="AA193" s="180"/>
      <c r="AB193" s="180"/>
      <c r="AC193" s="76"/>
      <c r="AD193" s="67"/>
      <c r="AE193" s="180"/>
      <c r="AF193" s="180"/>
      <c r="AG193" s="180"/>
      <c r="AH193" s="180"/>
      <c r="AI193" s="180"/>
      <c r="AJ193" s="76"/>
      <c r="AK193" s="67"/>
      <c r="AL193" s="180"/>
      <c r="AM193" s="180"/>
      <c r="AN193" s="180"/>
      <c r="AO193" s="180"/>
      <c r="AP193" s="180"/>
      <c r="AQ193" s="76"/>
      <c r="AR193" s="67"/>
      <c r="AS193" s="180"/>
      <c r="AT193" s="180"/>
      <c r="AU193" s="180"/>
      <c r="AV193" s="180"/>
      <c r="AW193" s="180"/>
      <c r="AX193" s="76"/>
      <c r="AY193" s="67"/>
      <c r="AZ193" s="180"/>
      <c r="BA193" s="180"/>
      <c r="BB193" s="180"/>
      <c r="BC193" s="180"/>
      <c r="BD193" s="180"/>
      <c r="BE193" s="76"/>
      <c r="BF193" s="67"/>
      <c r="BG193" s="180"/>
      <c r="BH193" s="180"/>
      <c r="BI193" s="180"/>
      <c r="BJ193" s="180"/>
      <c r="BK193" s="180"/>
      <c r="BL193" s="76"/>
      <c r="BM193" s="67"/>
      <c r="BN193" s="180"/>
      <c r="BO193" s="180"/>
      <c r="BP193" s="180"/>
      <c r="BQ193" s="180"/>
      <c r="BR193" s="180"/>
      <c r="BS193" s="76"/>
      <c r="BT193" s="67"/>
      <c r="BU193" s="180"/>
      <c r="BV193" s="180"/>
      <c r="BW193" s="180"/>
      <c r="BX193" s="180"/>
      <c r="BY193" s="180"/>
      <c r="BZ193" s="76"/>
      <c r="CA193" s="67"/>
      <c r="CB193" s="180"/>
      <c r="CC193" s="180"/>
      <c r="CD193" s="180"/>
      <c r="CE193" s="180"/>
      <c r="CF193" s="180"/>
      <c r="CG193" s="76"/>
      <c r="CH193" s="67"/>
      <c r="CI193" s="180"/>
      <c r="CJ193" s="180"/>
      <c r="CK193" s="180"/>
      <c r="CL193" s="180"/>
      <c r="CM193" s="180"/>
      <c r="CN193" s="76"/>
      <c r="CO193" s="67"/>
      <c r="CP193" s="180"/>
      <c r="CQ193" s="180"/>
      <c r="CR193" s="180"/>
      <c r="CS193" s="180"/>
      <c r="CT193" s="180"/>
      <c r="CU193" s="76"/>
      <c r="CV193" s="67"/>
      <c r="CW193" s="180"/>
      <c r="CX193" s="180"/>
      <c r="CY193" s="180"/>
      <c r="CZ193" s="180"/>
      <c r="DA193" s="180"/>
      <c r="DB193" s="76"/>
      <c r="DC193" s="67"/>
      <c r="DD193" s="180"/>
      <c r="DE193" s="180"/>
      <c r="DF193" s="180"/>
      <c r="DG193" s="180"/>
      <c r="DH193" s="180"/>
      <c r="DI193" s="76"/>
      <c r="DJ193" s="67"/>
      <c r="DK193" s="180"/>
      <c r="DL193" s="180"/>
      <c r="DM193" s="180"/>
      <c r="DN193" s="180"/>
      <c r="DO193" s="180"/>
      <c r="DP193" s="76"/>
      <c r="DQ193" s="67"/>
      <c r="DR193" s="180"/>
      <c r="DS193" s="180"/>
      <c r="DT193" s="180"/>
      <c r="DU193" s="180"/>
      <c r="DV193" s="180"/>
      <c r="DW193" s="76"/>
      <c r="DX193" s="67"/>
      <c r="DY193" s="180"/>
      <c r="DZ193" s="180"/>
      <c r="EA193" s="180"/>
      <c r="EB193" s="180"/>
      <c r="EC193" s="180"/>
      <c r="ED193" s="76"/>
      <c r="EE193" s="67"/>
      <c r="EF193" s="180"/>
      <c r="EG193" s="180"/>
      <c r="EH193" s="180"/>
      <c r="EI193" s="180"/>
      <c r="EJ193" s="180"/>
      <c r="EK193" s="76"/>
      <c r="EL193" s="67"/>
      <c r="EM193" s="180"/>
      <c r="EN193" s="180"/>
      <c r="EO193" s="180"/>
      <c r="EP193" s="180"/>
      <c r="EQ193" s="180"/>
      <c r="ER193" s="76"/>
      <c r="ES193" s="67"/>
      <c r="ET193" s="180"/>
      <c r="EU193" s="180"/>
      <c r="EV193" s="180"/>
      <c r="EW193" s="180"/>
      <c r="EX193" s="180"/>
      <c r="EY193" s="76"/>
      <c r="EZ193" s="67"/>
      <c r="FA193" s="180"/>
      <c r="FB193" s="180"/>
      <c r="FC193" s="180"/>
      <c r="FD193" s="180"/>
      <c r="FE193" s="180"/>
      <c r="FF193" s="76"/>
      <c r="FG193" s="67"/>
      <c r="FH193" s="180"/>
      <c r="FI193" s="180"/>
      <c r="FJ193" s="180"/>
      <c r="FK193" s="180"/>
      <c r="FL193" s="180"/>
      <c r="FM193" s="76"/>
      <c r="FN193" s="67"/>
      <c r="FO193" s="180"/>
      <c r="FP193" s="180"/>
      <c r="FQ193" s="180"/>
      <c r="FR193" s="180"/>
      <c r="FS193" s="180"/>
      <c r="FT193" s="76"/>
      <c r="FU193" s="67"/>
      <c r="FV193" s="180"/>
      <c r="FW193" s="180"/>
      <c r="FX193" s="180"/>
      <c r="FY193" s="180"/>
      <c r="FZ193" s="180"/>
      <c r="GA193" s="76"/>
      <c r="GB193" s="67"/>
      <c r="GC193" s="180"/>
      <c r="GD193" s="180"/>
      <c r="GE193" s="180"/>
      <c r="GF193" s="180"/>
      <c r="GG193" s="180"/>
      <c r="GH193" s="76"/>
      <c r="GI193" s="67"/>
      <c r="GJ193" s="180"/>
      <c r="GK193" s="180"/>
      <c r="GL193" s="180"/>
      <c r="GM193" s="180"/>
      <c r="GN193" s="180"/>
      <c r="GO193" s="76"/>
      <c r="GP193" s="67"/>
      <c r="GQ193" s="180"/>
      <c r="GR193" s="180"/>
      <c r="GS193" s="180"/>
      <c r="GT193" s="180"/>
      <c r="GU193" s="180"/>
      <c r="GV193" s="76"/>
      <c r="GW193" s="67"/>
      <c r="GX193" s="180"/>
      <c r="GY193" s="180"/>
      <c r="GZ193" s="180"/>
      <c r="HA193" s="180"/>
      <c r="HB193" s="180"/>
      <c r="HC193" s="76"/>
      <c r="HD193" s="67"/>
      <c r="HE193" s="180"/>
      <c r="HF193" s="180"/>
      <c r="HG193" s="180"/>
      <c r="HH193" s="180"/>
      <c r="HI193" s="180"/>
      <c r="HJ193" s="76"/>
      <c r="HK193" s="67"/>
      <c r="HL193" s="180"/>
      <c r="HM193" s="180"/>
      <c r="HN193" s="180"/>
      <c r="HO193" s="180"/>
      <c r="HP193" s="180"/>
      <c r="HQ193" s="76"/>
      <c r="HR193" s="67"/>
      <c r="HS193" s="180"/>
      <c r="HT193" s="180"/>
      <c r="HU193" s="180"/>
      <c r="HV193" s="180"/>
      <c r="HW193" s="180"/>
      <c r="HX193" s="76"/>
      <c r="HY193" s="67"/>
      <c r="HZ193" s="180"/>
      <c r="IA193" s="180"/>
      <c r="IB193" s="180"/>
      <c r="IC193" s="180"/>
      <c r="ID193" s="180"/>
      <c r="IE193" s="76"/>
      <c r="IF193" s="67"/>
      <c r="IG193" s="180"/>
      <c r="IH193" s="180"/>
      <c r="II193" s="180"/>
      <c r="IJ193" s="180"/>
      <c r="IK193" s="180"/>
      <c r="IL193" s="76"/>
      <c r="IM193" s="67"/>
      <c r="IN193" s="180"/>
      <c r="IO193" s="180"/>
      <c r="IP193" s="180"/>
      <c r="IQ193" s="180"/>
      <c r="IR193" s="180"/>
      <c r="IS193" s="76"/>
      <c r="IT193" s="67"/>
      <c r="IU193" s="180"/>
      <c r="IV193" s="180"/>
      <c r="IW193" s="180"/>
      <c r="IX193" s="180"/>
      <c r="IY193" s="180"/>
      <c r="IZ193" s="76"/>
      <c r="JA193" s="67"/>
      <c r="JB193" s="180"/>
      <c r="JC193" s="180"/>
      <c r="JD193" s="180"/>
      <c r="JE193" s="180"/>
      <c r="JF193" s="180"/>
      <c r="JG193" s="76"/>
      <c r="JH193" s="67"/>
      <c r="JI193" s="180"/>
      <c r="JJ193" s="180"/>
      <c r="JK193" s="180"/>
      <c r="JL193" s="180"/>
      <c r="JM193" s="180"/>
      <c r="JN193" s="76"/>
      <c r="JO193" s="67"/>
      <c r="JP193" s="180"/>
      <c r="JQ193" s="180"/>
      <c r="JR193" s="180"/>
      <c r="JS193" s="180"/>
      <c r="JT193" s="180"/>
      <c r="JU193" s="76"/>
      <c r="JV193" s="67"/>
      <c r="JW193" s="180"/>
      <c r="JX193" s="180"/>
      <c r="JY193" s="180"/>
      <c r="JZ193" s="180"/>
      <c r="KA193" s="180"/>
      <c r="KB193" s="76"/>
      <c r="KC193" s="67"/>
      <c r="KD193" s="180"/>
      <c r="KE193" s="180"/>
      <c r="KF193" s="180"/>
      <c r="KG193" s="180"/>
      <c r="KH193" s="180"/>
      <c r="KI193" s="76"/>
      <c r="KJ193" s="67"/>
      <c r="KK193" s="180"/>
      <c r="KL193" s="180"/>
      <c r="KM193" s="180"/>
      <c r="KN193" s="180"/>
      <c r="KO193" s="180"/>
      <c r="KP193" s="76"/>
      <c r="KQ193" s="67"/>
      <c r="KR193" s="180"/>
      <c r="KS193" s="180"/>
      <c r="KT193" s="180"/>
      <c r="KU193" s="180"/>
      <c r="KV193" s="180"/>
      <c r="KW193" s="76"/>
      <c r="KX193" s="67"/>
      <c r="KY193" s="180"/>
      <c r="KZ193" s="180"/>
      <c r="LA193" s="180"/>
      <c r="LB193" s="180"/>
      <c r="LC193" s="180"/>
      <c r="LD193" s="76"/>
      <c r="LE193" s="67"/>
      <c r="LF193" s="180"/>
      <c r="LG193" s="180"/>
      <c r="LH193" s="180"/>
      <c r="LI193" s="180"/>
      <c r="LJ193" s="180"/>
      <c r="LK193" s="76"/>
      <c r="LL193" s="67"/>
      <c r="LM193" s="180"/>
      <c r="LN193" s="180"/>
      <c r="LO193" s="180"/>
      <c r="LP193" s="180"/>
      <c r="LQ193" s="180"/>
      <c r="LR193" s="76"/>
      <c r="LS193" s="67"/>
      <c r="LT193" s="180"/>
      <c r="LU193" s="180"/>
      <c r="LV193" s="180"/>
      <c r="LW193" s="180"/>
      <c r="LX193" s="180"/>
      <c r="LY193" s="76"/>
      <c r="LZ193" s="67"/>
      <c r="MA193" s="180"/>
      <c r="MB193" s="180"/>
      <c r="MC193" s="180"/>
      <c r="MD193" s="180"/>
      <c r="ME193" s="180"/>
      <c r="MF193" s="76"/>
      <c r="MG193" s="67"/>
      <c r="MH193" s="180"/>
      <c r="MI193" s="180"/>
      <c r="MJ193" s="180"/>
      <c r="MK193" s="180"/>
      <c r="ML193" s="180"/>
      <c r="MM193" s="76"/>
      <c r="MN193" s="67"/>
      <c r="MO193" s="180"/>
      <c r="MP193" s="180"/>
      <c r="MQ193" s="180"/>
      <c r="MR193" s="180"/>
      <c r="MS193" s="180"/>
      <c r="MT193" s="76"/>
      <c r="MU193" s="67"/>
      <c r="MV193" s="180"/>
      <c r="MW193" s="180"/>
      <c r="MX193" s="180"/>
      <c r="MY193" s="180"/>
      <c r="MZ193" s="180"/>
      <c r="NA193" s="76"/>
      <c r="NB193" s="67"/>
      <c r="NC193" s="180"/>
      <c r="ND193" s="180"/>
      <c r="NE193" s="180"/>
      <c r="NF193" s="180"/>
      <c r="NG193" s="180"/>
      <c r="NH193" s="76"/>
      <c r="NI193" s="67"/>
      <c r="NJ193" s="180"/>
      <c r="NK193" s="180"/>
      <c r="NL193" s="180"/>
      <c r="NM193" s="180"/>
      <c r="NN193" s="180"/>
      <c r="NO193" s="76"/>
      <c r="NP193" s="67"/>
      <c r="NQ193" s="180"/>
      <c r="NR193" s="180"/>
      <c r="NS193" s="180"/>
      <c r="NT193" s="180"/>
      <c r="NU193" s="180"/>
      <c r="NV193" s="76"/>
      <c r="NW193" s="67"/>
      <c r="NX193" s="180"/>
      <c r="NY193" s="180"/>
      <c r="NZ193" s="180"/>
      <c r="OA193" s="180"/>
      <c r="OB193" s="180"/>
      <c r="OC193" s="76"/>
      <c r="OD193" s="67"/>
      <c r="OE193" s="180"/>
      <c r="OF193" s="180"/>
      <c r="OG193" s="180"/>
      <c r="OH193" s="180"/>
      <c r="OI193" s="180"/>
      <c r="OJ193" s="76"/>
      <c r="OK193" s="67"/>
      <c r="OL193" s="180"/>
      <c r="OM193" s="180"/>
      <c r="ON193" s="180"/>
      <c r="OO193" s="180"/>
      <c r="OP193" s="180"/>
      <c r="OQ193" s="76"/>
      <c r="OR193" s="67"/>
      <c r="OS193" s="180"/>
      <c r="OT193" s="180"/>
      <c r="OU193" s="180"/>
      <c r="OV193" s="180"/>
      <c r="OW193" s="180"/>
      <c r="OX193" s="76"/>
      <c r="OY193" s="67"/>
      <c r="OZ193" s="180"/>
      <c r="PA193" s="180"/>
      <c r="PB193" s="180"/>
      <c r="PC193" s="180"/>
      <c r="PD193" s="180"/>
      <c r="PE193" s="76"/>
      <c r="PF193" s="67"/>
      <c r="PG193" s="180"/>
      <c r="PH193" s="180"/>
      <c r="PI193" s="180"/>
      <c r="PJ193" s="180"/>
      <c r="PK193" s="180"/>
      <c r="PL193" s="76"/>
      <c r="PM193" s="67"/>
      <c r="PN193" s="180"/>
      <c r="PO193" s="180"/>
      <c r="PP193" s="180"/>
      <c r="PQ193" s="180"/>
      <c r="PR193" s="180"/>
      <c r="PS193" s="76"/>
      <c r="PT193" s="67"/>
      <c r="PU193" s="180"/>
      <c r="PV193" s="180"/>
      <c r="PW193" s="180"/>
      <c r="PX193" s="180"/>
      <c r="PY193" s="180"/>
      <c r="PZ193" s="76"/>
      <c r="QA193" s="67"/>
      <c r="QB193" s="180"/>
      <c r="QC193" s="180"/>
      <c r="QD193" s="180"/>
      <c r="QE193" s="180"/>
      <c r="QF193" s="180"/>
      <c r="QG193" s="76"/>
      <c r="QH193" s="67"/>
      <c r="QI193" s="180"/>
      <c r="QJ193" s="180"/>
      <c r="QK193" s="180"/>
      <c r="QL193" s="180"/>
      <c r="QM193" s="180"/>
      <c r="QN193" s="76"/>
      <c r="QO193" s="67"/>
      <c r="QP193" s="180"/>
      <c r="QQ193" s="180"/>
      <c r="QR193" s="180"/>
      <c r="QS193" s="180"/>
      <c r="QT193" s="180"/>
      <c r="QU193" s="76"/>
      <c r="QV193" s="67"/>
      <c r="QW193" s="180"/>
      <c r="QX193" s="180"/>
      <c r="QY193" s="180"/>
      <c r="QZ193" s="180"/>
      <c r="RA193" s="180"/>
      <c r="RB193" s="76"/>
      <c r="RC193" s="67"/>
      <c r="RD193" s="180"/>
      <c r="RE193" s="180"/>
      <c r="RF193" s="180"/>
      <c r="RG193" s="180"/>
      <c r="RH193" s="180"/>
      <c r="RI193" s="76"/>
      <c r="RJ193" s="67"/>
      <c r="RK193" s="180"/>
      <c r="RL193" s="180"/>
      <c r="RM193" s="180"/>
      <c r="RN193" s="180"/>
      <c r="RO193" s="180"/>
      <c r="RP193" s="76"/>
      <c r="RQ193" s="67"/>
      <c r="RR193" s="180"/>
      <c r="RS193" s="180"/>
      <c r="RT193" s="180"/>
      <c r="RU193" s="180"/>
      <c r="RV193" s="180"/>
      <c r="RW193" s="76"/>
      <c r="RX193" s="67"/>
      <c r="RY193" s="180"/>
      <c r="RZ193" s="180"/>
      <c r="SA193" s="180"/>
      <c r="SB193" s="180"/>
      <c r="SC193" s="180"/>
      <c r="SD193" s="76"/>
      <c r="SE193" s="67"/>
      <c r="SF193" s="180"/>
      <c r="SG193" s="180"/>
      <c r="SH193" s="180"/>
      <c r="SI193" s="180"/>
      <c r="SJ193" s="180"/>
      <c r="SK193" s="76"/>
      <c r="SL193" s="67"/>
      <c r="SM193" s="180"/>
      <c r="SN193" s="180"/>
      <c r="SO193" s="180"/>
      <c r="SP193" s="180"/>
      <c r="SQ193" s="180"/>
      <c r="SR193" s="76"/>
      <c r="SS193" s="67"/>
      <c r="ST193" s="180"/>
      <c r="SU193" s="180"/>
      <c r="SV193" s="180"/>
      <c r="SW193" s="180"/>
      <c r="SX193" s="180"/>
      <c r="SY193" s="76"/>
      <c r="SZ193" s="67"/>
      <c r="TA193" s="180"/>
      <c r="TB193" s="180"/>
      <c r="TC193" s="180"/>
      <c r="TD193" s="180"/>
      <c r="TE193" s="180"/>
      <c r="TF193" s="76"/>
      <c r="TG193" s="67"/>
      <c r="TH193" s="180"/>
      <c r="TI193" s="180"/>
      <c r="TJ193" s="180"/>
      <c r="TK193" s="180"/>
      <c r="TL193" s="180"/>
      <c r="TM193" s="76"/>
      <c r="TN193" s="67"/>
      <c r="TO193" s="180"/>
      <c r="TP193" s="180"/>
      <c r="TQ193" s="180"/>
      <c r="TR193" s="180"/>
      <c r="TS193" s="180"/>
      <c r="TT193" s="76"/>
      <c r="TU193" s="67"/>
      <c r="TV193" s="180"/>
      <c r="TW193" s="180"/>
      <c r="TX193" s="180"/>
      <c r="TY193" s="180"/>
      <c r="TZ193" s="180"/>
      <c r="UA193" s="76"/>
      <c r="UB193" s="67"/>
      <c r="UC193" s="180"/>
      <c r="UD193" s="180"/>
      <c r="UE193" s="180"/>
      <c r="UF193" s="180"/>
      <c r="UG193" s="180"/>
      <c r="UH193" s="76"/>
      <c r="UI193" s="67"/>
      <c r="UJ193" s="180"/>
      <c r="UK193" s="180"/>
      <c r="UL193" s="180"/>
      <c r="UM193" s="180"/>
      <c r="UN193" s="180"/>
      <c r="UO193" s="76"/>
      <c r="UP193" s="67"/>
      <c r="UQ193" s="180"/>
      <c r="UR193" s="180"/>
      <c r="US193" s="180"/>
      <c r="UT193" s="180"/>
      <c r="UU193" s="180"/>
      <c r="UV193" s="76"/>
      <c r="UW193" s="67"/>
      <c r="UX193" s="180"/>
      <c r="UY193" s="180"/>
      <c r="UZ193" s="180"/>
      <c r="VA193" s="180"/>
      <c r="VB193" s="180"/>
      <c r="VC193" s="76"/>
      <c r="VD193" s="67"/>
      <c r="VE193" s="180"/>
      <c r="VF193" s="180"/>
      <c r="VG193" s="180"/>
      <c r="VH193" s="180"/>
      <c r="VI193" s="180"/>
      <c r="VJ193" s="76"/>
      <c r="VK193" s="67"/>
      <c r="VL193" s="180"/>
      <c r="VM193" s="180"/>
      <c r="VN193" s="180"/>
      <c r="VO193" s="180"/>
      <c r="VP193" s="180"/>
      <c r="VQ193" s="76"/>
      <c r="VR193" s="67"/>
      <c r="VS193" s="180"/>
      <c r="VT193" s="180"/>
      <c r="VU193" s="180"/>
      <c r="VV193" s="180"/>
      <c r="VW193" s="180"/>
      <c r="VX193" s="76"/>
      <c r="VY193" s="67"/>
      <c r="VZ193" s="180"/>
      <c r="WA193" s="180"/>
      <c r="WB193" s="180"/>
      <c r="WC193" s="180"/>
      <c r="WD193" s="180"/>
      <c r="WE193" s="76"/>
      <c r="WF193" s="67"/>
      <c r="WG193" s="180"/>
      <c r="WH193" s="180"/>
      <c r="WI193" s="180"/>
      <c r="WJ193" s="180"/>
      <c r="WK193" s="180"/>
      <c r="WL193" s="76"/>
      <c r="WM193" s="67"/>
      <c r="WN193" s="180"/>
      <c r="WO193" s="180"/>
      <c r="WP193" s="180"/>
      <c r="WQ193" s="180"/>
      <c r="WR193" s="180"/>
      <c r="WS193" s="76"/>
      <c r="WT193" s="67"/>
      <c r="WU193" s="180"/>
      <c r="WV193" s="180"/>
      <c r="WW193" s="180"/>
      <c r="WX193" s="180"/>
      <c r="WY193" s="180"/>
      <c r="WZ193" s="76"/>
      <c r="XA193" s="67"/>
      <c r="XB193" s="180"/>
      <c r="XC193" s="180"/>
      <c r="XD193" s="180"/>
      <c r="XE193" s="180"/>
      <c r="XF193" s="180"/>
      <c r="XG193" s="76"/>
      <c r="XH193" s="67"/>
      <c r="XI193" s="180"/>
      <c r="XJ193" s="180"/>
      <c r="XK193" s="180"/>
      <c r="XL193" s="180"/>
      <c r="XM193" s="180"/>
      <c r="XN193" s="76"/>
      <c r="XO193" s="67"/>
      <c r="XP193" s="180"/>
      <c r="XQ193" s="180"/>
      <c r="XR193" s="180"/>
      <c r="XS193" s="180"/>
      <c r="XT193" s="180"/>
      <c r="XU193" s="76"/>
      <c r="XV193" s="67"/>
      <c r="XW193" s="180"/>
      <c r="XX193" s="180"/>
      <c r="XY193" s="180"/>
      <c r="XZ193" s="180"/>
      <c r="YA193" s="180"/>
      <c r="YB193" s="76"/>
      <c r="YC193" s="67"/>
      <c r="YD193" s="180"/>
      <c r="YE193" s="180"/>
      <c r="YF193" s="180"/>
      <c r="YG193" s="180"/>
      <c r="YH193" s="180"/>
      <c r="YI193" s="76"/>
      <c r="YJ193" s="67"/>
      <c r="YK193" s="180"/>
      <c r="YL193" s="180"/>
      <c r="YM193" s="180"/>
      <c r="YN193" s="180"/>
      <c r="YO193" s="180"/>
      <c r="YP193" s="76"/>
      <c r="YQ193" s="67"/>
      <c r="YR193" s="180"/>
      <c r="YS193" s="180"/>
      <c r="YT193" s="180"/>
      <c r="YU193" s="180"/>
      <c r="YV193" s="180"/>
      <c r="YW193" s="76"/>
      <c r="YX193" s="67"/>
      <c r="YY193" s="180"/>
      <c r="YZ193" s="180"/>
      <c r="ZA193" s="180"/>
      <c r="ZB193" s="180"/>
      <c r="ZC193" s="180"/>
      <c r="ZD193" s="76"/>
      <c r="ZE193" s="67"/>
      <c r="ZF193" s="180"/>
      <c r="ZG193" s="180"/>
      <c r="ZH193" s="180"/>
      <c r="ZI193" s="180"/>
      <c r="ZJ193" s="180"/>
      <c r="ZK193" s="76"/>
      <c r="ZL193" s="67"/>
      <c r="ZM193" s="180"/>
      <c r="ZN193" s="180"/>
      <c r="ZO193" s="180"/>
      <c r="ZP193" s="180"/>
      <c r="ZQ193" s="180"/>
      <c r="ZR193" s="76"/>
      <c r="ZS193" s="67"/>
      <c r="ZT193" s="180"/>
      <c r="ZU193" s="180"/>
      <c r="ZV193" s="180"/>
      <c r="ZW193" s="180"/>
      <c r="ZX193" s="180"/>
      <c r="ZY193" s="76"/>
      <c r="ZZ193" s="67"/>
      <c r="AAA193" s="180"/>
      <c r="AAB193" s="180"/>
      <c r="AAC193" s="180"/>
      <c r="AAD193" s="180"/>
      <c r="AAE193" s="180"/>
      <c r="AAF193" s="76"/>
      <c r="AAG193" s="67"/>
      <c r="AAH193" s="180"/>
      <c r="AAI193" s="180"/>
      <c r="AAJ193" s="180"/>
      <c r="AAK193" s="180"/>
      <c r="AAL193" s="180"/>
      <c r="AAM193" s="76"/>
      <c r="AAN193" s="67"/>
      <c r="AAO193" s="180"/>
      <c r="AAP193" s="180"/>
      <c r="AAQ193" s="180"/>
      <c r="AAR193" s="180"/>
      <c r="AAS193" s="180"/>
      <c r="AAT193" s="76"/>
      <c r="AAU193" s="67"/>
      <c r="AAV193" s="180"/>
      <c r="AAW193" s="180"/>
      <c r="AAX193" s="180"/>
      <c r="AAY193" s="180"/>
      <c r="AAZ193" s="180"/>
      <c r="ABA193" s="76"/>
      <c r="ABB193" s="67"/>
      <c r="ABC193" s="180"/>
      <c r="ABD193" s="180"/>
      <c r="ABE193" s="180"/>
      <c r="ABF193" s="180"/>
      <c r="ABG193" s="180"/>
      <c r="ABH193" s="76"/>
      <c r="ABI193" s="67"/>
      <c r="ABJ193" s="180"/>
      <c r="ABK193" s="180"/>
      <c r="ABL193" s="180"/>
      <c r="ABM193" s="180"/>
      <c r="ABN193" s="180"/>
      <c r="ABO193" s="76"/>
      <c r="ABP193" s="67"/>
      <c r="ABQ193" s="180"/>
      <c r="ABR193" s="180"/>
      <c r="ABS193" s="180"/>
      <c r="ABT193" s="180"/>
      <c r="ABU193" s="180"/>
      <c r="ABV193" s="76"/>
      <c r="ABW193" s="67"/>
      <c r="ABX193" s="180"/>
      <c r="ABY193" s="180"/>
      <c r="ABZ193" s="180"/>
      <c r="ACA193" s="180"/>
      <c r="ACB193" s="180"/>
      <c r="ACC193" s="76"/>
      <c r="ACD193" s="67"/>
      <c r="ACE193" s="180"/>
      <c r="ACF193" s="180"/>
      <c r="ACG193" s="180"/>
      <c r="ACH193" s="180"/>
      <c r="ACI193" s="180"/>
      <c r="ACJ193" s="76"/>
      <c r="ACK193" s="67"/>
      <c r="ACL193" s="180"/>
      <c r="ACM193" s="180"/>
      <c r="ACN193" s="180"/>
      <c r="ACO193" s="180"/>
      <c r="ACP193" s="180"/>
      <c r="ACQ193" s="76"/>
      <c r="ACR193" s="67"/>
      <c r="ACS193" s="180"/>
      <c r="ACT193" s="180"/>
      <c r="ACU193" s="180"/>
      <c r="ACV193" s="180"/>
      <c r="ACW193" s="180"/>
      <c r="ACX193" s="76"/>
      <c r="ACY193" s="67"/>
      <c r="ACZ193" s="180"/>
      <c r="ADA193" s="180"/>
      <c r="ADB193" s="180"/>
      <c r="ADC193" s="180"/>
      <c r="ADD193" s="180"/>
      <c r="ADE193" s="76"/>
      <c r="ADF193" s="67"/>
      <c r="ADG193" s="180"/>
      <c r="ADH193" s="180"/>
      <c r="ADI193" s="180"/>
      <c r="ADJ193" s="180"/>
      <c r="ADK193" s="180"/>
      <c r="ADL193" s="76"/>
      <c r="ADM193" s="67"/>
      <c r="ADN193" s="180"/>
      <c r="ADO193" s="180"/>
      <c r="ADP193" s="180"/>
      <c r="ADQ193" s="180"/>
      <c r="ADR193" s="180"/>
      <c r="ADS193" s="76"/>
      <c r="ADT193" s="67"/>
      <c r="ADU193" s="180"/>
      <c r="ADV193" s="180"/>
      <c r="ADW193" s="180"/>
      <c r="ADX193" s="180"/>
      <c r="ADY193" s="180"/>
      <c r="ADZ193" s="76"/>
      <c r="AEA193" s="67"/>
      <c r="AEB193" s="180"/>
      <c r="AEC193" s="180"/>
      <c r="AED193" s="180"/>
      <c r="AEE193" s="180"/>
      <c r="AEF193" s="180"/>
      <c r="AEG193" s="76"/>
      <c r="AEH193" s="67"/>
      <c r="AEI193" s="180"/>
      <c r="AEJ193" s="180"/>
      <c r="AEK193" s="180"/>
      <c r="AEL193" s="180"/>
      <c r="AEM193" s="180"/>
      <c r="AEN193" s="76"/>
      <c r="AEO193" s="67"/>
      <c r="AEP193" s="180"/>
      <c r="AEQ193" s="180"/>
      <c r="AER193" s="180"/>
      <c r="AES193" s="180"/>
      <c r="AET193" s="180"/>
      <c r="AEU193" s="76"/>
      <c r="AEV193" s="67"/>
      <c r="AEW193" s="180"/>
      <c r="AEX193" s="180"/>
      <c r="AEY193" s="180"/>
      <c r="AEZ193" s="180"/>
      <c r="AFA193" s="180"/>
      <c r="AFB193" s="76"/>
      <c r="AFC193" s="67"/>
      <c r="AFD193" s="180"/>
      <c r="AFE193" s="180"/>
      <c r="AFF193" s="180"/>
      <c r="AFG193" s="180"/>
      <c r="AFH193" s="180"/>
      <c r="AFI193" s="76"/>
      <c r="AFJ193" s="67"/>
      <c r="AFK193" s="180"/>
      <c r="AFL193" s="180"/>
      <c r="AFM193" s="180"/>
      <c r="AFN193" s="180"/>
      <c r="AFO193" s="180"/>
      <c r="AFP193" s="76"/>
      <c r="AFQ193" s="67"/>
      <c r="AFR193" s="180"/>
      <c r="AFS193" s="180"/>
      <c r="AFT193" s="180"/>
      <c r="AFU193" s="180"/>
      <c r="AFV193" s="180"/>
      <c r="AFW193" s="76"/>
      <c r="AFX193" s="67"/>
      <c r="AFY193" s="180"/>
      <c r="AFZ193" s="180"/>
      <c r="AGA193" s="180"/>
      <c r="AGB193" s="180"/>
      <c r="AGC193" s="180"/>
      <c r="AGD193" s="76"/>
      <c r="AGE193" s="67"/>
      <c r="AGF193" s="180"/>
      <c r="AGG193" s="180"/>
      <c r="AGH193" s="180"/>
      <c r="AGI193" s="180"/>
      <c r="AGJ193" s="180"/>
      <c r="AGK193" s="76"/>
      <c r="AGL193" s="67"/>
      <c r="AGM193" s="180"/>
      <c r="AGN193" s="180"/>
      <c r="AGO193" s="180"/>
      <c r="AGP193" s="180"/>
      <c r="AGQ193" s="180"/>
      <c r="AGR193" s="76"/>
      <c r="AGS193" s="67"/>
      <c r="AGT193" s="180"/>
      <c r="AGU193" s="180"/>
      <c r="AGV193" s="180"/>
      <c r="AGW193" s="180"/>
      <c r="AGX193" s="180"/>
      <c r="AGY193" s="76"/>
      <c r="AGZ193" s="67"/>
      <c r="AHA193" s="180"/>
      <c r="AHB193" s="180"/>
      <c r="AHC193" s="180"/>
      <c r="AHD193" s="180"/>
      <c r="AHE193" s="180"/>
      <c r="AHF193" s="76"/>
      <c r="AHG193" s="67"/>
      <c r="AHH193" s="180"/>
      <c r="AHI193" s="180"/>
      <c r="AHJ193" s="180"/>
      <c r="AHK193" s="180"/>
      <c r="AHL193" s="180"/>
      <c r="AHM193" s="76"/>
      <c r="AHN193" s="67"/>
      <c r="AHO193" s="180"/>
      <c r="AHP193" s="180"/>
      <c r="AHQ193" s="180"/>
      <c r="AHR193" s="180"/>
      <c r="AHS193" s="180"/>
      <c r="AHT193" s="76"/>
      <c r="AHU193" s="67"/>
      <c r="AHV193" s="180"/>
      <c r="AHW193" s="180"/>
      <c r="AHX193" s="180"/>
      <c r="AHY193" s="180"/>
      <c r="AHZ193" s="180"/>
      <c r="AIA193" s="76"/>
      <c r="AIB193" s="67"/>
      <c r="AIC193" s="180"/>
      <c r="AID193" s="180"/>
      <c r="AIE193" s="180"/>
      <c r="AIF193" s="180"/>
      <c r="AIG193" s="180"/>
      <c r="AIH193" s="76"/>
      <c r="AII193" s="67"/>
      <c r="AIJ193" s="180"/>
      <c r="AIK193" s="180"/>
      <c r="AIL193" s="180"/>
      <c r="AIM193" s="180"/>
      <c r="AIN193" s="180"/>
      <c r="AIO193" s="76"/>
      <c r="AIP193" s="67"/>
      <c r="AIQ193" s="180"/>
      <c r="AIR193" s="180"/>
      <c r="AIS193" s="180"/>
      <c r="AIT193" s="180"/>
      <c r="AIU193" s="180"/>
      <c r="AIV193" s="76"/>
      <c r="AIW193" s="67"/>
      <c r="AIX193" s="180"/>
      <c r="AIY193" s="180"/>
      <c r="AIZ193" s="180"/>
      <c r="AJA193" s="180"/>
      <c r="AJB193" s="180"/>
      <c r="AJC193" s="76"/>
      <c r="AJD193" s="67"/>
      <c r="AJE193" s="180"/>
      <c r="AJF193" s="180"/>
      <c r="AJG193" s="180"/>
      <c r="AJH193" s="180"/>
      <c r="AJI193" s="180"/>
      <c r="AJJ193" s="76"/>
      <c r="AJK193" s="67"/>
      <c r="AJL193" s="180"/>
      <c r="AJM193" s="180"/>
      <c r="AJN193" s="180"/>
      <c r="AJO193" s="180"/>
      <c r="AJP193" s="180"/>
      <c r="AJQ193" s="76"/>
      <c r="AJR193" s="67"/>
      <c r="AJS193" s="180"/>
      <c r="AJT193" s="180"/>
      <c r="AJU193" s="180"/>
      <c r="AJV193" s="180"/>
      <c r="AJW193" s="180"/>
      <c r="AJX193" s="76"/>
      <c r="AJY193" s="67"/>
      <c r="AJZ193" s="180"/>
      <c r="AKA193" s="180"/>
      <c r="AKB193" s="180"/>
      <c r="AKC193" s="180"/>
      <c r="AKD193" s="180"/>
      <c r="AKE193" s="76"/>
      <c r="AKF193" s="67"/>
      <c r="AKG193" s="180"/>
      <c r="AKH193" s="180"/>
      <c r="AKI193" s="180"/>
      <c r="AKJ193" s="180"/>
      <c r="AKK193" s="180"/>
      <c r="AKL193" s="76"/>
      <c r="AKM193" s="67"/>
      <c r="AKN193" s="180"/>
      <c r="AKO193" s="180"/>
      <c r="AKP193" s="180"/>
      <c r="AKQ193" s="180"/>
      <c r="AKR193" s="180"/>
      <c r="AKS193" s="76"/>
      <c r="AKT193" s="67"/>
      <c r="AKU193" s="180"/>
      <c r="AKV193" s="180"/>
      <c r="AKW193" s="180"/>
      <c r="AKX193" s="180"/>
      <c r="AKY193" s="180"/>
      <c r="AKZ193" s="76"/>
      <c r="ALA193" s="67"/>
      <c r="ALB193" s="180"/>
      <c r="ALC193" s="180"/>
      <c r="ALD193" s="180"/>
      <c r="ALE193" s="180"/>
      <c r="ALF193" s="180"/>
      <c r="ALG193" s="76"/>
      <c r="ALH193" s="67"/>
      <c r="ALI193" s="180"/>
      <c r="ALJ193" s="180"/>
      <c r="ALK193" s="180"/>
      <c r="ALL193" s="180"/>
      <c r="ALM193" s="180"/>
      <c r="ALN193" s="76"/>
      <c r="ALO193" s="67"/>
      <c r="ALP193" s="180"/>
      <c r="ALQ193" s="180"/>
      <c r="ALR193" s="180"/>
      <c r="ALS193" s="180"/>
      <c r="ALT193" s="180"/>
      <c r="ALU193" s="76"/>
      <c r="ALV193" s="67"/>
      <c r="ALW193" s="180"/>
      <c r="ALX193" s="180"/>
      <c r="ALY193" s="180"/>
      <c r="ALZ193" s="180"/>
      <c r="AMA193" s="180"/>
      <c r="AMB193" s="76"/>
      <c r="AMC193" s="67"/>
      <c r="AMD193" s="180"/>
      <c r="AME193" s="180"/>
      <c r="AMF193" s="180"/>
      <c r="AMG193" s="180"/>
      <c r="AMH193" s="180"/>
      <c r="AMI193" s="76"/>
      <c r="AMJ193" s="67"/>
      <c r="AMK193" s="180"/>
      <c r="AML193" s="180"/>
      <c r="AMM193" s="180"/>
      <c r="AMN193" s="180"/>
      <c r="AMO193" s="180"/>
      <c r="AMP193" s="76"/>
      <c r="AMQ193" s="67"/>
      <c r="AMR193" s="180"/>
      <c r="AMS193" s="180"/>
      <c r="AMT193" s="180"/>
      <c r="AMU193" s="180"/>
      <c r="AMV193" s="180"/>
      <c r="AMW193" s="76"/>
      <c r="AMX193" s="67"/>
      <c r="AMY193" s="180"/>
      <c r="AMZ193" s="180"/>
      <c r="ANA193" s="180"/>
      <c r="ANB193" s="180"/>
      <c r="ANC193" s="180"/>
      <c r="AND193" s="76"/>
      <c r="ANE193" s="67"/>
      <c r="ANF193" s="180"/>
      <c r="ANG193" s="180"/>
      <c r="ANH193" s="180"/>
      <c r="ANI193" s="180"/>
      <c r="ANJ193" s="180"/>
      <c r="ANK193" s="76"/>
      <c r="ANL193" s="67"/>
      <c r="ANM193" s="180"/>
      <c r="ANN193" s="180"/>
      <c r="ANO193" s="180"/>
      <c r="ANP193" s="180"/>
      <c r="ANQ193" s="180"/>
      <c r="ANR193" s="76"/>
      <c r="ANS193" s="67"/>
      <c r="ANT193" s="180"/>
      <c r="ANU193" s="180"/>
      <c r="ANV193" s="180"/>
      <c r="ANW193" s="180"/>
      <c r="ANX193" s="180"/>
      <c r="ANY193" s="76"/>
      <c r="ANZ193" s="67"/>
      <c r="AOA193" s="180"/>
      <c r="AOB193" s="180"/>
      <c r="AOC193" s="180"/>
      <c r="AOD193" s="180"/>
      <c r="AOE193" s="180"/>
      <c r="AOF193" s="76"/>
      <c r="AOG193" s="67"/>
      <c r="AOH193" s="180"/>
      <c r="AOI193" s="180"/>
      <c r="AOJ193" s="180"/>
      <c r="AOK193" s="180"/>
      <c r="AOL193" s="180"/>
      <c r="AOM193" s="76"/>
      <c r="AON193" s="67"/>
      <c r="AOO193" s="180"/>
      <c r="AOP193" s="180"/>
      <c r="AOQ193" s="180"/>
      <c r="AOR193" s="180"/>
      <c r="AOS193" s="180"/>
      <c r="AOT193" s="76"/>
      <c r="AOU193" s="67"/>
      <c r="AOV193" s="180"/>
      <c r="AOW193" s="180"/>
      <c r="AOX193" s="180"/>
      <c r="AOY193" s="180"/>
      <c r="AOZ193" s="180"/>
      <c r="APA193" s="76"/>
      <c r="APB193" s="67"/>
      <c r="APC193" s="180"/>
      <c r="APD193" s="180"/>
      <c r="APE193" s="180"/>
      <c r="APF193" s="180"/>
      <c r="APG193" s="180"/>
      <c r="APH193" s="76"/>
      <c r="API193" s="67"/>
      <c r="APJ193" s="180"/>
      <c r="APK193" s="180"/>
      <c r="APL193" s="180"/>
      <c r="APM193" s="180"/>
      <c r="APN193" s="180"/>
      <c r="APO193" s="76"/>
      <c r="APP193" s="67"/>
      <c r="APQ193" s="180"/>
      <c r="APR193" s="180"/>
      <c r="APS193" s="180"/>
      <c r="APT193" s="180"/>
      <c r="APU193" s="180"/>
      <c r="APV193" s="76"/>
      <c r="APW193" s="67"/>
      <c r="APX193" s="180"/>
      <c r="APY193" s="180"/>
      <c r="APZ193" s="180"/>
      <c r="AQA193" s="180"/>
      <c r="AQB193" s="180"/>
      <c r="AQC193" s="76"/>
      <c r="AQD193" s="67"/>
      <c r="AQE193" s="180"/>
      <c r="AQF193" s="180"/>
      <c r="AQG193" s="180"/>
      <c r="AQH193" s="180"/>
      <c r="AQI193" s="180"/>
      <c r="AQJ193" s="76"/>
      <c r="AQK193" s="67"/>
      <c r="AQL193" s="180"/>
      <c r="AQM193" s="180"/>
      <c r="AQN193" s="180"/>
      <c r="AQO193" s="180"/>
      <c r="AQP193" s="180"/>
      <c r="AQQ193" s="76"/>
      <c r="AQR193" s="67"/>
      <c r="AQS193" s="180"/>
      <c r="AQT193" s="180"/>
      <c r="AQU193" s="180"/>
      <c r="AQV193" s="180"/>
      <c r="AQW193" s="180"/>
      <c r="AQX193" s="76"/>
      <c r="AQY193" s="67"/>
      <c r="AQZ193" s="180"/>
      <c r="ARA193" s="180"/>
      <c r="ARB193" s="180"/>
      <c r="ARC193" s="180"/>
      <c r="ARD193" s="180"/>
      <c r="ARE193" s="76"/>
      <c r="ARF193" s="67"/>
      <c r="ARG193" s="180"/>
      <c r="ARH193" s="180"/>
      <c r="ARI193" s="180"/>
      <c r="ARJ193" s="180"/>
      <c r="ARK193" s="180"/>
      <c r="ARL193" s="76"/>
      <c r="ARM193" s="67"/>
      <c r="ARN193" s="180"/>
      <c r="ARO193" s="180"/>
      <c r="ARP193" s="180"/>
      <c r="ARQ193" s="180"/>
      <c r="ARR193" s="180"/>
      <c r="ARS193" s="76"/>
      <c r="ART193" s="67"/>
      <c r="ARU193" s="180"/>
      <c r="ARV193" s="180"/>
      <c r="ARW193" s="180"/>
      <c r="ARX193" s="180"/>
      <c r="ARY193" s="180"/>
      <c r="ARZ193" s="76"/>
      <c r="ASA193" s="67"/>
      <c r="ASB193" s="180"/>
      <c r="ASC193" s="180"/>
      <c r="ASD193" s="180"/>
      <c r="ASE193" s="180"/>
      <c r="ASF193" s="180"/>
      <c r="ASG193" s="76"/>
      <c r="ASH193" s="67"/>
      <c r="ASI193" s="180"/>
      <c r="ASJ193" s="180"/>
      <c r="ASK193" s="180"/>
      <c r="ASL193" s="180"/>
      <c r="ASM193" s="180"/>
      <c r="ASN193" s="76"/>
      <c r="ASO193" s="67"/>
      <c r="ASP193" s="180"/>
      <c r="ASQ193" s="180"/>
      <c r="ASR193" s="180"/>
      <c r="ASS193" s="180"/>
      <c r="AST193" s="180"/>
      <c r="ASU193" s="76"/>
      <c r="ASV193" s="67"/>
      <c r="ASW193" s="180"/>
      <c r="ASX193" s="180"/>
      <c r="ASY193" s="180"/>
      <c r="ASZ193" s="180"/>
      <c r="ATA193" s="180"/>
      <c r="ATB193" s="76"/>
      <c r="ATC193" s="67"/>
      <c r="ATD193" s="180"/>
      <c r="ATE193" s="180"/>
      <c r="ATF193" s="180"/>
      <c r="ATG193" s="180"/>
      <c r="ATH193" s="180"/>
      <c r="ATI193" s="76"/>
      <c r="ATJ193" s="67"/>
      <c r="ATK193" s="180"/>
      <c r="ATL193" s="180"/>
      <c r="ATM193" s="180"/>
      <c r="ATN193" s="180"/>
      <c r="ATO193" s="180"/>
      <c r="ATP193" s="76"/>
      <c r="ATQ193" s="67"/>
      <c r="ATR193" s="180"/>
      <c r="ATS193" s="180"/>
      <c r="ATT193" s="180"/>
      <c r="ATU193" s="180"/>
      <c r="ATV193" s="180"/>
      <c r="ATW193" s="76"/>
      <c r="ATX193" s="67"/>
      <c r="ATY193" s="180"/>
      <c r="ATZ193" s="180"/>
      <c r="AUA193" s="180"/>
      <c r="AUB193" s="180"/>
      <c r="AUC193" s="180"/>
      <c r="AUD193" s="76"/>
      <c r="AUE193" s="67"/>
      <c r="AUF193" s="180"/>
      <c r="AUG193" s="180"/>
      <c r="AUH193" s="180"/>
      <c r="AUI193" s="180"/>
      <c r="AUJ193" s="180"/>
      <c r="AUK193" s="76"/>
      <c r="AUL193" s="67"/>
      <c r="AUM193" s="180"/>
      <c r="AUN193" s="180"/>
      <c r="AUO193" s="180"/>
      <c r="AUP193" s="180"/>
      <c r="AUQ193" s="180"/>
      <c r="AUR193" s="76"/>
      <c r="AUS193" s="67"/>
      <c r="AUT193" s="180"/>
      <c r="AUU193" s="180"/>
      <c r="AUV193" s="180"/>
      <c r="AUW193" s="180"/>
      <c r="AUX193" s="180"/>
      <c r="AUY193" s="76"/>
      <c r="AUZ193" s="67"/>
      <c r="AVA193" s="180"/>
      <c r="AVB193" s="180"/>
      <c r="AVC193" s="180"/>
      <c r="AVD193" s="180"/>
      <c r="AVE193" s="180"/>
      <c r="AVF193" s="76"/>
      <c r="AVG193" s="67"/>
      <c r="AVH193" s="180"/>
      <c r="AVI193" s="180"/>
      <c r="AVJ193" s="180"/>
      <c r="AVK193" s="180"/>
      <c r="AVL193" s="180"/>
      <c r="AVM193" s="76"/>
      <c r="AVN193" s="67"/>
      <c r="AVO193" s="180"/>
      <c r="AVP193" s="180"/>
      <c r="AVQ193" s="180"/>
      <c r="AVR193" s="180"/>
      <c r="AVS193" s="180"/>
      <c r="AVT193" s="76"/>
      <c r="AVU193" s="67"/>
      <c r="AVV193" s="180"/>
      <c r="AVW193" s="180"/>
      <c r="AVX193" s="180"/>
      <c r="AVY193" s="180"/>
      <c r="AVZ193" s="180"/>
      <c r="AWA193" s="76"/>
      <c r="AWB193" s="67"/>
      <c r="AWC193" s="180"/>
      <c r="AWD193" s="180"/>
      <c r="AWE193" s="180"/>
      <c r="AWF193" s="180"/>
      <c r="AWG193" s="180"/>
      <c r="AWH193" s="76"/>
      <c r="AWI193" s="67"/>
      <c r="AWJ193" s="180"/>
      <c r="AWK193" s="180"/>
      <c r="AWL193" s="180"/>
      <c r="AWM193" s="180"/>
      <c r="AWN193" s="180"/>
      <c r="AWO193" s="76"/>
      <c r="AWP193" s="67"/>
      <c r="AWQ193" s="180"/>
      <c r="AWR193" s="180"/>
      <c r="AWS193" s="180"/>
      <c r="AWT193" s="180"/>
      <c r="AWU193" s="180"/>
      <c r="AWV193" s="76"/>
      <c r="AWW193" s="67"/>
      <c r="AWX193" s="180"/>
      <c r="AWY193" s="180"/>
      <c r="AWZ193" s="180"/>
      <c r="AXA193" s="180"/>
      <c r="AXB193" s="180"/>
      <c r="AXC193" s="76"/>
      <c r="AXD193" s="67"/>
      <c r="AXE193" s="180"/>
      <c r="AXF193" s="180"/>
      <c r="AXG193" s="180"/>
      <c r="AXH193" s="180"/>
      <c r="AXI193" s="180"/>
      <c r="AXJ193" s="76"/>
      <c r="AXK193" s="67"/>
      <c r="AXL193" s="180"/>
      <c r="AXM193" s="180"/>
      <c r="AXN193" s="180"/>
      <c r="AXO193" s="180"/>
      <c r="AXP193" s="180"/>
      <c r="AXQ193" s="76"/>
      <c r="AXR193" s="67"/>
      <c r="AXS193" s="180"/>
      <c r="AXT193" s="180"/>
      <c r="AXU193" s="180"/>
      <c r="AXV193" s="180"/>
      <c r="AXW193" s="180"/>
      <c r="AXX193" s="76"/>
      <c r="AXY193" s="67"/>
      <c r="AXZ193" s="180"/>
      <c r="AYA193" s="180"/>
      <c r="AYB193" s="180"/>
      <c r="AYC193" s="180"/>
      <c r="AYD193" s="180"/>
      <c r="AYE193" s="76"/>
      <c r="AYF193" s="67"/>
      <c r="AYG193" s="180"/>
      <c r="AYH193" s="180"/>
      <c r="AYI193" s="180"/>
      <c r="AYJ193" s="180"/>
      <c r="AYK193" s="180"/>
      <c r="AYL193" s="76"/>
      <c r="AYM193" s="67"/>
      <c r="AYN193" s="180"/>
      <c r="AYO193" s="180"/>
      <c r="AYP193" s="180"/>
      <c r="AYQ193" s="180"/>
      <c r="AYR193" s="180"/>
      <c r="AYS193" s="76"/>
      <c r="AYT193" s="67"/>
      <c r="AYU193" s="180"/>
      <c r="AYV193" s="180"/>
      <c r="AYW193" s="180"/>
      <c r="AYX193" s="180"/>
      <c r="AYY193" s="180"/>
      <c r="AYZ193" s="76"/>
      <c r="AZA193" s="67"/>
      <c r="AZB193" s="180"/>
      <c r="AZC193" s="180"/>
      <c r="AZD193" s="180"/>
      <c r="AZE193" s="180"/>
      <c r="AZF193" s="180"/>
      <c r="AZG193" s="76"/>
      <c r="AZH193" s="67"/>
      <c r="AZI193" s="180"/>
      <c r="AZJ193" s="180"/>
      <c r="AZK193" s="180"/>
      <c r="AZL193" s="180"/>
      <c r="AZM193" s="180"/>
      <c r="AZN193" s="76"/>
      <c r="AZO193" s="67"/>
      <c r="AZP193" s="180"/>
      <c r="AZQ193" s="180"/>
      <c r="AZR193" s="180"/>
      <c r="AZS193" s="180"/>
      <c r="AZT193" s="180"/>
      <c r="AZU193" s="76"/>
      <c r="AZV193" s="67"/>
      <c r="AZW193" s="180"/>
      <c r="AZX193" s="180"/>
      <c r="AZY193" s="180"/>
      <c r="AZZ193" s="180"/>
      <c r="BAA193" s="180"/>
      <c r="BAB193" s="76"/>
      <c r="BAC193" s="67"/>
      <c r="BAD193" s="180"/>
      <c r="BAE193" s="180"/>
      <c r="BAF193" s="180"/>
      <c r="BAG193" s="180"/>
      <c r="BAH193" s="180"/>
      <c r="BAI193" s="76"/>
      <c r="BAJ193" s="67"/>
      <c r="BAK193" s="180"/>
      <c r="BAL193" s="180"/>
      <c r="BAM193" s="180"/>
      <c r="BAN193" s="180"/>
      <c r="BAO193" s="180"/>
      <c r="BAP193" s="76"/>
      <c r="BAQ193" s="67"/>
      <c r="BAR193" s="180"/>
      <c r="BAS193" s="180"/>
      <c r="BAT193" s="180"/>
      <c r="BAU193" s="180"/>
      <c r="BAV193" s="180"/>
      <c r="BAW193" s="76"/>
      <c r="BAX193" s="67"/>
      <c r="BAY193" s="180"/>
      <c r="BAZ193" s="180"/>
      <c r="BBA193" s="180"/>
      <c r="BBB193" s="180"/>
      <c r="BBC193" s="180"/>
      <c r="BBD193" s="76"/>
      <c r="BBE193" s="67"/>
      <c r="BBF193" s="180"/>
      <c r="BBG193" s="180"/>
      <c r="BBH193" s="180"/>
      <c r="BBI193" s="180"/>
      <c r="BBJ193" s="180"/>
      <c r="BBK193" s="76"/>
      <c r="BBL193" s="67"/>
      <c r="BBM193" s="180"/>
      <c r="BBN193" s="180"/>
      <c r="BBO193" s="180"/>
      <c r="BBP193" s="180"/>
      <c r="BBQ193" s="180"/>
      <c r="BBR193" s="76"/>
      <c r="BBS193" s="67"/>
      <c r="BBT193" s="180"/>
      <c r="BBU193" s="180"/>
      <c r="BBV193" s="180"/>
      <c r="BBW193" s="180"/>
      <c r="BBX193" s="180"/>
      <c r="BBY193" s="76"/>
      <c r="BBZ193" s="67"/>
      <c r="BCA193" s="180"/>
      <c r="BCB193" s="180"/>
      <c r="BCC193" s="180"/>
      <c r="BCD193" s="180"/>
      <c r="BCE193" s="180"/>
      <c r="BCF193" s="76"/>
      <c r="BCG193" s="67"/>
      <c r="BCH193" s="180"/>
      <c r="BCI193" s="180"/>
      <c r="BCJ193" s="180"/>
      <c r="BCK193" s="180"/>
      <c r="BCL193" s="180"/>
      <c r="BCM193" s="76"/>
      <c r="BCN193" s="67"/>
      <c r="BCO193" s="180"/>
      <c r="BCP193" s="180"/>
      <c r="BCQ193" s="180"/>
      <c r="BCR193" s="180"/>
      <c r="BCS193" s="180"/>
      <c r="BCT193" s="76"/>
      <c r="BCU193" s="67"/>
      <c r="BCV193" s="180"/>
      <c r="BCW193" s="180"/>
      <c r="BCX193" s="180"/>
      <c r="BCY193" s="180"/>
      <c r="BCZ193" s="180"/>
      <c r="BDA193" s="76"/>
      <c r="BDB193" s="67"/>
      <c r="BDC193" s="180"/>
      <c r="BDD193" s="180"/>
      <c r="BDE193" s="180"/>
      <c r="BDF193" s="180"/>
      <c r="BDG193" s="180"/>
      <c r="BDH193" s="76"/>
      <c r="BDI193" s="67"/>
      <c r="BDJ193" s="180"/>
      <c r="BDK193" s="180"/>
      <c r="BDL193" s="180"/>
      <c r="BDM193" s="180"/>
      <c r="BDN193" s="180"/>
      <c r="BDO193" s="76"/>
      <c r="BDP193" s="67"/>
      <c r="BDQ193" s="180"/>
      <c r="BDR193" s="180"/>
      <c r="BDS193" s="180"/>
      <c r="BDT193" s="180"/>
      <c r="BDU193" s="180"/>
      <c r="BDV193" s="76"/>
      <c r="BDW193" s="67"/>
      <c r="BDX193" s="180"/>
      <c r="BDY193" s="180"/>
      <c r="BDZ193" s="180"/>
      <c r="BEA193" s="180"/>
      <c r="BEB193" s="180"/>
      <c r="BEC193" s="76"/>
      <c r="BED193" s="67"/>
      <c r="BEE193" s="180"/>
      <c r="BEF193" s="180"/>
      <c r="BEG193" s="180"/>
      <c r="BEH193" s="180"/>
      <c r="BEI193" s="180"/>
      <c r="BEJ193" s="76"/>
      <c r="BEK193" s="67"/>
      <c r="BEL193" s="180"/>
      <c r="BEM193" s="180"/>
      <c r="BEN193" s="180"/>
      <c r="BEO193" s="180"/>
      <c r="BEP193" s="180"/>
      <c r="BEQ193" s="76"/>
      <c r="BER193" s="67"/>
      <c r="BES193" s="180"/>
      <c r="BET193" s="180"/>
      <c r="BEU193" s="180"/>
      <c r="BEV193" s="180"/>
      <c r="BEW193" s="180"/>
      <c r="BEX193" s="76"/>
      <c r="BEY193" s="67"/>
      <c r="BEZ193" s="180"/>
      <c r="BFA193" s="180"/>
      <c r="BFB193" s="180"/>
      <c r="BFC193" s="180"/>
      <c r="BFD193" s="180"/>
      <c r="BFE193" s="76"/>
      <c r="BFF193" s="67"/>
      <c r="BFG193" s="180"/>
      <c r="BFH193" s="180"/>
      <c r="BFI193" s="180"/>
      <c r="BFJ193" s="180"/>
      <c r="BFK193" s="180"/>
      <c r="BFL193" s="76"/>
      <c r="BFM193" s="67"/>
      <c r="BFN193" s="180"/>
      <c r="BFO193" s="180"/>
      <c r="BFP193" s="180"/>
      <c r="BFQ193" s="180"/>
      <c r="BFR193" s="180"/>
      <c r="BFS193" s="76"/>
      <c r="BFT193" s="67"/>
      <c r="BFU193" s="180"/>
      <c r="BFV193" s="180"/>
      <c r="BFW193" s="180"/>
      <c r="BFX193" s="180"/>
      <c r="BFY193" s="180"/>
      <c r="BFZ193" s="76"/>
      <c r="BGA193" s="67"/>
      <c r="BGB193" s="180"/>
      <c r="BGC193" s="180"/>
      <c r="BGD193" s="180"/>
      <c r="BGE193" s="180"/>
      <c r="BGF193" s="180"/>
      <c r="BGG193" s="76"/>
      <c r="BGH193" s="67"/>
      <c r="BGI193" s="180"/>
      <c r="BGJ193" s="180"/>
      <c r="BGK193" s="180"/>
      <c r="BGL193" s="180"/>
      <c r="BGM193" s="180"/>
      <c r="BGN193" s="76"/>
      <c r="BGO193" s="67"/>
      <c r="BGP193" s="180"/>
      <c r="BGQ193" s="180"/>
      <c r="BGR193" s="180"/>
      <c r="BGS193" s="180"/>
      <c r="BGT193" s="180"/>
      <c r="BGU193" s="76"/>
      <c r="BGV193" s="67"/>
      <c r="BGW193" s="180"/>
      <c r="BGX193" s="180"/>
      <c r="BGY193" s="180"/>
      <c r="BGZ193" s="180"/>
      <c r="BHA193" s="180"/>
      <c r="BHB193" s="76"/>
      <c r="BHC193" s="67"/>
      <c r="BHD193" s="180"/>
      <c r="BHE193" s="180"/>
      <c r="BHF193" s="180"/>
      <c r="BHG193" s="180"/>
      <c r="BHH193" s="180"/>
      <c r="BHI193" s="76"/>
      <c r="BHJ193" s="67"/>
      <c r="BHK193" s="180"/>
      <c r="BHL193" s="180"/>
      <c r="BHM193" s="180"/>
      <c r="BHN193" s="180"/>
      <c r="BHO193" s="180"/>
      <c r="BHP193" s="76"/>
      <c r="BHQ193" s="67"/>
      <c r="BHR193" s="180"/>
      <c r="BHS193" s="180"/>
      <c r="BHT193" s="180"/>
      <c r="BHU193" s="180"/>
      <c r="BHV193" s="180"/>
      <c r="BHW193" s="76"/>
      <c r="BHX193" s="67"/>
      <c r="BHY193" s="180"/>
      <c r="BHZ193" s="180"/>
      <c r="BIA193" s="180"/>
      <c r="BIB193" s="180"/>
      <c r="BIC193" s="180"/>
      <c r="BID193" s="76"/>
      <c r="BIE193" s="67"/>
      <c r="BIF193" s="180"/>
      <c r="BIG193" s="180"/>
      <c r="BIH193" s="180"/>
      <c r="BII193" s="180"/>
      <c r="BIJ193" s="180"/>
      <c r="BIK193" s="76"/>
      <c r="BIL193" s="67"/>
      <c r="BIM193" s="180"/>
      <c r="BIN193" s="180"/>
      <c r="BIO193" s="180"/>
      <c r="BIP193" s="180"/>
      <c r="BIQ193" s="180"/>
      <c r="BIR193" s="76"/>
      <c r="BIS193" s="67"/>
      <c r="BIT193" s="180"/>
      <c r="BIU193" s="180"/>
      <c r="BIV193" s="180"/>
      <c r="BIW193" s="180"/>
      <c r="BIX193" s="180"/>
      <c r="BIY193" s="76"/>
      <c r="BIZ193" s="67"/>
      <c r="BJA193" s="180"/>
      <c r="BJB193" s="180"/>
      <c r="BJC193" s="180"/>
      <c r="BJD193" s="180"/>
      <c r="BJE193" s="180"/>
      <c r="BJF193" s="76"/>
      <c r="BJG193" s="67"/>
      <c r="BJH193" s="180"/>
      <c r="BJI193" s="180"/>
      <c r="BJJ193" s="180"/>
      <c r="BJK193" s="180"/>
      <c r="BJL193" s="180"/>
      <c r="BJM193" s="76"/>
      <c r="BJN193" s="67"/>
      <c r="BJO193" s="180"/>
      <c r="BJP193" s="180"/>
      <c r="BJQ193" s="180"/>
      <c r="BJR193" s="180"/>
      <c r="BJS193" s="180"/>
      <c r="BJT193" s="76"/>
      <c r="BJU193" s="67"/>
      <c r="BJV193" s="180"/>
      <c r="BJW193" s="180"/>
      <c r="BJX193" s="180"/>
      <c r="BJY193" s="180"/>
      <c r="BJZ193" s="180"/>
      <c r="BKA193" s="76"/>
      <c r="BKB193" s="67"/>
      <c r="BKC193" s="180"/>
      <c r="BKD193" s="180"/>
      <c r="BKE193" s="180"/>
      <c r="BKF193" s="180"/>
      <c r="BKG193" s="180"/>
      <c r="BKH193" s="76"/>
      <c r="BKI193" s="67"/>
      <c r="BKJ193" s="180"/>
      <c r="BKK193" s="180"/>
      <c r="BKL193" s="180"/>
      <c r="BKM193" s="180"/>
      <c r="BKN193" s="180"/>
      <c r="BKO193" s="76"/>
      <c r="BKP193" s="67"/>
      <c r="BKQ193" s="180"/>
      <c r="BKR193" s="180"/>
      <c r="BKS193" s="180"/>
      <c r="BKT193" s="180"/>
      <c r="BKU193" s="180"/>
      <c r="BKV193" s="76"/>
      <c r="BKW193" s="67"/>
      <c r="BKX193" s="180"/>
      <c r="BKY193" s="180"/>
      <c r="BKZ193" s="180"/>
      <c r="BLA193" s="180"/>
      <c r="BLB193" s="180"/>
      <c r="BLC193" s="76"/>
      <c r="BLD193" s="67"/>
      <c r="BLE193" s="180"/>
      <c r="BLF193" s="180"/>
      <c r="BLG193" s="180"/>
      <c r="BLH193" s="180"/>
      <c r="BLI193" s="180"/>
      <c r="BLJ193" s="76"/>
      <c r="BLK193" s="67"/>
      <c r="BLL193" s="180"/>
      <c r="BLM193" s="180"/>
      <c r="BLN193" s="180"/>
      <c r="BLO193" s="180"/>
      <c r="BLP193" s="180"/>
      <c r="BLQ193" s="76"/>
      <c r="BLR193" s="67"/>
      <c r="BLS193" s="180"/>
      <c r="BLT193" s="180"/>
      <c r="BLU193" s="180"/>
      <c r="BLV193" s="180"/>
      <c r="BLW193" s="180"/>
      <c r="BLX193" s="76"/>
      <c r="BLY193" s="67"/>
      <c r="BLZ193" s="180"/>
      <c r="BMA193" s="180"/>
      <c r="BMB193" s="180"/>
      <c r="BMC193" s="180"/>
      <c r="BMD193" s="180"/>
      <c r="BME193" s="76"/>
      <c r="BMF193" s="67"/>
      <c r="BMG193" s="180"/>
      <c r="BMH193" s="180"/>
      <c r="BMI193" s="180"/>
      <c r="BMJ193" s="180"/>
      <c r="BMK193" s="180"/>
      <c r="BML193" s="76"/>
      <c r="BMM193" s="67"/>
      <c r="BMN193" s="180"/>
      <c r="BMO193" s="180"/>
      <c r="BMP193" s="180"/>
      <c r="BMQ193" s="180"/>
      <c r="BMR193" s="180"/>
      <c r="BMS193" s="76"/>
      <c r="BMT193" s="67"/>
      <c r="BMU193" s="180"/>
      <c r="BMV193" s="180"/>
      <c r="BMW193" s="180"/>
      <c r="BMX193" s="180"/>
      <c r="BMY193" s="180"/>
      <c r="BMZ193" s="76"/>
      <c r="BNA193" s="67"/>
      <c r="BNB193" s="180"/>
      <c r="BNC193" s="180"/>
      <c r="BND193" s="180"/>
      <c r="BNE193" s="180"/>
      <c r="BNF193" s="180"/>
      <c r="BNG193" s="76"/>
      <c r="BNH193" s="67"/>
      <c r="BNI193" s="180"/>
      <c r="BNJ193" s="180"/>
      <c r="BNK193" s="180"/>
      <c r="BNL193" s="180"/>
      <c r="BNM193" s="180"/>
      <c r="BNN193" s="76"/>
      <c r="BNO193" s="67"/>
      <c r="BNP193" s="180"/>
      <c r="BNQ193" s="180"/>
      <c r="BNR193" s="180"/>
      <c r="BNS193" s="180"/>
      <c r="BNT193" s="180"/>
      <c r="BNU193" s="76"/>
      <c r="BNV193" s="67"/>
      <c r="BNW193" s="180"/>
      <c r="BNX193" s="180"/>
      <c r="BNY193" s="180"/>
      <c r="BNZ193" s="180"/>
      <c r="BOA193" s="180"/>
      <c r="BOB193" s="76"/>
      <c r="BOC193" s="67"/>
      <c r="BOD193" s="180"/>
      <c r="BOE193" s="180"/>
      <c r="BOF193" s="180"/>
      <c r="BOG193" s="180"/>
      <c r="BOH193" s="180"/>
      <c r="BOI193" s="76"/>
      <c r="BOJ193" s="67"/>
      <c r="BOK193" s="180"/>
      <c r="BOL193" s="180"/>
      <c r="BOM193" s="180"/>
      <c r="BON193" s="180"/>
      <c r="BOO193" s="180"/>
      <c r="BOP193" s="76"/>
      <c r="BOQ193" s="67"/>
      <c r="BOR193" s="180"/>
      <c r="BOS193" s="180"/>
      <c r="BOT193" s="180"/>
      <c r="BOU193" s="180"/>
      <c r="BOV193" s="180"/>
      <c r="BOW193" s="76"/>
      <c r="BOX193" s="67"/>
      <c r="BOY193" s="180"/>
      <c r="BOZ193" s="180"/>
      <c r="BPA193" s="180"/>
      <c r="BPB193" s="180"/>
      <c r="BPC193" s="180"/>
      <c r="BPD193" s="76"/>
      <c r="BPE193" s="67"/>
      <c r="BPF193" s="180"/>
      <c r="BPG193" s="180"/>
      <c r="BPH193" s="180"/>
      <c r="BPI193" s="180"/>
      <c r="BPJ193" s="180"/>
      <c r="BPK193" s="76"/>
      <c r="BPL193" s="67"/>
      <c r="BPM193" s="180"/>
      <c r="BPN193" s="180"/>
      <c r="BPO193" s="180"/>
      <c r="BPP193" s="180"/>
      <c r="BPQ193" s="180"/>
      <c r="BPR193" s="76"/>
      <c r="BPS193" s="67"/>
      <c r="BPT193" s="180"/>
      <c r="BPU193" s="180"/>
      <c r="BPV193" s="180"/>
      <c r="BPW193" s="180"/>
      <c r="BPX193" s="180"/>
      <c r="BPY193" s="76"/>
      <c r="BPZ193" s="67"/>
      <c r="BQA193" s="180"/>
      <c r="BQB193" s="180"/>
      <c r="BQC193" s="180"/>
      <c r="BQD193" s="180"/>
      <c r="BQE193" s="180"/>
      <c r="BQF193" s="76"/>
      <c r="BQG193" s="67"/>
      <c r="BQH193" s="180"/>
      <c r="BQI193" s="180"/>
      <c r="BQJ193" s="180"/>
      <c r="BQK193" s="180"/>
      <c r="BQL193" s="180"/>
      <c r="BQM193" s="76"/>
      <c r="BQN193" s="67"/>
      <c r="BQO193" s="180"/>
      <c r="BQP193" s="180"/>
      <c r="BQQ193" s="180"/>
      <c r="BQR193" s="180"/>
      <c r="BQS193" s="180"/>
      <c r="BQT193" s="76"/>
      <c r="BQU193" s="67"/>
      <c r="BQV193" s="180"/>
      <c r="BQW193" s="180"/>
      <c r="BQX193" s="180"/>
      <c r="BQY193" s="180"/>
      <c r="BQZ193" s="180"/>
      <c r="BRA193" s="76"/>
      <c r="BRB193" s="67"/>
      <c r="BRC193" s="180"/>
      <c r="BRD193" s="180"/>
      <c r="BRE193" s="180"/>
      <c r="BRF193" s="180"/>
      <c r="BRG193" s="180"/>
      <c r="BRH193" s="76"/>
      <c r="BRI193" s="67"/>
      <c r="BRJ193" s="180"/>
      <c r="BRK193" s="180"/>
      <c r="BRL193" s="180"/>
      <c r="BRM193" s="180"/>
      <c r="BRN193" s="180"/>
      <c r="BRO193" s="76"/>
      <c r="BRP193" s="67"/>
      <c r="BRQ193" s="180"/>
      <c r="BRR193" s="180"/>
      <c r="BRS193" s="180"/>
      <c r="BRT193" s="180"/>
      <c r="BRU193" s="180"/>
      <c r="BRV193" s="76"/>
      <c r="BRW193" s="67"/>
      <c r="BRX193" s="180"/>
      <c r="BRY193" s="180"/>
      <c r="BRZ193" s="180"/>
      <c r="BSA193" s="180"/>
      <c r="BSB193" s="180"/>
      <c r="BSC193" s="76"/>
      <c r="BSD193" s="67"/>
      <c r="BSE193" s="180"/>
      <c r="BSF193" s="180"/>
      <c r="BSG193" s="180"/>
      <c r="BSH193" s="180"/>
      <c r="BSI193" s="180"/>
      <c r="BSJ193" s="76"/>
      <c r="BSK193" s="67"/>
      <c r="BSL193" s="180"/>
      <c r="BSM193" s="180"/>
      <c r="BSN193" s="180"/>
      <c r="BSO193" s="180"/>
      <c r="BSP193" s="180"/>
      <c r="BSQ193" s="76"/>
      <c r="BSR193" s="67"/>
      <c r="BSS193" s="180"/>
      <c r="BST193" s="180"/>
      <c r="BSU193" s="180"/>
      <c r="BSV193" s="180"/>
      <c r="BSW193" s="180"/>
      <c r="BSX193" s="76"/>
      <c r="BSY193" s="67"/>
      <c r="BSZ193" s="180"/>
      <c r="BTA193" s="180"/>
      <c r="BTB193" s="180"/>
      <c r="BTC193" s="180"/>
      <c r="BTD193" s="180"/>
      <c r="BTE193" s="76"/>
      <c r="BTF193" s="67"/>
      <c r="BTG193" s="180"/>
      <c r="BTH193" s="180"/>
      <c r="BTI193" s="180"/>
      <c r="BTJ193" s="180"/>
      <c r="BTK193" s="180"/>
      <c r="BTL193" s="76"/>
      <c r="BTM193" s="67"/>
      <c r="BTN193" s="180"/>
      <c r="BTO193" s="180"/>
      <c r="BTP193" s="180"/>
      <c r="BTQ193" s="180"/>
      <c r="BTR193" s="180"/>
      <c r="BTS193" s="76"/>
      <c r="BTT193" s="67"/>
      <c r="BTU193" s="180"/>
      <c r="BTV193" s="180"/>
      <c r="BTW193" s="180"/>
      <c r="BTX193" s="180"/>
      <c r="BTY193" s="180"/>
      <c r="BTZ193" s="76"/>
      <c r="BUA193" s="67"/>
      <c r="BUB193" s="180"/>
      <c r="BUC193" s="180"/>
      <c r="BUD193" s="180"/>
      <c r="BUE193" s="180"/>
      <c r="BUF193" s="180"/>
      <c r="BUG193" s="76"/>
      <c r="BUH193" s="67"/>
      <c r="BUI193" s="180"/>
      <c r="BUJ193" s="180"/>
      <c r="BUK193" s="180"/>
      <c r="BUL193" s="180"/>
      <c r="BUM193" s="180"/>
      <c r="BUN193" s="76"/>
      <c r="BUO193" s="67"/>
      <c r="BUP193" s="180"/>
      <c r="BUQ193" s="180"/>
      <c r="BUR193" s="180"/>
      <c r="BUS193" s="180"/>
      <c r="BUT193" s="180"/>
      <c r="BUU193" s="76"/>
      <c r="BUV193" s="67"/>
      <c r="BUW193" s="180"/>
      <c r="BUX193" s="180"/>
      <c r="BUY193" s="180"/>
      <c r="BUZ193" s="180"/>
      <c r="BVA193" s="180"/>
      <c r="BVB193" s="76"/>
      <c r="BVC193" s="67"/>
      <c r="BVD193" s="180"/>
      <c r="BVE193" s="180"/>
      <c r="BVF193" s="180"/>
      <c r="BVG193" s="180"/>
      <c r="BVH193" s="180"/>
      <c r="BVI193" s="76"/>
      <c r="BVJ193" s="67"/>
      <c r="BVK193" s="180"/>
      <c r="BVL193" s="180"/>
      <c r="BVM193" s="180"/>
      <c r="BVN193" s="180"/>
      <c r="BVO193" s="180"/>
      <c r="BVP193" s="76"/>
      <c r="BVQ193" s="67"/>
      <c r="BVR193" s="180"/>
      <c r="BVS193" s="180"/>
      <c r="BVT193" s="180"/>
      <c r="BVU193" s="180"/>
      <c r="BVV193" s="180"/>
      <c r="BVW193" s="76"/>
      <c r="BVX193" s="67"/>
      <c r="BVY193" s="180"/>
      <c r="BVZ193" s="180"/>
      <c r="BWA193" s="180"/>
      <c r="BWB193" s="180"/>
      <c r="BWC193" s="180"/>
      <c r="BWD193" s="76"/>
      <c r="BWE193" s="67"/>
      <c r="BWF193" s="180"/>
      <c r="BWG193" s="180"/>
      <c r="BWH193" s="180"/>
      <c r="BWI193" s="180"/>
      <c r="BWJ193" s="180"/>
      <c r="BWK193" s="76"/>
      <c r="BWL193" s="67"/>
      <c r="BWM193" s="180"/>
      <c r="BWN193" s="180"/>
      <c r="BWO193" s="180"/>
      <c r="BWP193" s="180"/>
      <c r="BWQ193" s="180"/>
      <c r="BWR193" s="76"/>
      <c r="BWS193" s="67"/>
      <c r="BWT193" s="180"/>
      <c r="BWU193" s="180"/>
      <c r="BWV193" s="180"/>
      <c r="BWW193" s="180"/>
      <c r="BWX193" s="180"/>
      <c r="BWY193" s="76"/>
      <c r="BWZ193" s="67"/>
      <c r="BXA193" s="180"/>
      <c r="BXB193" s="180"/>
      <c r="BXC193" s="180"/>
      <c r="BXD193" s="180"/>
      <c r="BXE193" s="180"/>
      <c r="BXF193" s="76"/>
      <c r="BXG193" s="67"/>
      <c r="BXH193" s="180"/>
      <c r="BXI193" s="180"/>
      <c r="BXJ193" s="180"/>
      <c r="BXK193" s="180"/>
      <c r="BXL193" s="180"/>
      <c r="BXM193" s="76"/>
      <c r="BXN193" s="67"/>
      <c r="BXO193" s="180"/>
      <c r="BXP193" s="180"/>
      <c r="BXQ193" s="180"/>
      <c r="BXR193" s="180"/>
      <c r="BXS193" s="180"/>
      <c r="BXT193" s="76"/>
      <c r="BXU193" s="67"/>
      <c r="BXV193" s="180"/>
      <c r="BXW193" s="180"/>
      <c r="BXX193" s="180"/>
      <c r="BXY193" s="180"/>
      <c r="BXZ193" s="180"/>
      <c r="BYA193" s="76"/>
      <c r="BYB193" s="67"/>
      <c r="BYC193" s="180"/>
      <c r="BYD193" s="180"/>
      <c r="BYE193" s="180"/>
      <c r="BYF193" s="180"/>
      <c r="BYG193" s="180"/>
      <c r="BYH193" s="76"/>
      <c r="BYI193" s="67"/>
      <c r="BYJ193" s="180"/>
      <c r="BYK193" s="180"/>
      <c r="BYL193" s="180"/>
      <c r="BYM193" s="180"/>
      <c r="BYN193" s="180"/>
      <c r="BYO193" s="76"/>
      <c r="BYP193" s="67"/>
      <c r="BYQ193" s="180"/>
      <c r="BYR193" s="180"/>
      <c r="BYS193" s="180"/>
      <c r="BYT193" s="180"/>
      <c r="BYU193" s="180"/>
      <c r="BYV193" s="76"/>
      <c r="BYW193" s="67"/>
      <c r="BYX193" s="180"/>
      <c r="BYY193" s="180"/>
      <c r="BYZ193" s="180"/>
      <c r="BZA193" s="180"/>
      <c r="BZB193" s="180"/>
      <c r="BZC193" s="76"/>
      <c r="BZD193" s="67"/>
      <c r="BZE193" s="180"/>
      <c r="BZF193" s="180"/>
      <c r="BZG193" s="180"/>
      <c r="BZH193" s="180"/>
      <c r="BZI193" s="180"/>
      <c r="BZJ193" s="76"/>
      <c r="BZK193" s="67"/>
      <c r="BZL193" s="180"/>
      <c r="BZM193" s="180"/>
      <c r="BZN193" s="180"/>
      <c r="BZO193" s="180"/>
      <c r="BZP193" s="180"/>
      <c r="BZQ193" s="76"/>
      <c r="BZR193" s="67"/>
      <c r="BZS193" s="180"/>
      <c r="BZT193" s="180"/>
      <c r="BZU193" s="180"/>
      <c r="BZV193" s="180"/>
      <c r="BZW193" s="180"/>
      <c r="BZX193" s="76"/>
      <c r="BZY193" s="67"/>
      <c r="BZZ193" s="180"/>
      <c r="CAA193" s="180"/>
      <c r="CAB193" s="180"/>
      <c r="CAC193" s="180"/>
      <c r="CAD193" s="180"/>
      <c r="CAE193" s="76"/>
      <c r="CAF193" s="67"/>
      <c r="CAG193" s="180"/>
      <c r="CAH193" s="180"/>
      <c r="CAI193" s="180"/>
      <c r="CAJ193" s="180"/>
      <c r="CAK193" s="180"/>
      <c r="CAL193" s="76"/>
      <c r="CAM193" s="67"/>
      <c r="CAN193" s="180"/>
      <c r="CAO193" s="180"/>
      <c r="CAP193" s="180"/>
      <c r="CAQ193" s="180"/>
      <c r="CAR193" s="180"/>
      <c r="CAS193" s="76"/>
      <c r="CAT193" s="67"/>
      <c r="CAU193" s="180"/>
      <c r="CAV193" s="180"/>
      <c r="CAW193" s="180"/>
      <c r="CAX193" s="180"/>
      <c r="CAY193" s="180"/>
      <c r="CAZ193" s="76"/>
      <c r="CBA193" s="67"/>
      <c r="CBB193" s="180"/>
      <c r="CBC193" s="180"/>
      <c r="CBD193" s="180"/>
      <c r="CBE193" s="180"/>
      <c r="CBF193" s="180"/>
      <c r="CBG193" s="76"/>
      <c r="CBH193" s="67"/>
      <c r="CBI193" s="180"/>
      <c r="CBJ193" s="180"/>
      <c r="CBK193" s="180"/>
      <c r="CBL193" s="180"/>
      <c r="CBM193" s="180"/>
      <c r="CBN193" s="76"/>
      <c r="CBO193" s="67"/>
      <c r="CBP193" s="180"/>
      <c r="CBQ193" s="180"/>
      <c r="CBR193" s="180"/>
      <c r="CBS193" s="180"/>
      <c r="CBT193" s="180"/>
      <c r="CBU193" s="76"/>
      <c r="CBV193" s="67"/>
      <c r="CBW193" s="180"/>
      <c r="CBX193" s="180"/>
      <c r="CBY193" s="180"/>
      <c r="CBZ193" s="180"/>
      <c r="CCA193" s="180"/>
      <c r="CCB193" s="76"/>
      <c r="CCC193" s="67"/>
      <c r="CCD193" s="180"/>
      <c r="CCE193" s="180"/>
      <c r="CCF193" s="180"/>
      <c r="CCG193" s="180"/>
      <c r="CCH193" s="180"/>
      <c r="CCI193" s="76"/>
      <c r="CCJ193" s="67"/>
      <c r="CCK193" s="180"/>
      <c r="CCL193" s="180"/>
      <c r="CCM193" s="180"/>
      <c r="CCN193" s="180"/>
      <c r="CCO193" s="180"/>
      <c r="CCP193" s="76"/>
      <c r="CCQ193" s="67"/>
      <c r="CCR193" s="180"/>
      <c r="CCS193" s="180"/>
      <c r="CCT193" s="180"/>
      <c r="CCU193" s="180"/>
      <c r="CCV193" s="180"/>
      <c r="CCW193" s="76"/>
      <c r="CCX193" s="67"/>
      <c r="CCY193" s="180"/>
      <c r="CCZ193" s="180"/>
      <c r="CDA193" s="180"/>
      <c r="CDB193" s="180"/>
      <c r="CDC193" s="180"/>
      <c r="CDD193" s="76"/>
      <c r="CDE193" s="67"/>
      <c r="CDF193" s="180"/>
      <c r="CDG193" s="180"/>
      <c r="CDH193" s="180"/>
      <c r="CDI193" s="180"/>
      <c r="CDJ193" s="180"/>
      <c r="CDK193" s="76"/>
      <c r="CDL193" s="67"/>
      <c r="CDM193" s="180"/>
      <c r="CDN193" s="180"/>
      <c r="CDO193" s="180"/>
      <c r="CDP193" s="180"/>
      <c r="CDQ193" s="180"/>
      <c r="CDR193" s="76"/>
      <c r="CDS193" s="67"/>
      <c r="CDT193" s="180"/>
      <c r="CDU193" s="180"/>
      <c r="CDV193" s="180"/>
      <c r="CDW193" s="180"/>
      <c r="CDX193" s="180"/>
      <c r="CDY193" s="76"/>
      <c r="CDZ193" s="67"/>
      <c r="CEA193" s="180"/>
      <c r="CEB193" s="180"/>
      <c r="CEC193" s="180"/>
      <c r="CED193" s="180"/>
      <c r="CEE193" s="180"/>
      <c r="CEF193" s="76"/>
      <c r="CEG193" s="67"/>
      <c r="CEH193" s="180"/>
      <c r="CEI193" s="180"/>
      <c r="CEJ193" s="180"/>
      <c r="CEK193" s="180"/>
      <c r="CEL193" s="180"/>
      <c r="CEM193" s="76"/>
      <c r="CEN193" s="67"/>
      <c r="CEO193" s="180"/>
      <c r="CEP193" s="180"/>
      <c r="CEQ193" s="180"/>
      <c r="CER193" s="180"/>
      <c r="CES193" s="180"/>
      <c r="CET193" s="76"/>
      <c r="CEU193" s="67"/>
      <c r="CEV193" s="180"/>
      <c r="CEW193" s="180"/>
      <c r="CEX193" s="180"/>
      <c r="CEY193" s="180"/>
      <c r="CEZ193" s="180"/>
      <c r="CFA193" s="76"/>
      <c r="CFB193" s="67"/>
      <c r="CFC193" s="180"/>
      <c r="CFD193" s="180"/>
      <c r="CFE193" s="180"/>
      <c r="CFF193" s="180"/>
      <c r="CFG193" s="180"/>
      <c r="CFH193" s="76"/>
      <c r="CFI193" s="67"/>
      <c r="CFJ193" s="180"/>
      <c r="CFK193" s="180"/>
      <c r="CFL193" s="180"/>
      <c r="CFM193" s="180"/>
      <c r="CFN193" s="180"/>
      <c r="CFO193" s="76"/>
      <c r="CFP193" s="67"/>
      <c r="CFQ193" s="180"/>
      <c r="CFR193" s="180"/>
      <c r="CFS193" s="180"/>
      <c r="CFT193" s="180"/>
      <c r="CFU193" s="180"/>
      <c r="CFV193" s="76"/>
      <c r="CFW193" s="67"/>
      <c r="CFX193" s="180"/>
      <c r="CFY193" s="180"/>
      <c r="CFZ193" s="180"/>
      <c r="CGA193" s="180"/>
      <c r="CGB193" s="180"/>
      <c r="CGC193" s="76"/>
      <c r="CGD193" s="67"/>
      <c r="CGE193" s="180"/>
      <c r="CGF193" s="180"/>
      <c r="CGG193" s="180"/>
      <c r="CGH193" s="180"/>
      <c r="CGI193" s="180"/>
      <c r="CGJ193" s="76"/>
      <c r="CGK193" s="67"/>
      <c r="CGL193" s="180"/>
      <c r="CGM193" s="180"/>
      <c r="CGN193" s="180"/>
      <c r="CGO193" s="180"/>
      <c r="CGP193" s="180"/>
      <c r="CGQ193" s="76"/>
      <c r="CGR193" s="67"/>
      <c r="CGS193" s="180"/>
      <c r="CGT193" s="180"/>
      <c r="CGU193" s="180"/>
      <c r="CGV193" s="180"/>
      <c r="CGW193" s="180"/>
      <c r="CGX193" s="76"/>
      <c r="CGY193" s="67"/>
      <c r="CGZ193" s="180"/>
      <c r="CHA193" s="180"/>
      <c r="CHB193" s="180"/>
      <c r="CHC193" s="180"/>
      <c r="CHD193" s="180"/>
      <c r="CHE193" s="76"/>
      <c r="CHF193" s="67"/>
      <c r="CHG193" s="180"/>
      <c r="CHH193" s="180"/>
      <c r="CHI193" s="180"/>
      <c r="CHJ193" s="180"/>
      <c r="CHK193" s="180"/>
      <c r="CHL193" s="76"/>
      <c r="CHM193" s="67"/>
      <c r="CHN193" s="180"/>
      <c r="CHO193" s="180"/>
      <c r="CHP193" s="180"/>
      <c r="CHQ193" s="180"/>
      <c r="CHR193" s="180"/>
      <c r="CHS193" s="76"/>
      <c r="CHT193" s="67"/>
      <c r="CHU193" s="180"/>
      <c r="CHV193" s="180"/>
      <c r="CHW193" s="180"/>
      <c r="CHX193" s="180"/>
      <c r="CHY193" s="180"/>
      <c r="CHZ193" s="76"/>
      <c r="CIA193" s="67"/>
      <c r="CIB193" s="180"/>
      <c r="CIC193" s="180"/>
      <c r="CID193" s="180"/>
      <c r="CIE193" s="180"/>
      <c r="CIF193" s="180"/>
      <c r="CIG193" s="76"/>
      <c r="CIH193" s="67"/>
      <c r="CII193" s="180"/>
      <c r="CIJ193" s="180"/>
      <c r="CIK193" s="180"/>
      <c r="CIL193" s="180"/>
      <c r="CIM193" s="180"/>
      <c r="CIN193" s="76"/>
      <c r="CIO193" s="67"/>
      <c r="CIP193" s="180"/>
      <c r="CIQ193" s="180"/>
      <c r="CIR193" s="180"/>
      <c r="CIS193" s="180"/>
      <c r="CIT193" s="180"/>
      <c r="CIU193" s="76"/>
      <c r="CIV193" s="67"/>
      <c r="CIW193" s="180"/>
      <c r="CIX193" s="180"/>
      <c r="CIY193" s="180"/>
      <c r="CIZ193" s="180"/>
      <c r="CJA193" s="180"/>
      <c r="CJB193" s="76"/>
      <c r="CJC193" s="67"/>
      <c r="CJD193" s="180"/>
      <c r="CJE193" s="180"/>
      <c r="CJF193" s="180"/>
      <c r="CJG193" s="180"/>
      <c r="CJH193" s="180"/>
      <c r="CJI193" s="76"/>
      <c r="CJJ193" s="67"/>
      <c r="CJK193" s="180"/>
      <c r="CJL193" s="180"/>
      <c r="CJM193" s="180"/>
      <c r="CJN193" s="180"/>
      <c r="CJO193" s="180"/>
      <c r="CJP193" s="76"/>
      <c r="CJQ193" s="67"/>
      <c r="CJR193" s="180"/>
      <c r="CJS193" s="180"/>
      <c r="CJT193" s="180"/>
      <c r="CJU193" s="180"/>
      <c r="CJV193" s="180"/>
      <c r="CJW193" s="76"/>
      <c r="CJX193" s="67"/>
      <c r="CJY193" s="180"/>
      <c r="CJZ193" s="180"/>
      <c r="CKA193" s="180"/>
      <c r="CKB193" s="180"/>
      <c r="CKC193" s="180"/>
      <c r="CKD193" s="76"/>
      <c r="CKE193" s="67"/>
      <c r="CKF193" s="180"/>
      <c r="CKG193" s="180"/>
      <c r="CKH193" s="180"/>
      <c r="CKI193" s="180"/>
      <c r="CKJ193" s="180"/>
      <c r="CKK193" s="76"/>
      <c r="CKL193" s="67"/>
      <c r="CKM193" s="180"/>
      <c r="CKN193" s="180"/>
      <c r="CKO193" s="180"/>
      <c r="CKP193" s="180"/>
      <c r="CKQ193" s="180"/>
      <c r="CKR193" s="76"/>
      <c r="CKS193" s="67"/>
      <c r="CKT193" s="180"/>
      <c r="CKU193" s="180"/>
      <c r="CKV193" s="180"/>
      <c r="CKW193" s="180"/>
      <c r="CKX193" s="180"/>
      <c r="CKY193" s="76"/>
      <c r="CKZ193" s="67"/>
      <c r="CLA193" s="180"/>
      <c r="CLB193" s="180"/>
      <c r="CLC193" s="180"/>
      <c r="CLD193" s="180"/>
      <c r="CLE193" s="180"/>
      <c r="CLF193" s="76"/>
      <c r="CLG193" s="67"/>
      <c r="CLH193" s="180"/>
      <c r="CLI193" s="180"/>
      <c r="CLJ193" s="180"/>
      <c r="CLK193" s="180"/>
      <c r="CLL193" s="180"/>
      <c r="CLM193" s="76"/>
      <c r="CLN193" s="67"/>
      <c r="CLO193" s="180"/>
      <c r="CLP193" s="180"/>
      <c r="CLQ193" s="180"/>
      <c r="CLR193" s="180"/>
      <c r="CLS193" s="180"/>
      <c r="CLT193" s="76"/>
      <c r="CLU193" s="67"/>
      <c r="CLV193" s="180"/>
      <c r="CLW193" s="180"/>
      <c r="CLX193" s="180"/>
      <c r="CLY193" s="180"/>
      <c r="CLZ193" s="180"/>
      <c r="CMA193" s="76"/>
      <c r="CMB193" s="67"/>
      <c r="CMC193" s="180"/>
      <c r="CMD193" s="180"/>
      <c r="CME193" s="180"/>
      <c r="CMF193" s="180"/>
      <c r="CMG193" s="180"/>
      <c r="CMH193" s="76"/>
      <c r="CMI193" s="67"/>
      <c r="CMJ193" s="180"/>
      <c r="CMK193" s="180"/>
      <c r="CML193" s="180"/>
      <c r="CMM193" s="180"/>
      <c r="CMN193" s="180"/>
      <c r="CMO193" s="76"/>
      <c r="CMP193" s="67"/>
      <c r="CMQ193" s="180"/>
      <c r="CMR193" s="180"/>
      <c r="CMS193" s="180"/>
      <c r="CMT193" s="180"/>
      <c r="CMU193" s="180"/>
      <c r="CMV193" s="76"/>
      <c r="CMW193" s="67"/>
      <c r="CMX193" s="180"/>
      <c r="CMY193" s="180"/>
      <c r="CMZ193" s="180"/>
      <c r="CNA193" s="180"/>
      <c r="CNB193" s="180"/>
      <c r="CNC193" s="76"/>
      <c r="CND193" s="67"/>
      <c r="CNE193" s="180"/>
      <c r="CNF193" s="180"/>
      <c r="CNG193" s="180"/>
      <c r="CNH193" s="180"/>
      <c r="CNI193" s="180"/>
      <c r="CNJ193" s="76"/>
      <c r="CNK193" s="67"/>
      <c r="CNL193" s="180"/>
      <c r="CNM193" s="180"/>
      <c r="CNN193" s="180"/>
      <c r="CNO193" s="180"/>
      <c r="CNP193" s="180"/>
      <c r="CNQ193" s="76"/>
      <c r="CNR193" s="67"/>
      <c r="CNS193" s="180"/>
      <c r="CNT193" s="180"/>
      <c r="CNU193" s="180"/>
      <c r="CNV193" s="180"/>
      <c r="CNW193" s="180"/>
      <c r="CNX193" s="76"/>
      <c r="CNY193" s="67"/>
      <c r="CNZ193" s="180"/>
      <c r="COA193" s="180"/>
      <c r="COB193" s="180"/>
      <c r="COC193" s="180"/>
      <c r="COD193" s="180"/>
      <c r="COE193" s="76"/>
      <c r="COF193" s="67"/>
      <c r="COG193" s="180"/>
      <c r="COH193" s="180"/>
      <c r="COI193" s="180"/>
      <c r="COJ193" s="180"/>
      <c r="COK193" s="180"/>
      <c r="COL193" s="76"/>
      <c r="COM193" s="67"/>
      <c r="CON193" s="180"/>
      <c r="COO193" s="180"/>
      <c r="COP193" s="180"/>
      <c r="COQ193" s="180"/>
      <c r="COR193" s="180"/>
      <c r="COS193" s="76"/>
      <c r="COT193" s="67"/>
      <c r="COU193" s="180"/>
      <c r="COV193" s="180"/>
      <c r="COW193" s="180"/>
      <c r="COX193" s="180"/>
      <c r="COY193" s="180"/>
      <c r="COZ193" s="76"/>
      <c r="CPA193" s="67"/>
      <c r="CPB193" s="180"/>
      <c r="CPC193" s="180"/>
      <c r="CPD193" s="180"/>
      <c r="CPE193" s="180"/>
      <c r="CPF193" s="180"/>
      <c r="CPG193" s="76"/>
      <c r="CPH193" s="67"/>
      <c r="CPI193" s="180"/>
      <c r="CPJ193" s="180"/>
      <c r="CPK193" s="180"/>
      <c r="CPL193" s="180"/>
      <c r="CPM193" s="180"/>
      <c r="CPN193" s="76"/>
      <c r="CPO193" s="67"/>
      <c r="CPP193" s="180"/>
      <c r="CPQ193" s="180"/>
      <c r="CPR193" s="180"/>
      <c r="CPS193" s="180"/>
      <c r="CPT193" s="180"/>
      <c r="CPU193" s="76"/>
      <c r="CPV193" s="67"/>
      <c r="CPW193" s="180"/>
      <c r="CPX193" s="180"/>
      <c r="CPY193" s="180"/>
      <c r="CPZ193" s="180"/>
      <c r="CQA193" s="180"/>
      <c r="CQB193" s="76"/>
      <c r="CQC193" s="67"/>
      <c r="CQD193" s="180"/>
      <c r="CQE193" s="180"/>
      <c r="CQF193" s="180"/>
      <c r="CQG193" s="180"/>
      <c r="CQH193" s="180"/>
      <c r="CQI193" s="76"/>
      <c r="CQJ193" s="67"/>
      <c r="CQK193" s="180"/>
      <c r="CQL193" s="180"/>
      <c r="CQM193" s="180"/>
      <c r="CQN193" s="180"/>
      <c r="CQO193" s="180"/>
      <c r="CQP193" s="76"/>
      <c r="CQQ193" s="67"/>
      <c r="CQR193" s="180"/>
      <c r="CQS193" s="180"/>
      <c r="CQT193" s="180"/>
      <c r="CQU193" s="180"/>
      <c r="CQV193" s="180"/>
      <c r="CQW193" s="76"/>
      <c r="CQX193" s="67"/>
      <c r="CQY193" s="180"/>
      <c r="CQZ193" s="180"/>
      <c r="CRA193" s="180"/>
      <c r="CRB193" s="180"/>
      <c r="CRC193" s="180"/>
      <c r="CRD193" s="76"/>
      <c r="CRE193" s="67"/>
      <c r="CRF193" s="180"/>
      <c r="CRG193" s="180"/>
      <c r="CRH193" s="180"/>
      <c r="CRI193" s="180"/>
      <c r="CRJ193" s="180"/>
      <c r="CRK193" s="76"/>
      <c r="CRL193" s="67"/>
      <c r="CRM193" s="180"/>
      <c r="CRN193" s="180"/>
      <c r="CRO193" s="180"/>
      <c r="CRP193" s="180"/>
      <c r="CRQ193" s="180"/>
      <c r="CRR193" s="76"/>
      <c r="CRS193" s="67"/>
      <c r="CRT193" s="180"/>
      <c r="CRU193" s="180"/>
      <c r="CRV193" s="180"/>
      <c r="CRW193" s="180"/>
      <c r="CRX193" s="180"/>
      <c r="CRY193" s="76"/>
      <c r="CRZ193" s="67"/>
      <c r="CSA193" s="180"/>
      <c r="CSB193" s="180"/>
      <c r="CSC193" s="180"/>
      <c r="CSD193" s="180"/>
      <c r="CSE193" s="180"/>
      <c r="CSF193" s="76"/>
      <c r="CSG193" s="67"/>
      <c r="CSH193" s="180"/>
      <c r="CSI193" s="180"/>
      <c r="CSJ193" s="180"/>
      <c r="CSK193" s="180"/>
      <c r="CSL193" s="180"/>
      <c r="CSM193" s="76"/>
      <c r="CSN193" s="67"/>
      <c r="CSO193" s="180"/>
      <c r="CSP193" s="180"/>
      <c r="CSQ193" s="180"/>
      <c r="CSR193" s="180"/>
      <c r="CSS193" s="180"/>
      <c r="CST193" s="76"/>
      <c r="CSU193" s="67"/>
      <c r="CSV193" s="180"/>
      <c r="CSW193" s="180"/>
      <c r="CSX193" s="180"/>
      <c r="CSY193" s="180"/>
      <c r="CSZ193" s="180"/>
      <c r="CTA193" s="76"/>
      <c r="CTB193" s="67"/>
      <c r="CTC193" s="180"/>
      <c r="CTD193" s="180"/>
      <c r="CTE193" s="180"/>
      <c r="CTF193" s="180"/>
      <c r="CTG193" s="180"/>
      <c r="CTH193" s="76"/>
      <c r="CTI193" s="67"/>
      <c r="CTJ193" s="180"/>
      <c r="CTK193" s="180"/>
      <c r="CTL193" s="180"/>
      <c r="CTM193" s="180"/>
      <c r="CTN193" s="180"/>
      <c r="CTO193" s="76"/>
      <c r="CTP193" s="67"/>
      <c r="CTQ193" s="180"/>
      <c r="CTR193" s="180"/>
      <c r="CTS193" s="180"/>
      <c r="CTT193" s="180"/>
      <c r="CTU193" s="180"/>
      <c r="CTV193" s="76"/>
      <c r="CTW193" s="67"/>
      <c r="CTX193" s="180"/>
      <c r="CTY193" s="180"/>
      <c r="CTZ193" s="180"/>
      <c r="CUA193" s="180"/>
      <c r="CUB193" s="180"/>
      <c r="CUC193" s="76"/>
      <c r="CUD193" s="67"/>
      <c r="CUE193" s="180"/>
      <c r="CUF193" s="180"/>
      <c r="CUG193" s="180"/>
      <c r="CUH193" s="180"/>
      <c r="CUI193" s="180"/>
      <c r="CUJ193" s="76"/>
      <c r="CUK193" s="67"/>
      <c r="CUL193" s="180"/>
      <c r="CUM193" s="180"/>
      <c r="CUN193" s="180"/>
      <c r="CUO193" s="180"/>
      <c r="CUP193" s="180"/>
      <c r="CUQ193" s="76"/>
      <c r="CUR193" s="67"/>
      <c r="CUS193" s="180"/>
      <c r="CUT193" s="180"/>
      <c r="CUU193" s="180"/>
      <c r="CUV193" s="180"/>
      <c r="CUW193" s="180"/>
      <c r="CUX193" s="76"/>
      <c r="CUY193" s="67"/>
      <c r="CUZ193" s="180"/>
      <c r="CVA193" s="180"/>
      <c r="CVB193" s="180"/>
      <c r="CVC193" s="180"/>
      <c r="CVD193" s="180"/>
      <c r="CVE193" s="76"/>
      <c r="CVF193" s="67"/>
      <c r="CVG193" s="180"/>
      <c r="CVH193" s="180"/>
      <c r="CVI193" s="180"/>
      <c r="CVJ193" s="180"/>
      <c r="CVK193" s="180"/>
      <c r="CVL193" s="76"/>
      <c r="CVM193" s="67"/>
      <c r="CVN193" s="180"/>
      <c r="CVO193" s="180"/>
      <c r="CVP193" s="180"/>
      <c r="CVQ193" s="180"/>
      <c r="CVR193" s="180"/>
      <c r="CVS193" s="76"/>
      <c r="CVT193" s="67"/>
      <c r="CVU193" s="180"/>
      <c r="CVV193" s="180"/>
      <c r="CVW193" s="180"/>
      <c r="CVX193" s="180"/>
      <c r="CVY193" s="180"/>
      <c r="CVZ193" s="76"/>
      <c r="CWA193" s="67"/>
      <c r="CWB193" s="180"/>
      <c r="CWC193" s="180"/>
      <c r="CWD193" s="180"/>
      <c r="CWE193" s="180"/>
      <c r="CWF193" s="180"/>
      <c r="CWG193" s="76"/>
      <c r="CWH193" s="67"/>
      <c r="CWI193" s="180"/>
      <c r="CWJ193" s="180"/>
      <c r="CWK193" s="180"/>
      <c r="CWL193" s="180"/>
      <c r="CWM193" s="180"/>
      <c r="CWN193" s="76"/>
      <c r="CWO193" s="67"/>
      <c r="CWP193" s="180"/>
      <c r="CWQ193" s="180"/>
      <c r="CWR193" s="180"/>
      <c r="CWS193" s="180"/>
      <c r="CWT193" s="180"/>
      <c r="CWU193" s="76"/>
      <c r="CWV193" s="67"/>
      <c r="CWW193" s="180"/>
      <c r="CWX193" s="180"/>
      <c r="CWY193" s="180"/>
      <c r="CWZ193" s="180"/>
      <c r="CXA193" s="180"/>
      <c r="CXB193" s="76"/>
      <c r="CXC193" s="67"/>
      <c r="CXD193" s="180"/>
      <c r="CXE193" s="180"/>
      <c r="CXF193" s="180"/>
      <c r="CXG193" s="180"/>
      <c r="CXH193" s="180"/>
      <c r="CXI193" s="76"/>
      <c r="CXJ193" s="67"/>
      <c r="CXK193" s="180"/>
      <c r="CXL193" s="180"/>
      <c r="CXM193" s="180"/>
      <c r="CXN193" s="180"/>
      <c r="CXO193" s="180"/>
      <c r="CXP193" s="76"/>
      <c r="CXQ193" s="67"/>
      <c r="CXR193" s="180"/>
      <c r="CXS193" s="180"/>
      <c r="CXT193" s="180"/>
      <c r="CXU193" s="180"/>
      <c r="CXV193" s="180"/>
      <c r="CXW193" s="76"/>
      <c r="CXX193" s="67"/>
      <c r="CXY193" s="180"/>
      <c r="CXZ193" s="180"/>
      <c r="CYA193" s="180"/>
      <c r="CYB193" s="180"/>
      <c r="CYC193" s="180"/>
      <c r="CYD193" s="76"/>
      <c r="CYE193" s="67"/>
      <c r="CYF193" s="180"/>
      <c r="CYG193" s="180"/>
      <c r="CYH193" s="180"/>
      <c r="CYI193" s="180"/>
      <c r="CYJ193" s="180"/>
      <c r="CYK193" s="76"/>
      <c r="CYL193" s="67"/>
      <c r="CYM193" s="180"/>
      <c r="CYN193" s="180"/>
      <c r="CYO193" s="180"/>
      <c r="CYP193" s="180"/>
      <c r="CYQ193" s="180"/>
      <c r="CYR193" s="76"/>
      <c r="CYS193" s="67"/>
      <c r="CYT193" s="180"/>
      <c r="CYU193" s="180"/>
      <c r="CYV193" s="180"/>
      <c r="CYW193" s="180"/>
      <c r="CYX193" s="180"/>
      <c r="CYY193" s="76"/>
      <c r="CYZ193" s="67"/>
      <c r="CZA193" s="180"/>
      <c r="CZB193" s="180"/>
      <c r="CZC193" s="180"/>
      <c r="CZD193" s="180"/>
      <c r="CZE193" s="180"/>
      <c r="CZF193" s="76"/>
      <c r="CZG193" s="67"/>
      <c r="CZH193" s="180"/>
      <c r="CZI193" s="180"/>
      <c r="CZJ193" s="180"/>
      <c r="CZK193" s="180"/>
      <c r="CZL193" s="180"/>
      <c r="CZM193" s="76"/>
      <c r="CZN193" s="67"/>
      <c r="CZO193" s="180"/>
      <c r="CZP193" s="180"/>
      <c r="CZQ193" s="180"/>
      <c r="CZR193" s="180"/>
      <c r="CZS193" s="180"/>
      <c r="CZT193" s="76"/>
      <c r="CZU193" s="67"/>
      <c r="CZV193" s="180"/>
      <c r="CZW193" s="180"/>
      <c r="CZX193" s="180"/>
      <c r="CZY193" s="180"/>
      <c r="CZZ193" s="180"/>
      <c r="DAA193" s="76"/>
      <c r="DAB193" s="67"/>
      <c r="DAC193" s="180"/>
      <c r="DAD193" s="180"/>
      <c r="DAE193" s="180"/>
      <c r="DAF193" s="180"/>
      <c r="DAG193" s="180"/>
      <c r="DAH193" s="76"/>
      <c r="DAI193" s="67"/>
      <c r="DAJ193" s="180"/>
      <c r="DAK193" s="180"/>
      <c r="DAL193" s="180"/>
      <c r="DAM193" s="180"/>
      <c r="DAN193" s="180"/>
      <c r="DAO193" s="76"/>
      <c r="DAP193" s="67"/>
      <c r="DAQ193" s="180"/>
      <c r="DAR193" s="180"/>
      <c r="DAS193" s="180"/>
      <c r="DAT193" s="180"/>
      <c r="DAU193" s="180"/>
      <c r="DAV193" s="76"/>
      <c r="DAW193" s="67"/>
      <c r="DAX193" s="180"/>
      <c r="DAY193" s="180"/>
      <c r="DAZ193" s="180"/>
      <c r="DBA193" s="180"/>
      <c r="DBB193" s="180"/>
      <c r="DBC193" s="76"/>
      <c r="DBD193" s="67"/>
      <c r="DBE193" s="180"/>
      <c r="DBF193" s="180"/>
      <c r="DBG193" s="180"/>
      <c r="DBH193" s="180"/>
      <c r="DBI193" s="180"/>
      <c r="DBJ193" s="76"/>
      <c r="DBK193" s="67"/>
      <c r="DBL193" s="180"/>
      <c r="DBM193" s="180"/>
      <c r="DBN193" s="180"/>
      <c r="DBO193" s="180"/>
      <c r="DBP193" s="180"/>
      <c r="DBQ193" s="76"/>
      <c r="DBR193" s="67"/>
      <c r="DBS193" s="180"/>
      <c r="DBT193" s="180"/>
      <c r="DBU193" s="180"/>
      <c r="DBV193" s="180"/>
      <c r="DBW193" s="180"/>
      <c r="DBX193" s="76"/>
      <c r="DBY193" s="67"/>
      <c r="DBZ193" s="180"/>
      <c r="DCA193" s="180"/>
      <c r="DCB193" s="180"/>
      <c r="DCC193" s="180"/>
      <c r="DCD193" s="180"/>
      <c r="DCE193" s="76"/>
      <c r="DCF193" s="67"/>
      <c r="DCG193" s="180"/>
      <c r="DCH193" s="180"/>
      <c r="DCI193" s="180"/>
      <c r="DCJ193" s="180"/>
      <c r="DCK193" s="180"/>
      <c r="DCL193" s="76"/>
      <c r="DCM193" s="67"/>
      <c r="DCN193" s="180"/>
      <c r="DCO193" s="180"/>
      <c r="DCP193" s="180"/>
      <c r="DCQ193" s="180"/>
      <c r="DCR193" s="180"/>
      <c r="DCS193" s="76"/>
      <c r="DCT193" s="67"/>
      <c r="DCU193" s="180"/>
      <c r="DCV193" s="180"/>
      <c r="DCW193" s="180"/>
      <c r="DCX193" s="180"/>
      <c r="DCY193" s="180"/>
      <c r="DCZ193" s="76"/>
      <c r="DDA193" s="67"/>
      <c r="DDB193" s="180"/>
      <c r="DDC193" s="180"/>
      <c r="DDD193" s="180"/>
      <c r="DDE193" s="180"/>
      <c r="DDF193" s="180"/>
      <c r="DDG193" s="76"/>
      <c r="DDH193" s="67"/>
      <c r="DDI193" s="180"/>
      <c r="DDJ193" s="180"/>
      <c r="DDK193" s="180"/>
      <c r="DDL193" s="180"/>
      <c r="DDM193" s="180"/>
      <c r="DDN193" s="76"/>
      <c r="DDO193" s="67"/>
      <c r="DDP193" s="180"/>
      <c r="DDQ193" s="180"/>
      <c r="DDR193" s="180"/>
      <c r="DDS193" s="180"/>
      <c r="DDT193" s="180"/>
      <c r="DDU193" s="76"/>
      <c r="DDV193" s="67"/>
      <c r="DDW193" s="180"/>
      <c r="DDX193" s="180"/>
      <c r="DDY193" s="180"/>
      <c r="DDZ193" s="180"/>
      <c r="DEA193" s="180"/>
      <c r="DEB193" s="76"/>
      <c r="DEC193" s="67"/>
      <c r="DED193" s="180"/>
      <c r="DEE193" s="180"/>
      <c r="DEF193" s="180"/>
      <c r="DEG193" s="180"/>
      <c r="DEH193" s="180"/>
      <c r="DEI193" s="76"/>
      <c r="DEJ193" s="67"/>
      <c r="DEK193" s="180"/>
      <c r="DEL193" s="180"/>
      <c r="DEM193" s="180"/>
      <c r="DEN193" s="180"/>
      <c r="DEO193" s="180"/>
      <c r="DEP193" s="76"/>
      <c r="DEQ193" s="67"/>
      <c r="DER193" s="180"/>
      <c r="DES193" s="180"/>
      <c r="DET193" s="180"/>
      <c r="DEU193" s="180"/>
      <c r="DEV193" s="180"/>
      <c r="DEW193" s="76"/>
      <c r="DEX193" s="67"/>
      <c r="DEY193" s="180"/>
      <c r="DEZ193" s="180"/>
      <c r="DFA193" s="180"/>
      <c r="DFB193" s="180"/>
      <c r="DFC193" s="180"/>
      <c r="DFD193" s="76"/>
      <c r="DFE193" s="67"/>
      <c r="DFF193" s="180"/>
      <c r="DFG193" s="180"/>
      <c r="DFH193" s="180"/>
      <c r="DFI193" s="180"/>
      <c r="DFJ193" s="180"/>
      <c r="DFK193" s="76"/>
      <c r="DFL193" s="67"/>
      <c r="DFM193" s="180"/>
      <c r="DFN193" s="180"/>
      <c r="DFO193" s="180"/>
      <c r="DFP193" s="180"/>
      <c r="DFQ193" s="180"/>
      <c r="DFR193" s="76"/>
      <c r="DFS193" s="67"/>
      <c r="DFT193" s="180"/>
      <c r="DFU193" s="180"/>
      <c r="DFV193" s="180"/>
      <c r="DFW193" s="180"/>
      <c r="DFX193" s="180"/>
      <c r="DFY193" s="76"/>
      <c r="DFZ193" s="67"/>
      <c r="DGA193" s="180"/>
      <c r="DGB193" s="180"/>
      <c r="DGC193" s="180"/>
      <c r="DGD193" s="180"/>
      <c r="DGE193" s="180"/>
      <c r="DGF193" s="76"/>
      <c r="DGG193" s="67"/>
      <c r="DGH193" s="180"/>
      <c r="DGI193" s="180"/>
      <c r="DGJ193" s="180"/>
      <c r="DGK193" s="180"/>
      <c r="DGL193" s="180"/>
      <c r="DGM193" s="76"/>
      <c r="DGN193" s="67"/>
      <c r="DGO193" s="180"/>
      <c r="DGP193" s="180"/>
      <c r="DGQ193" s="180"/>
      <c r="DGR193" s="180"/>
      <c r="DGS193" s="180"/>
      <c r="DGT193" s="76"/>
      <c r="DGU193" s="67"/>
      <c r="DGV193" s="180"/>
      <c r="DGW193" s="180"/>
      <c r="DGX193" s="180"/>
      <c r="DGY193" s="180"/>
      <c r="DGZ193" s="180"/>
      <c r="DHA193" s="76"/>
      <c r="DHB193" s="67"/>
      <c r="DHC193" s="180"/>
      <c r="DHD193" s="180"/>
      <c r="DHE193" s="180"/>
      <c r="DHF193" s="180"/>
      <c r="DHG193" s="180"/>
      <c r="DHH193" s="76"/>
      <c r="DHI193" s="67"/>
      <c r="DHJ193" s="180"/>
      <c r="DHK193" s="180"/>
      <c r="DHL193" s="180"/>
      <c r="DHM193" s="180"/>
      <c r="DHN193" s="180"/>
      <c r="DHO193" s="76"/>
      <c r="DHP193" s="67"/>
      <c r="DHQ193" s="180"/>
      <c r="DHR193" s="180"/>
      <c r="DHS193" s="180"/>
      <c r="DHT193" s="180"/>
      <c r="DHU193" s="180"/>
      <c r="DHV193" s="76"/>
      <c r="DHW193" s="67"/>
      <c r="DHX193" s="180"/>
      <c r="DHY193" s="180"/>
      <c r="DHZ193" s="180"/>
      <c r="DIA193" s="180"/>
      <c r="DIB193" s="180"/>
      <c r="DIC193" s="76"/>
      <c r="DID193" s="67"/>
      <c r="DIE193" s="180"/>
      <c r="DIF193" s="180"/>
      <c r="DIG193" s="180"/>
      <c r="DIH193" s="180"/>
      <c r="DII193" s="180"/>
      <c r="DIJ193" s="76"/>
      <c r="DIK193" s="67"/>
      <c r="DIL193" s="180"/>
      <c r="DIM193" s="180"/>
      <c r="DIN193" s="180"/>
      <c r="DIO193" s="180"/>
      <c r="DIP193" s="180"/>
      <c r="DIQ193" s="76"/>
      <c r="DIR193" s="67"/>
      <c r="DIS193" s="180"/>
      <c r="DIT193" s="180"/>
      <c r="DIU193" s="180"/>
      <c r="DIV193" s="180"/>
      <c r="DIW193" s="180"/>
      <c r="DIX193" s="76"/>
      <c r="DIY193" s="67"/>
      <c r="DIZ193" s="180"/>
      <c r="DJA193" s="180"/>
      <c r="DJB193" s="180"/>
      <c r="DJC193" s="180"/>
      <c r="DJD193" s="180"/>
      <c r="DJE193" s="76"/>
      <c r="DJF193" s="67"/>
      <c r="DJG193" s="180"/>
      <c r="DJH193" s="180"/>
      <c r="DJI193" s="180"/>
      <c r="DJJ193" s="180"/>
      <c r="DJK193" s="180"/>
      <c r="DJL193" s="76"/>
      <c r="DJM193" s="67"/>
      <c r="DJN193" s="180"/>
      <c r="DJO193" s="180"/>
      <c r="DJP193" s="180"/>
      <c r="DJQ193" s="180"/>
      <c r="DJR193" s="180"/>
      <c r="DJS193" s="76"/>
      <c r="DJT193" s="67"/>
      <c r="DJU193" s="180"/>
      <c r="DJV193" s="180"/>
      <c r="DJW193" s="180"/>
      <c r="DJX193" s="180"/>
      <c r="DJY193" s="180"/>
      <c r="DJZ193" s="76"/>
      <c r="DKA193" s="67"/>
      <c r="DKB193" s="180"/>
      <c r="DKC193" s="180"/>
      <c r="DKD193" s="180"/>
      <c r="DKE193" s="180"/>
      <c r="DKF193" s="180"/>
      <c r="DKG193" s="76"/>
      <c r="DKH193" s="67"/>
      <c r="DKI193" s="180"/>
      <c r="DKJ193" s="180"/>
      <c r="DKK193" s="180"/>
      <c r="DKL193" s="180"/>
      <c r="DKM193" s="180"/>
      <c r="DKN193" s="76"/>
      <c r="DKO193" s="67"/>
      <c r="DKP193" s="180"/>
      <c r="DKQ193" s="180"/>
      <c r="DKR193" s="180"/>
      <c r="DKS193" s="180"/>
      <c r="DKT193" s="180"/>
      <c r="DKU193" s="76"/>
      <c r="DKV193" s="67"/>
      <c r="DKW193" s="180"/>
      <c r="DKX193" s="180"/>
      <c r="DKY193" s="180"/>
      <c r="DKZ193" s="180"/>
      <c r="DLA193" s="180"/>
      <c r="DLB193" s="76"/>
      <c r="DLC193" s="67"/>
      <c r="DLD193" s="180"/>
      <c r="DLE193" s="180"/>
      <c r="DLF193" s="180"/>
      <c r="DLG193" s="180"/>
      <c r="DLH193" s="180"/>
      <c r="DLI193" s="76"/>
      <c r="DLJ193" s="67"/>
      <c r="DLK193" s="180"/>
      <c r="DLL193" s="180"/>
      <c r="DLM193" s="180"/>
      <c r="DLN193" s="180"/>
      <c r="DLO193" s="180"/>
      <c r="DLP193" s="76"/>
      <c r="DLQ193" s="67"/>
      <c r="DLR193" s="180"/>
      <c r="DLS193" s="180"/>
      <c r="DLT193" s="180"/>
      <c r="DLU193" s="180"/>
      <c r="DLV193" s="180"/>
      <c r="DLW193" s="76"/>
      <c r="DLX193" s="67"/>
      <c r="DLY193" s="180"/>
      <c r="DLZ193" s="180"/>
      <c r="DMA193" s="180"/>
      <c r="DMB193" s="180"/>
      <c r="DMC193" s="180"/>
      <c r="DMD193" s="76"/>
      <c r="DME193" s="67"/>
      <c r="DMF193" s="180"/>
      <c r="DMG193" s="180"/>
      <c r="DMH193" s="180"/>
      <c r="DMI193" s="180"/>
      <c r="DMJ193" s="180"/>
      <c r="DMK193" s="76"/>
      <c r="DML193" s="67"/>
      <c r="DMM193" s="180"/>
      <c r="DMN193" s="180"/>
      <c r="DMO193" s="180"/>
      <c r="DMP193" s="180"/>
      <c r="DMQ193" s="180"/>
      <c r="DMR193" s="76"/>
      <c r="DMS193" s="67"/>
      <c r="DMT193" s="180"/>
      <c r="DMU193" s="180"/>
      <c r="DMV193" s="180"/>
      <c r="DMW193" s="180"/>
      <c r="DMX193" s="180"/>
      <c r="DMY193" s="76"/>
      <c r="DMZ193" s="67"/>
      <c r="DNA193" s="180"/>
      <c r="DNB193" s="180"/>
      <c r="DNC193" s="180"/>
      <c r="DND193" s="180"/>
      <c r="DNE193" s="180"/>
      <c r="DNF193" s="76"/>
      <c r="DNG193" s="67"/>
      <c r="DNH193" s="180"/>
      <c r="DNI193" s="180"/>
      <c r="DNJ193" s="180"/>
      <c r="DNK193" s="180"/>
      <c r="DNL193" s="180"/>
      <c r="DNM193" s="76"/>
      <c r="DNN193" s="67"/>
      <c r="DNO193" s="180"/>
      <c r="DNP193" s="180"/>
      <c r="DNQ193" s="180"/>
      <c r="DNR193" s="180"/>
      <c r="DNS193" s="180"/>
      <c r="DNT193" s="76"/>
      <c r="DNU193" s="67"/>
      <c r="DNV193" s="180"/>
      <c r="DNW193" s="180"/>
      <c r="DNX193" s="180"/>
      <c r="DNY193" s="180"/>
      <c r="DNZ193" s="180"/>
      <c r="DOA193" s="76"/>
      <c r="DOB193" s="67"/>
      <c r="DOC193" s="180"/>
      <c r="DOD193" s="180"/>
      <c r="DOE193" s="180"/>
      <c r="DOF193" s="180"/>
      <c r="DOG193" s="180"/>
      <c r="DOH193" s="76"/>
      <c r="DOI193" s="67"/>
      <c r="DOJ193" s="180"/>
      <c r="DOK193" s="180"/>
      <c r="DOL193" s="180"/>
      <c r="DOM193" s="180"/>
      <c r="DON193" s="180"/>
      <c r="DOO193" s="76"/>
      <c r="DOP193" s="67"/>
      <c r="DOQ193" s="180"/>
      <c r="DOR193" s="180"/>
      <c r="DOS193" s="180"/>
      <c r="DOT193" s="180"/>
      <c r="DOU193" s="180"/>
      <c r="DOV193" s="76"/>
      <c r="DOW193" s="67"/>
      <c r="DOX193" s="180"/>
      <c r="DOY193" s="180"/>
      <c r="DOZ193" s="180"/>
      <c r="DPA193" s="180"/>
      <c r="DPB193" s="180"/>
      <c r="DPC193" s="76"/>
      <c r="DPD193" s="67"/>
      <c r="DPE193" s="180"/>
      <c r="DPF193" s="180"/>
      <c r="DPG193" s="180"/>
      <c r="DPH193" s="180"/>
      <c r="DPI193" s="180"/>
      <c r="DPJ193" s="76"/>
      <c r="DPK193" s="67"/>
      <c r="DPL193" s="180"/>
      <c r="DPM193" s="180"/>
      <c r="DPN193" s="180"/>
      <c r="DPO193" s="180"/>
      <c r="DPP193" s="180"/>
      <c r="DPQ193" s="76"/>
      <c r="DPR193" s="67"/>
      <c r="DPS193" s="180"/>
      <c r="DPT193" s="180"/>
      <c r="DPU193" s="180"/>
      <c r="DPV193" s="180"/>
      <c r="DPW193" s="180"/>
      <c r="DPX193" s="76"/>
      <c r="DPY193" s="67"/>
      <c r="DPZ193" s="180"/>
      <c r="DQA193" s="180"/>
      <c r="DQB193" s="180"/>
      <c r="DQC193" s="180"/>
      <c r="DQD193" s="180"/>
      <c r="DQE193" s="76"/>
      <c r="DQF193" s="67"/>
      <c r="DQG193" s="180"/>
      <c r="DQH193" s="180"/>
      <c r="DQI193" s="180"/>
      <c r="DQJ193" s="180"/>
      <c r="DQK193" s="180"/>
      <c r="DQL193" s="76"/>
      <c r="DQM193" s="67"/>
      <c r="DQN193" s="180"/>
      <c r="DQO193" s="180"/>
      <c r="DQP193" s="180"/>
      <c r="DQQ193" s="180"/>
      <c r="DQR193" s="180"/>
      <c r="DQS193" s="76"/>
      <c r="DQT193" s="67"/>
      <c r="DQU193" s="180"/>
      <c r="DQV193" s="180"/>
      <c r="DQW193" s="180"/>
      <c r="DQX193" s="180"/>
      <c r="DQY193" s="180"/>
      <c r="DQZ193" s="76"/>
      <c r="DRA193" s="67"/>
      <c r="DRB193" s="180"/>
      <c r="DRC193" s="180"/>
      <c r="DRD193" s="180"/>
      <c r="DRE193" s="180"/>
      <c r="DRF193" s="180"/>
      <c r="DRG193" s="76"/>
      <c r="DRH193" s="67"/>
      <c r="DRI193" s="180"/>
      <c r="DRJ193" s="180"/>
      <c r="DRK193" s="180"/>
      <c r="DRL193" s="180"/>
      <c r="DRM193" s="180"/>
      <c r="DRN193" s="76"/>
      <c r="DRO193" s="67"/>
      <c r="DRP193" s="180"/>
      <c r="DRQ193" s="180"/>
      <c r="DRR193" s="180"/>
      <c r="DRS193" s="180"/>
      <c r="DRT193" s="180"/>
      <c r="DRU193" s="76"/>
      <c r="DRV193" s="67"/>
      <c r="DRW193" s="180"/>
      <c r="DRX193" s="180"/>
      <c r="DRY193" s="180"/>
      <c r="DRZ193" s="180"/>
      <c r="DSA193" s="180"/>
      <c r="DSB193" s="76"/>
      <c r="DSC193" s="67"/>
      <c r="DSD193" s="180"/>
      <c r="DSE193" s="180"/>
      <c r="DSF193" s="180"/>
      <c r="DSG193" s="180"/>
      <c r="DSH193" s="180"/>
      <c r="DSI193" s="76"/>
      <c r="DSJ193" s="67"/>
      <c r="DSK193" s="180"/>
      <c r="DSL193" s="180"/>
      <c r="DSM193" s="180"/>
      <c r="DSN193" s="180"/>
      <c r="DSO193" s="180"/>
      <c r="DSP193" s="76"/>
      <c r="DSQ193" s="67"/>
      <c r="DSR193" s="180"/>
      <c r="DSS193" s="180"/>
      <c r="DST193" s="180"/>
      <c r="DSU193" s="180"/>
      <c r="DSV193" s="180"/>
      <c r="DSW193" s="76"/>
      <c r="DSX193" s="67"/>
      <c r="DSY193" s="180"/>
      <c r="DSZ193" s="180"/>
      <c r="DTA193" s="180"/>
      <c r="DTB193" s="180"/>
      <c r="DTC193" s="180"/>
      <c r="DTD193" s="76"/>
      <c r="DTE193" s="67"/>
      <c r="DTF193" s="180"/>
      <c r="DTG193" s="180"/>
      <c r="DTH193" s="180"/>
      <c r="DTI193" s="180"/>
      <c r="DTJ193" s="180"/>
      <c r="DTK193" s="76"/>
      <c r="DTL193" s="67"/>
      <c r="DTM193" s="180"/>
      <c r="DTN193" s="180"/>
      <c r="DTO193" s="180"/>
      <c r="DTP193" s="180"/>
      <c r="DTQ193" s="180"/>
      <c r="DTR193" s="76"/>
      <c r="DTS193" s="67"/>
      <c r="DTT193" s="180"/>
      <c r="DTU193" s="180"/>
      <c r="DTV193" s="180"/>
      <c r="DTW193" s="180"/>
      <c r="DTX193" s="180"/>
      <c r="DTY193" s="76"/>
      <c r="DTZ193" s="67"/>
      <c r="DUA193" s="180"/>
      <c r="DUB193" s="180"/>
      <c r="DUC193" s="180"/>
      <c r="DUD193" s="180"/>
      <c r="DUE193" s="180"/>
      <c r="DUF193" s="76"/>
      <c r="DUG193" s="67"/>
      <c r="DUH193" s="180"/>
      <c r="DUI193" s="180"/>
      <c r="DUJ193" s="180"/>
      <c r="DUK193" s="180"/>
      <c r="DUL193" s="180"/>
      <c r="DUM193" s="76"/>
      <c r="DUN193" s="67"/>
      <c r="DUO193" s="180"/>
      <c r="DUP193" s="180"/>
      <c r="DUQ193" s="180"/>
      <c r="DUR193" s="180"/>
      <c r="DUS193" s="180"/>
      <c r="DUT193" s="76"/>
      <c r="DUU193" s="67"/>
      <c r="DUV193" s="180"/>
      <c r="DUW193" s="180"/>
      <c r="DUX193" s="180"/>
      <c r="DUY193" s="180"/>
      <c r="DUZ193" s="180"/>
      <c r="DVA193" s="76"/>
      <c r="DVB193" s="67"/>
      <c r="DVC193" s="180"/>
      <c r="DVD193" s="180"/>
      <c r="DVE193" s="180"/>
      <c r="DVF193" s="180"/>
      <c r="DVG193" s="180"/>
      <c r="DVH193" s="76"/>
      <c r="DVI193" s="67"/>
      <c r="DVJ193" s="180"/>
      <c r="DVK193" s="180"/>
      <c r="DVL193" s="180"/>
      <c r="DVM193" s="180"/>
      <c r="DVN193" s="180"/>
      <c r="DVO193" s="76"/>
      <c r="DVP193" s="67"/>
      <c r="DVQ193" s="180"/>
      <c r="DVR193" s="180"/>
      <c r="DVS193" s="180"/>
      <c r="DVT193" s="180"/>
      <c r="DVU193" s="180"/>
      <c r="DVV193" s="76"/>
      <c r="DVW193" s="67"/>
      <c r="DVX193" s="180"/>
      <c r="DVY193" s="180"/>
      <c r="DVZ193" s="180"/>
      <c r="DWA193" s="180"/>
      <c r="DWB193" s="180"/>
      <c r="DWC193" s="76"/>
      <c r="DWD193" s="67"/>
      <c r="DWE193" s="180"/>
      <c r="DWF193" s="180"/>
      <c r="DWG193" s="180"/>
      <c r="DWH193" s="180"/>
      <c r="DWI193" s="180"/>
      <c r="DWJ193" s="76"/>
      <c r="DWK193" s="67"/>
      <c r="DWL193" s="180"/>
      <c r="DWM193" s="180"/>
      <c r="DWN193" s="180"/>
      <c r="DWO193" s="180"/>
      <c r="DWP193" s="180"/>
      <c r="DWQ193" s="76"/>
      <c r="DWR193" s="67"/>
      <c r="DWS193" s="180"/>
      <c r="DWT193" s="180"/>
      <c r="DWU193" s="180"/>
      <c r="DWV193" s="180"/>
      <c r="DWW193" s="180"/>
      <c r="DWX193" s="76"/>
      <c r="DWY193" s="67"/>
      <c r="DWZ193" s="180"/>
      <c r="DXA193" s="180"/>
      <c r="DXB193" s="180"/>
      <c r="DXC193" s="180"/>
      <c r="DXD193" s="180"/>
      <c r="DXE193" s="76"/>
      <c r="DXF193" s="67"/>
      <c r="DXG193" s="180"/>
      <c r="DXH193" s="180"/>
      <c r="DXI193" s="180"/>
      <c r="DXJ193" s="180"/>
      <c r="DXK193" s="180"/>
      <c r="DXL193" s="76"/>
      <c r="DXM193" s="67"/>
      <c r="DXN193" s="180"/>
      <c r="DXO193" s="180"/>
      <c r="DXP193" s="180"/>
      <c r="DXQ193" s="180"/>
      <c r="DXR193" s="180"/>
      <c r="DXS193" s="76"/>
      <c r="DXT193" s="67"/>
      <c r="DXU193" s="180"/>
      <c r="DXV193" s="180"/>
      <c r="DXW193" s="180"/>
      <c r="DXX193" s="180"/>
      <c r="DXY193" s="180"/>
      <c r="DXZ193" s="76"/>
      <c r="DYA193" s="67"/>
      <c r="DYB193" s="180"/>
      <c r="DYC193" s="180"/>
      <c r="DYD193" s="180"/>
      <c r="DYE193" s="180"/>
      <c r="DYF193" s="180"/>
      <c r="DYG193" s="76"/>
      <c r="DYH193" s="67"/>
      <c r="DYI193" s="180"/>
      <c r="DYJ193" s="180"/>
      <c r="DYK193" s="180"/>
      <c r="DYL193" s="180"/>
      <c r="DYM193" s="180"/>
      <c r="DYN193" s="76"/>
      <c r="DYO193" s="67"/>
      <c r="DYP193" s="180"/>
      <c r="DYQ193" s="180"/>
      <c r="DYR193" s="180"/>
      <c r="DYS193" s="180"/>
      <c r="DYT193" s="180"/>
      <c r="DYU193" s="76"/>
      <c r="DYV193" s="67"/>
      <c r="DYW193" s="180"/>
      <c r="DYX193" s="180"/>
      <c r="DYY193" s="180"/>
      <c r="DYZ193" s="180"/>
      <c r="DZA193" s="180"/>
      <c r="DZB193" s="76"/>
      <c r="DZC193" s="67"/>
      <c r="DZD193" s="180"/>
      <c r="DZE193" s="180"/>
      <c r="DZF193" s="180"/>
      <c r="DZG193" s="180"/>
      <c r="DZH193" s="180"/>
      <c r="DZI193" s="76"/>
      <c r="DZJ193" s="67"/>
      <c r="DZK193" s="180"/>
      <c r="DZL193" s="180"/>
      <c r="DZM193" s="180"/>
      <c r="DZN193" s="180"/>
      <c r="DZO193" s="180"/>
      <c r="DZP193" s="76"/>
      <c r="DZQ193" s="67"/>
      <c r="DZR193" s="180"/>
      <c r="DZS193" s="180"/>
      <c r="DZT193" s="180"/>
      <c r="DZU193" s="180"/>
      <c r="DZV193" s="180"/>
      <c r="DZW193" s="76"/>
      <c r="DZX193" s="67"/>
      <c r="DZY193" s="180"/>
      <c r="DZZ193" s="180"/>
      <c r="EAA193" s="180"/>
      <c r="EAB193" s="180"/>
      <c r="EAC193" s="180"/>
      <c r="EAD193" s="76"/>
      <c r="EAE193" s="67"/>
      <c r="EAF193" s="180"/>
      <c r="EAG193" s="180"/>
      <c r="EAH193" s="180"/>
      <c r="EAI193" s="180"/>
      <c r="EAJ193" s="180"/>
      <c r="EAK193" s="76"/>
      <c r="EAL193" s="67"/>
      <c r="EAM193" s="180"/>
      <c r="EAN193" s="180"/>
      <c r="EAO193" s="180"/>
      <c r="EAP193" s="180"/>
      <c r="EAQ193" s="180"/>
      <c r="EAR193" s="76"/>
      <c r="EAS193" s="67"/>
      <c r="EAT193" s="180"/>
      <c r="EAU193" s="180"/>
      <c r="EAV193" s="180"/>
      <c r="EAW193" s="180"/>
      <c r="EAX193" s="180"/>
      <c r="EAY193" s="76"/>
      <c r="EAZ193" s="67"/>
      <c r="EBA193" s="180"/>
      <c r="EBB193" s="180"/>
      <c r="EBC193" s="180"/>
      <c r="EBD193" s="180"/>
      <c r="EBE193" s="180"/>
      <c r="EBF193" s="76"/>
      <c r="EBG193" s="67"/>
      <c r="EBH193" s="180"/>
      <c r="EBI193" s="180"/>
      <c r="EBJ193" s="180"/>
      <c r="EBK193" s="180"/>
      <c r="EBL193" s="180"/>
      <c r="EBM193" s="76"/>
      <c r="EBN193" s="67"/>
      <c r="EBO193" s="180"/>
      <c r="EBP193" s="180"/>
      <c r="EBQ193" s="180"/>
      <c r="EBR193" s="180"/>
      <c r="EBS193" s="180"/>
      <c r="EBT193" s="76"/>
      <c r="EBU193" s="67"/>
      <c r="EBV193" s="180"/>
      <c r="EBW193" s="180"/>
      <c r="EBX193" s="180"/>
      <c r="EBY193" s="180"/>
      <c r="EBZ193" s="180"/>
      <c r="ECA193" s="76"/>
      <c r="ECB193" s="67"/>
      <c r="ECC193" s="180"/>
      <c r="ECD193" s="180"/>
      <c r="ECE193" s="180"/>
      <c r="ECF193" s="180"/>
      <c r="ECG193" s="180"/>
      <c r="ECH193" s="76"/>
      <c r="ECI193" s="67"/>
      <c r="ECJ193" s="180"/>
      <c r="ECK193" s="180"/>
      <c r="ECL193" s="180"/>
      <c r="ECM193" s="180"/>
      <c r="ECN193" s="180"/>
      <c r="ECO193" s="76"/>
      <c r="ECP193" s="67"/>
      <c r="ECQ193" s="180"/>
      <c r="ECR193" s="180"/>
      <c r="ECS193" s="180"/>
      <c r="ECT193" s="180"/>
      <c r="ECU193" s="180"/>
      <c r="ECV193" s="76"/>
      <c r="ECW193" s="67"/>
      <c r="ECX193" s="180"/>
      <c r="ECY193" s="180"/>
      <c r="ECZ193" s="180"/>
      <c r="EDA193" s="180"/>
      <c r="EDB193" s="180"/>
      <c r="EDC193" s="76"/>
      <c r="EDD193" s="67"/>
      <c r="EDE193" s="180"/>
      <c r="EDF193" s="180"/>
      <c r="EDG193" s="180"/>
      <c r="EDH193" s="180"/>
      <c r="EDI193" s="180"/>
      <c r="EDJ193" s="76"/>
      <c r="EDK193" s="67"/>
      <c r="EDL193" s="180"/>
      <c r="EDM193" s="180"/>
      <c r="EDN193" s="180"/>
      <c r="EDO193" s="180"/>
      <c r="EDP193" s="180"/>
      <c r="EDQ193" s="76"/>
      <c r="EDR193" s="67"/>
      <c r="EDS193" s="180"/>
      <c r="EDT193" s="180"/>
      <c r="EDU193" s="180"/>
      <c r="EDV193" s="180"/>
      <c r="EDW193" s="180"/>
      <c r="EDX193" s="76"/>
      <c r="EDY193" s="67"/>
      <c r="EDZ193" s="180"/>
      <c r="EEA193" s="180"/>
      <c r="EEB193" s="180"/>
      <c r="EEC193" s="180"/>
      <c r="EED193" s="180"/>
      <c r="EEE193" s="76"/>
      <c r="EEF193" s="67"/>
      <c r="EEG193" s="180"/>
      <c r="EEH193" s="180"/>
      <c r="EEI193" s="180"/>
      <c r="EEJ193" s="180"/>
      <c r="EEK193" s="180"/>
      <c r="EEL193" s="76"/>
      <c r="EEM193" s="67"/>
      <c r="EEN193" s="180"/>
      <c r="EEO193" s="180"/>
      <c r="EEP193" s="180"/>
      <c r="EEQ193" s="180"/>
      <c r="EER193" s="180"/>
      <c r="EES193" s="76"/>
      <c r="EET193" s="67"/>
      <c r="EEU193" s="180"/>
      <c r="EEV193" s="180"/>
      <c r="EEW193" s="180"/>
      <c r="EEX193" s="180"/>
      <c r="EEY193" s="180"/>
      <c r="EEZ193" s="76"/>
      <c r="EFA193" s="67"/>
      <c r="EFB193" s="180"/>
      <c r="EFC193" s="180"/>
      <c r="EFD193" s="180"/>
      <c r="EFE193" s="180"/>
      <c r="EFF193" s="180"/>
      <c r="EFG193" s="76"/>
      <c r="EFH193" s="67"/>
      <c r="EFI193" s="180"/>
      <c r="EFJ193" s="180"/>
      <c r="EFK193" s="180"/>
      <c r="EFL193" s="180"/>
      <c r="EFM193" s="180"/>
      <c r="EFN193" s="76"/>
      <c r="EFO193" s="67"/>
      <c r="EFP193" s="180"/>
      <c r="EFQ193" s="180"/>
      <c r="EFR193" s="180"/>
      <c r="EFS193" s="180"/>
      <c r="EFT193" s="180"/>
      <c r="EFU193" s="76"/>
      <c r="EFV193" s="67"/>
      <c r="EFW193" s="180"/>
      <c r="EFX193" s="180"/>
      <c r="EFY193" s="180"/>
      <c r="EFZ193" s="180"/>
      <c r="EGA193" s="180"/>
      <c r="EGB193" s="76"/>
      <c r="EGC193" s="67"/>
      <c r="EGD193" s="180"/>
      <c r="EGE193" s="180"/>
      <c r="EGF193" s="180"/>
      <c r="EGG193" s="180"/>
      <c r="EGH193" s="180"/>
      <c r="EGI193" s="76"/>
      <c r="EGJ193" s="67"/>
      <c r="EGK193" s="180"/>
      <c r="EGL193" s="180"/>
      <c r="EGM193" s="180"/>
      <c r="EGN193" s="180"/>
      <c r="EGO193" s="180"/>
      <c r="EGP193" s="76"/>
      <c r="EGQ193" s="67"/>
      <c r="EGR193" s="180"/>
      <c r="EGS193" s="180"/>
      <c r="EGT193" s="180"/>
      <c r="EGU193" s="180"/>
      <c r="EGV193" s="180"/>
      <c r="EGW193" s="76"/>
      <c r="EGX193" s="67"/>
      <c r="EGY193" s="180"/>
      <c r="EGZ193" s="180"/>
      <c r="EHA193" s="180"/>
      <c r="EHB193" s="180"/>
      <c r="EHC193" s="180"/>
      <c r="EHD193" s="76"/>
      <c r="EHE193" s="67"/>
      <c r="EHF193" s="180"/>
      <c r="EHG193" s="180"/>
      <c r="EHH193" s="180"/>
      <c r="EHI193" s="180"/>
      <c r="EHJ193" s="180"/>
      <c r="EHK193" s="76"/>
      <c r="EHL193" s="67"/>
      <c r="EHM193" s="180"/>
      <c r="EHN193" s="180"/>
      <c r="EHO193" s="180"/>
      <c r="EHP193" s="180"/>
      <c r="EHQ193" s="180"/>
      <c r="EHR193" s="76"/>
      <c r="EHS193" s="67"/>
      <c r="EHT193" s="180"/>
      <c r="EHU193" s="180"/>
      <c r="EHV193" s="180"/>
      <c r="EHW193" s="180"/>
      <c r="EHX193" s="180"/>
      <c r="EHY193" s="76"/>
      <c r="EHZ193" s="67"/>
      <c r="EIA193" s="180"/>
      <c r="EIB193" s="180"/>
      <c r="EIC193" s="180"/>
      <c r="EID193" s="180"/>
      <c r="EIE193" s="180"/>
      <c r="EIF193" s="76"/>
      <c r="EIG193" s="67"/>
      <c r="EIH193" s="180"/>
      <c r="EII193" s="180"/>
      <c r="EIJ193" s="180"/>
      <c r="EIK193" s="180"/>
      <c r="EIL193" s="180"/>
      <c r="EIM193" s="76"/>
      <c r="EIN193" s="67"/>
      <c r="EIO193" s="180"/>
      <c r="EIP193" s="180"/>
      <c r="EIQ193" s="180"/>
      <c r="EIR193" s="180"/>
      <c r="EIS193" s="180"/>
      <c r="EIT193" s="76"/>
      <c r="EIU193" s="67"/>
      <c r="EIV193" s="180"/>
      <c r="EIW193" s="180"/>
      <c r="EIX193" s="180"/>
      <c r="EIY193" s="180"/>
      <c r="EIZ193" s="180"/>
      <c r="EJA193" s="76"/>
      <c r="EJB193" s="67"/>
      <c r="EJC193" s="180"/>
      <c r="EJD193" s="180"/>
      <c r="EJE193" s="180"/>
      <c r="EJF193" s="180"/>
      <c r="EJG193" s="180"/>
      <c r="EJH193" s="76"/>
      <c r="EJI193" s="67"/>
      <c r="EJJ193" s="180"/>
      <c r="EJK193" s="180"/>
      <c r="EJL193" s="180"/>
      <c r="EJM193" s="180"/>
      <c r="EJN193" s="180"/>
      <c r="EJO193" s="76"/>
      <c r="EJP193" s="67"/>
      <c r="EJQ193" s="180"/>
      <c r="EJR193" s="180"/>
      <c r="EJS193" s="180"/>
      <c r="EJT193" s="180"/>
      <c r="EJU193" s="180"/>
      <c r="EJV193" s="76"/>
      <c r="EJW193" s="67"/>
      <c r="EJX193" s="180"/>
      <c r="EJY193" s="180"/>
      <c r="EJZ193" s="180"/>
      <c r="EKA193" s="180"/>
      <c r="EKB193" s="180"/>
      <c r="EKC193" s="76"/>
      <c r="EKD193" s="67"/>
      <c r="EKE193" s="180"/>
      <c r="EKF193" s="180"/>
      <c r="EKG193" s="180"/>
      <c r="EKH193" s="180"/>
      <c r="EKI193" s="180"/>
      <c r="EKJ193" s="76"/>
      <c r="EKK193" s="67"/>
      <c r="EKL193" s="180"/>
      <c r="EKM193" s="180"/>
      <c r="EKN193" s="180"/>
      <c r="EKO193" s="180"/>
      <c r="EKP193" s="180"/>
      <c r="EKQ193" s="76"/>
      <c r="EKR193" s="67"/>
      <c r="EKS193" s="180"/>
      <c r="EKT193" s="180"/>
      <c r="EKU193" s="180"/>
      <c r="EKV193" s="180"/>
      <c r="EKW193" s="180"/>
      <c r="EKX193" s="76"/>
      <c r="EKY193" s="67"/>
      <c r="EKZ193" s="180"/>
      <c r="ELA193" s="180"/>
      <c r="ELB193" s="180"/>
      <c r="ELC193" s="180"/>
      <c r="ELD193" s="180"/>
      <c r="ELE193" s="76"/>
      <c r="ELF193" s="67"/>
      <c r="ELG193" s="180"/>
      <c r="ELH193" s="180"/>
      <c r="ELI193" s="180"/>
      <c r="ELJ193" s="180"/>
      <c r="ELK193" s="180"/>
      <c r="ELL193" s="76"/>
      <c r="ELM193" s="67"/>
      <c r="ELN193" s="180"/>
      <c r="ELO193" s="180"/>
      <c r="ELP193" s="180"/>
      <c r="ELQ193" s="180"/>
      <c r="ELR193" s="180"/>
      <c r="ELS193" s="76"/>
      <c r="ELT193" s="67"/>
      <c r="ELU193" s="180"/>
      <c r="ELV193" s="180"/>
      <c r="ELW193" s="180"/>
      <c r="ELX193" s="180"/>
      <c r="ELY193" s="180"/>
      <c r="ELZ193" s="76"/>
      <c r="EMA193" s="67"/>
      <c r="EMB193" s="180"/>
      <c r="EMC193" s="180"/>
      <c r="EMD193" s="180"/>
      <c r="EME193" s="180"/>
      <c r="EMF193" s="180"/>
      <c r="EMG193" s="76"/>
      <c r="EMH193" s="67"/>
      <c r="EMI193" s="180"/>
      <c r="EMJ193" s="180"/>
      <c r="EMK193" s="180"/>
      <c r="EML193" s="180"/>
      <c r="EMM193" s="180"/>
      <c r="EMN193" s="76"/>
      <c r="EMO193" s="67"/>
      <c r="EMP193" s="180"/>
      <c r="EMQ193" s="180"/>
      <c r="EMR193" s="180"/>
      <c r="EMS193" s="180"/>
      <c r="EMT193" s="180"/>
      <c r="EMU193" s="76"/>
      <c r="EMV193" s="67"/>
      <c r="EMW193" s="180"/>
      <c r="EMX193" s="180"/>
      <c r="EMY193" s="180"/>
      <c r="EMZ193" s="180"/>
      <c r="ENA193" s="180"/>
      <c r="ENB193" s="76"/>
      <c r="ENC193" s="67"/>
      <c r="END193" s="180"/>
      <c r="ENE193" s="180"/>
      <c r="ENF193" s="180"/>
      <c r="ENG193" s="180"/>
      <c r="ENH193" s="180"/>
      <c r="ENI193" s="76"/>
      <c r="ENJ193" s="67"/>
      <c r="ENK193" s="180"/>
      <c r="ENL193" s="180"/>
      <c r="ENM193" s="180"/>
      <c r="ENN193" s="180"/>
      <c r="ENO193" s="180"/>
      <c r="ENP193" s="76"/>
      <c r="ENQ193" s="67"/>
      <c r="ENR193" s="180"/>
      <c r="ENS193" s="180"/>
      <c r="ENT193" s="180"/>
      <c r="ENU193" s="180"/>
      <c r="ENV193" s="180"/>
      <c r="ENW193" s="76"/>
      <c r="ENX193" s="67"/>
      <c r="ENY193" s="180"/>
      <c r="ENZ193" s="180"/>
      <c r="EOA193" s="180"/>
      <c r="EOB193" s="180"/>
      <c r="EOC193" s="180"/>
      <c r="EOD193" s="76"/>
      <c r="EOE193" s="67"/>
      <c r="EOF193" s="180"/>
      <c r="EOG193" s="180"/>
      <c r="EOH193" s="180"/>
      <c r="EOI193" s="180"/>
      <c r="EOJ193" s="180"/>
      <c r="EOK193" s="76"/>
      <c r="EOL193" s="67"/>
      <c r="EOM193" s="180"/>
      <c r="EON193" s="180"/>
      <c r="EOO193" s="180"/>
      <c r="EOP193" s="180"/>
      <c r="EOQ193" s="180"/>
      <c r="EOR193" s="76"/>
      <c r="EOS193" s="67"/>
      <c r="EOT193" s="180"/>
      <c r="EOU193" s="180"/>
      <c r="EOV193" s="180"/>
      <c r="EOW193" s="180"/>
      <c r="EOX193" s="180"/>
      <c r="EOY193" s="76"/>
      <c r="EOZ193" s="67"/>
      <c r="EPA193" s="180"/>
      <c r="EPB193" s="180"/>
      <c r="EPC193" s="180"/>
      <c r="EPD193" s="180"/>
      <c r="EPE193" s="180"/>
      <c r="EPF193" s="76"/>
      <c r="EPG193" s="67"/>
      <c r="EPH193" s="180"/>
      <c r="EPI193" s="180"/>
      <c r="EPJ193" s="180"/>
      <c r="EPK193" s="180"/>
      <c r="EPL193" s="180"/>
      <c r="EPM193" s="76"/>
      <c r="EPN193" s="67"/>
      <c r="EPO193" s="180"/>
      <c r="EPP193" s="180"/>
      <c r="EPQ193" s="180"/>
      <c r="EPR193" s="180"/>
      <c r="EPS193" s="180"/>
      <c r="EPT193" s="76"/>
      <c r="EPU193" s="67"/>
      <c r="EPV193" s="180"/>
      <c r="EPW193" s="180"/>
      <c r="EPX193" s="180"/>
      <c r="EPY193" s="180"/>
      <c r="EPZ193" s="180"/>
      <c r="EQA193" s="76"/>
      <c r="EQB193" s="67"/>
      <c r="EQC193" s="180"/>
      <c r="EQD193" s="180"/>
      <c r="EQE193" s="180"/>
      <c r="EQF193" s="180"/>
      <c r="EQG193" s="180"/>
      <c r="EQH193" s="76"/>
      <c r="EQI193" s="67"/>
      <c r="EQJ193" s="180"/>
      <c r="EQK193" s="180"/>
      <c r="EQL193" s="180"/>
      <c r="EQM193" s="180"/>
      <c r="EQN193" s="180"/>
      <c r="EQO193" s="76"/>
      <c r="EQP193" s="67"/>
      <c r="EQQ193" s="180"/>
      <c r="EQR193" s="180"/>
      <c r="EQS193" s="180"/>
      <c r="EQT193" s="180"/>
      <c r="EQU193" s="180"/>
      <c r="EQV193" s="76"/>
      <c r="EQW193" s="67"/>
      <c r="EQX193" s="180"/>
      <c r="EQY193" s="180"/>
      <c r="EQZ193" s="180"/>
      <c r="ERA193" s="180"/>
      <c r="ERB193" s="180"/>
      <c r="ERC193" s="76"/>
      <c r="ERD193" s="67"/>
      <c r="ERE193" s="180"/>
      <c r="ERF193" s="180"/>
      <c r="ERG193" s="180"/>
      <c r="ERH193" s="180"/>
      <c r="ERI193" s="180"/>
      <c r="ERJ193" s="76"/>
      <c r="ERK193" s="67"/>
      <c r="ERL193" s="180"/>
      <c r="ERM193" s="180"/>
      <c r="ERN193" s="180"/>
      <c r="ERO193" s="180"/>
      <c r="ERP193" s="180"/>
      <c r="ERQ193" s="76"/>
      <c r="ERR193" s="67"/>
      <c r="ERS193" s="180"/>
      <c r="ERT193" s="180"/>
      <c r="ERU193" s="180"/>
      <c r="ERV193" s="180"/>
      <c r="ERW193" s="180"/>
      <c r="ERX193" s="76"/>
      <c r="ERY193" s="67"/>
      <c r="ERZ193" s="180"/>
      <c r="ESA193" s="180"/>
      <c r="ESB193" s="180"/>
      <c r="ESC193" s="180"/>
      <c r="ESD193" s="180"/>
      <c r="ESE193" s="76"/>
      <c r="ESF193" s="67"/>
      <c r="ESG193" s="180"/>
      <c r="ESH193" s="180"/>
      <c r="ESI193" s="180"/>
      <c r="ESJ193" s="180"/>
      <c r="ESK193" s="180"/>
      <c r="ESL193" s="76"/>
      <c r="ESM193" s="67"/>
      <c r="ESN193" s="180"/>
      <c r="ESO193" s="180"/>
      <c r="ESP193" s="180"/>
      <c r="ESQ193" s="180"/>
      <c r="ESR193" s="180"/>
      <c r="ESS193" s="76"/>
      <c r="EST193" s="67"/>
      <c r="ESU193" s="180"/>
      <c r="ESV193" s="180"/>
      <c r="ESW193" s="180"/>
      <c r="ESX193" s="180"/>
      <c r="ESY193" s="180"/>
      <c r="ESZ193" s="76"/>
      <c r="ETA193" s="67"/>
      <c r="ETB193" s="180"/>
      <c r="ETC193" s="180"/>
      <c r="ETD193" s="180"/>
      <c r="ETE193" s="180"/>
      <c r="ETF193" s="180"/>
      <c r="ETG193" s="76"/>
      <c r="ETH193" s="67"/>
      <c r="ETI193" s="180"/>
      <c r="ETJ193" s="180"/>
      <c r="ETK193" s="180"/>
      <c r="ETL193" s="180"/>
      <c r="ETM193" s="180"/>
      <c r="ETN193" s="76"/>
      <c r="ETO193" s="67"/>
      <c r="ETP193" s="180"/>
      <c r="ETQ193" s="180"/>
      <c r="ETR193" s="180"/>
      <c r="ETS193" s="180"/>
      <c r="ETT193" s="180"/>
      <c r="ETU193" s="76"/>
      <c r="ETV193" s="67"/>
      <c r="ETW193" s="180"/>
      <c r="ETX193" s="180"/>
      <c r="ETY193" s="180"/>
      <c r="ETZ193" s="180"/>
      <c r="EUA193" s="180"/>
      <c r="EUB193" s="76"/>
      <c r="EUC193" s="67"/>
      <c r="EUD193" s="180"/>
      <c r="EUE193" s="180"/>
      <c r="EUF193" s="180"/>
      <c r="EUG193" s="180"/>
      <c r="EUH193" s="180"/>
      <c r="EUI193" s="76"/>
      <c r="EUJ193" s="67"/>
      <c r="EUK193" s="180"/>
      <c r="EUL193" s="180"/>
      <c r="EUM193" s="180"/>
      <c r="EUN193" s="180"/>
      <c r="EUO193" s="180"/>
      <c r="EUP193" s="76"/>
      <c r="EUQ193" s="67"/>
      <c r="EUR193" s="180"/>
      <c r="EUS193" s="180"/>
      <c r="EUT193" s="180"/>
      <c r="EUU193" s="180"/>
      <c r="EUV193" s="180"/>
      <c r="EUW193" s="76"/>
      <c r="EUX193" s="67"/>
      <c r="EUY193" s="180"/>
      <c r="EUZ193" s="180"/>
      <c r="EVA193" s="180"/>
      <c r="EVB193" s="180"/>
      <c r="EVC193" s="180"/>
      <c r="EVD193" s="76"/>
      <c r="EVE193" s="67"/>
      <c r="EVF193" s="180"/>
      <c r="EVG193" s="180"/>
      <c r="EVH193" s="180"/>
      <c r="EVI193" s="180"/>
      <c r="EVJ193" s="180"/>
      <c r="EVK193" s="76"/>
      <c r="EVL193" s="67"/>
      <c r="EVM193" s="180"/>
      <c r="EVN193" s="180"/>
      <c r="EVO193" s="180"/>
      <c r="EVP193" s="180"/>
      <c r="EVQ193" s="180"/>
      <c r="EVR193" s="76"/>
      <c r="EVS193" s="67"/>
      <c r="EVT193" s="180"/>
      <c r="EVU193" s="180"/>
      <c r="EVV193" s="180"/>
      <c r="EVW193" s="180"/>
      <c r="EVX193" s="180"/>
      <c r="EVY193" s="76"/>
      <c r="EVZ193" s="67"/>
      <c r="EWA193" s="180"/>
      <c r="EWB193" s="180"/>
      <c r="EWC193" s="180"/>
      <c r="EWD193" s="180"/>
      <c r="EWE193" s="180"/>
      <c r="EWF193" s="76"/>
      <c r="EWG193" s="67"/>
      <c r="EWH193" s="180"/>
      <c r="EWI193" s="180"/>
      <c r="EWJ193" s="180"/>
      <c r="EWK193" s="180"/>
      <c r="EWL193" s="180"/>
      <c r="EWM193" s="76"/>
      <c r="EWN193" s="67"/>
      <c r="EWO193" s="180"/>
      <c r="EWP193" s="180"/>
      <c r="EWQ193" s="180"/>
      <c r="EWR193" s="180"/>
      <c r="EWS193" s="180"/>
      <c r="EWT193" s="76"/>
      <c r="EWU193" s="67"/>
      <c r="EWV193" s="180"/>
      <c r="EWW193" s="180"/>
      <c r="EWX193" s="180"/>
      <c r="EWY193" s="180"/>
      <c r="EWZ193" s="180"/>
      <c r="EXA193" s="76"/>
      <c r="EXB193" s="67"/>
      <c r="EXC193" s="180"/>
      <c r="EXD193" s="180"/>
      <c r="EXE193" s="180"/>
      <c r="EXF193" s="180"/>
      <c r="EXG193" s="180"/>
      <c r="EXH193" s="76"/>
      <c r="EXI193" s="67"/>
      <c r="EXJ193" s="180"/>
      <c r="EXK193" s="180"/>
      <c r="EXL193" s="180"/>
      <c r="EXM193" s="180"/>
      <c r="EXN193" s="180"/>
      <c r="EXO193" s="76"/>
      <c r="EXP193" s="67"/>
      <c r="EXQ193" s="180"/>
      <c r="EXR193" s="180"/>
      <c r="EXS193" s="180"/>
      <c r="EXT193" s="180"/>
      <c r="EXU193" s="180"/>
      <c r="EXV193" s="76"/>
      <c r="EXW193" s="67"/>
      <c r="EXX193" s="180"/>
      <c r="EXY193" s="180"/>
      <c r="EXZ193" s="180"/>
      <c r="EYA193" s="180"/>
      <c r="EYB193" s="180"/>
      <c r="EYC193" s="76"/>
      <c r="EYD193" s="67"/>
      <c r="EYE193" s="180"/>
      <c r="EYF193" s="180"/>
      <c r="EYG193" s="180"/>
      <c r="EYH193" s="180"/>
      <c r="EYI193" s="180"/>
      <c r="EYJ193" s="76"/>
      <c r="EYK193" s="67"/>
      <c r="EYL193" s="180"/>
      <c r="EYM193" s="180"/>
      <c r="EYN193" s="180"/>
      <c r="EYO193" s="180"/>
      <c r="EYP193" s="180"/>
      <c r="EYQ193" s="76"/>
      <c r="EYR193" s="67"/>
      <c r="EYS193" s="180"/>
      <c r="EYT193" s="180"/>
      <c r="EYU193" s="180"/>
      <c r="EYV193" s="180"/>
      <c r="EYW193" s="180"/>
      <c r="EYX193" s="76"/>
      <c r="EYY193" s="67"/>
      <c r="EYZ193" s="180"/>
      <c r="EZA193" s="180"/>
      <c r="EZB193" s="180"/>
      <c r="EZC193" s="180"/>
      <c r="EZD193" s="180"/>
      <c r="EZE193" s="76"/>
      <c r="EZF193" s="67"/>
      <c r="EZG193" s="180"/>
      <c r="EZH193" s="180"/>
      <c r="EZI193" s="180"/>
      <c r="EZJ193" s="180"/>
      <c r="EZK193" s="180"/>
      <c r="EZL193" s="76"/>
      <c r="EZM193" s="67"/>
      <c r="EZN193" s="180"/>
      <c r="EZO193" s="180"/>
      <c r="EZP193" s="180"/>
      <c r="EZQ193" s="180"/>
      <c r="EZR193" s="180"/>
      <c r="EZS193" s="76"/>
      <c r="EZT193" s="67"/>
      <c r="EZU193" s="180"/>
      <c r="EZV193" s="180"/>
      <c r="EZW193" s="180"/>
      <c r="EZX193" s="180"/>
      <c r="EZY193" s="180"/>
      <c r="EZZ193" s="76"/>
      <c r="FAA193" s="67"/>
      <c r="FAB193" s="180"/>
      <c r="FAC193" s="180"/>
      <c r="FAD193" s="180"/>
      <c r="FAE193" s="180"/>
      <c r="FAF193" s="180"/>
      <c r="FAG193" s="76"/>
      <c r="FAH193" s="67"/>
      <c r="FAI193" s="180"/>
      <c r="FAJ193" s="180"/>
      <c r="FAK193" s="180"/>
      <c r="FAL193" s="180"/>
      <c r="FAM193" s="180"/>
      <c r="FAN193" s="76"/>
      <c r="FAO193" s="67"/>
      <c r="FAP193" s="180"/>
      <c r="FAQ193" s="180"/>
      <c r="FAR193" s="180"/>
      <c r="FAS193" s="180"/>
      <c r="FAT193" s="180"/>
      <c r="FAU193" s="76"/>
      <c r="FAV193" s="67"/>
      <c r="FAW193" s="180"/>
      <c r="FAX193" s="180"/>
      <c r="FAY193" s="180"/>
      <c r="FAZ193" s="180"/>
      <c r="FBA193" s="180"/>
      <c r="FBB193" s="76"/>
      <c r="FBC193" s="67"/>
      <c r="FBD193" s="180"/>
      <c r="FBE193" s="180"/>
      <c r="FBF193" s="180"/>
      <c r="FBG193" s="180"/>
      <c r="FBH193" s="180"/>
      <c r="FBI193" s="76"/>
      <c r="FBJ193" s="67"/>
      <c r="FBK193" s="180"/>
      <c r="FBL193" s="180"/>
      <c r="FBM193" s="180"/>
      <c r="FBN193" s="180"/>
      <c r="FBO193" s="180"/>
      <c r="FBP193" s="76"/>
      <c r="FBQ193" s="67"/>
      <c r="FBR193" s="180"/>
      <c r="FBS193" s="180"/>
      <c r="FBT193" s="180"/>
      <c r="FBU193" s="180"/>
      <c r="FBV193" s="180"/>
      <c r="FBW193" s="76"/>
      <c r="FBX193" s="67"/>
      <c r="FBY193" s="180"/>
      <c r="FBZ193" s="180"/>
      <c r="FCA193" s="180"/>
      <c r="FCB193" s="180"/>
      <c r="FCC193" s="180"/>
      <c r="FCD193" s="76"/>
      <c r="FCE193" s="67"/>
      <c r="FCF193" s="180"/>
      <c r="FCG193" s="180"/>
      <c r="FCH193" s="180"/>
      <c r="FCI193" s="180"/>
      <c r="FCJ193" s="180"/>
      <c r="FCK193" s="76"/>
      <c r="FCL193" s="67"/>
      <c r="FCM193" s="180"/>
      <c r="FCN193" s="180"/>
      <c r="FCO193" s="180"/>
      <c r="FCP193" s="180"/>
      <c r="FCQ193" s="180"/>
      <c r="FCR193" s="76"/>
      <c r="FCS193" s="67"/>
      <c r="FCT193" s="180"/>
      <c r="FCU193" s="180"/>
      <c r="FCV193" s="180"/>
      <c r="FCW193" s="180"/>
      <c r="FCX193" s="180"/>
      <c r="FCY193" s="76"/>
      <c r="FCZ193" s="67"/>
      <c r="FDA193" s="180"/>
      <c r="FDB193" s="180"/>
      <c r="FDC193" s="180"/>
      <c r="FDD193" s="180"/>
      <c r="FDE193" s="180"/>
      <c r="FDF193" s="76"/>
      <c r="FDG193" s="67"/>
      <c r="FDH193" s="180"/>
      <c r="FDI193" s="180"/>
      <c r="FDJ193" s="180"/>
      <c r="FDK193" s="180"/>
      <c r="FDL193" s="180"/>
      <c r="FDM193" s="76"/>
      <c r="FDN193" s="67"/>
      <c r="FDO193" s="180"/>
      <c r="FDP193" s="180"/>
      <c r="FDQ193" s="180"/>
      <c r="FDR193" s="180"/>
      <c r="FDS193" s="180"/>
      <c r="FDT193" s="76"/>
      <c r="FDU193" s="67"/>
      <c r="FDV193" s="180"/>
      <c r="FDW193" s="180"/>
      <c r="FDX193" s="180"/>
      <c r="FDY193" s="180"/>
      <c r="FDZ193" s="180"/>
      <c r="FEA193" s="76"/>
      <c r="FEB193" s="67"/>
      <c r="FEC193" s="180"/>
      <c r="FED193" s="180"/>
      <c r="FEE193" s="180"/>
      <c r="FEF193" s="180"/>
      <c r="FEG193" s="180"/>
      <c r="FEH193" s="76"/>
      <c r="FEI193" s="67"/>
      <c r="FEJ193" s="180"/>
      <c r="FEK193" s="180"/>
      <c r="FEL193" s="180"/>
      <c r="FEM193" s="180"/>
      <c r="FEN193" s="180"/>
      <c r="FEO193" s="76"/>
      <c r="FEP193" s="67"/>
      <c r="FEQ193" s="180"/>
      <c r="FER193" s="180"/>
      <c r="FES193" s="180"/>
      <c r="FET193" s="180"/>
      <c r="FEU193" s="180"/>
      <c r="FEV193" s="76"/>
      <c r="FEW193" s="67"/>
      <c r="FEX193" s="180"/>
      <c r="FEY193" s="180"/>
      <c r="FEZ193" s="180"/>
      <c r="FFA193" s="180"/>
      <c r="FFB193" s="180"/>
      <c r="FFC193" s="76"/>
      <c r="FFD193" s="67"/>
      <c r="FFE193" s="180"/>
      <c r="FFF193" s="180"/>
      <c r="FFG193" s="180"/>
      <c r="FFH193" s="180"/>
      <c r="FFI193" s="180"/>
      <c r="FFJ193" s="76"/>
      <c r="FFK193" s="67"/>
      <c r="FFL193" s="180"/>
      <c r="FFM193" s="180"/>
      <c r="FFN193" s="180"/>
      <c r="FFO193" s="180"/>
      <c r="FFP193" s="180"/>
      <c r="FFQ193" s="76"/>
      <c r="FFR193" s="67"/>
      <c r="FFS193" s="180"/>
      <c r="FFT193" s="180"/>
      <c r="FFU193" s="180"/>
      <c r="FFV193" s="180"/>
      <c r="FFW193" s="180"/>
      <c r="FFX193" s="76"/>
      <c r="FFY193" s="67"/>
      <c r="FFZ193" s="180"/>
      <c r="FGA193" s="180"/>
      <c r="FGB193" s="180"/>
      <c r="FGC193" s="180"/>
      <c r="FGD193" s="180"/>
      <c r="FGE193" s="76"/>
      <c r="FGF193" s="67"/>
      <c r="FGG193" s="180"/>
      <c r="FGH193" s="180"/>
      <c r="FGI193" s="180"/>
      <c r="FGJ193" s="180"/>
      <c r="FGK193" s="180"/>
      <c r="FGL193" s="76"/>
      <c r="FGM193" s="67"/>
      <c r="FGN193" s="180"/>
      <c r="FGO193" s="180"/>
      <c r="FGP193" s="180"/>
      <c r="FGQ193" s="180"/>
      <c r="FGR193" s="180"/>
      <c r="FGS193" s="76"/>
      <c r="FGT193" s="67"/>
      <c r="FGU193" s="180"/>
      <c r="FGV193" s="180"/>
      <c r="FGW193" s="180"/>
      <c r="FGX193" s="180"/>
      <c r="FGY193" s="180"/>
      <c r="FGZ193" s="76"/>
      <c r="FHA193" s="67"/>
      <c r="FHB193" s="180"/>
      <c r="FHC193" s="180"/>
      <c r="FHD193" s="180"/>
      <c r="FHE193" s="180"/>
      <c r="FHF193" s="180"/>
      <c r="FHG193" s="76"/>
      <c r="FHH193" s="67"/>
      <c r="FHI193" s="180"/>
      <c r="FHJ193" s="180"/>
      <c r="FHK193" s="180"/>
      <c r="FHL193" s="180"/>
      <c r="FHM193" s="180"/>
      <c r="FHN193" s="76"/>
      <c r="FHO193" s="67"/>
      <c r="FHP193" s="180"/>
      <c r="FHQ193" s="180"/>
      <c r="FHR193" s="180"/>
      <c r="FHS193" s="180"/>
      <c r="FHT193" s="180"/>
      <c r="FHU193" s="76"/>
      <c r="FHV193" s="67"/>
      <c r="FHW193" s="180"/>
      <c r="FHX193" s="180"/>
      <c r="FHY193" s="180"/>
      <c r="FHZ193" s="180"/>
      <c r="FIA193" s="180"/>
      <c r="FIB193" s="76"/>
      <c r="FIC193" s="67"/>
      <c r="FID193" s="180"/>
      <c r="FIE193" s="180"/>
      <c r="FIF193" s="180"/>
      <c r="FIG193" s="180"/>
      <c r="FIH193" s="180"/>
      <c r="FII193" s="76"/>
      <c r="FIJ193" s="67"/>
      <c r="FIK193" s="180"/>
      <c r="FIL193" s="180"/>
      <c r="FIM193" s="180"/>
      <c r="FIN193" s="180"/>
      <c r="FIO193" s="180"/>
      <c r="FIP193" s="76"/>
      <c r="FIQ193" s="67"/>
      <c r="FIR193" s="180"/>
      <c r="FIS193" s="180"/>
      <c r="FIT193" s="180"/>
      <c r="FIU193" s="180"/>
      <c r="FIV193" s="180"/>
      <c r="FIW193" s="76"/>
      <c r="FIX193" s="67"/>
      <c r="FIY193" s="180"/>
      <c r="FIZ193" s="180"/>
      <c r="FJA193" s="180"/>
      <c r="FJB193" s="180"/>
      <c r="FJC193" s="180"/>
      <c r="FJD193" s="76"/>
      <c r="FJE193" s="67"/>
      <c r="FJF193" s="180"/>
      <c r="FJG193" s="180"/>
      <c r="FJH193" s="180"/>
      <c r="FJI193" s="180"/>
      <c r="FJJ193" s="180"/>
      <c r="FJK193" s="76"/>
      <c r="FJL193" s="67"/>
      <c r="FJM193" s="180"/>
      <c r="FJN193" s="180"/>
      <c r="FJO193" s="180"/>
      <c r="FJP193" s="180"/>
      <c r="FJQ193" s="180"/>
      <c r="FJR193" s="76"/>
      <c r="FJS193" s="67"/>
      <c r="FJT193" s="180"/>
      <c r="FJU193" s="180"/>
      <c r="FJV193" s="180"/>
      <c r="FJW193" s="180"/>
      <c r="FJX193" s="180"/>
      <c r="FJY193" s="76"/>
      <c r="FJZ193" s="67"/>
      <c r="FKA193" s="180"/>
      <c r="FKB193" s="180"/>
      <c r="FKC193" s="180"/>
      <c r="FKD193" s="180"/>
      <c r="FKE193" s="180"/>
      <c r="FKF193" s="76"/>
      <c r="FKG193" s="67"/>
      <c r="FKH193" s="180"/>
      <c r="FKI193" s="180"/>
      <c r="FKJ193" s="180"/>
      <c r="FKK193" s="180"/>
      <c r="FKL193" s="180"/>
      <c r="FKM193" s="76"/>
      <c r="FKN193" s="67"/>
      <c r="FKO193" s="180"/>
      <c r="FKP193" s="180"/>
      <c r="FKQ193" s="180"/>
      <c r="FKR193" s="180"/>
      <c r="FKS193" s="180"/>
      <c r="FKT193" s="76"/>
      <c r="FKU193" s="67"/>
      <c r="FKV193" s="180"/>
      <c r="FKW193" s="180"/>
      <c r="FKX193" s="180"/>
      <c r="FKY193" s="180"/>
      <c r="FKZ193" s="180"/>
      <c r="FLA193" s="76"/>
      <c r="FLB193" s="67"/>
      <c r="FLC193" s="180"/>
      <c r="FLD193" s="180"/>
      <c r="FLE193" s="180"/>
      <c r="FLF193" s="180"/>
      <c r="FLG193" s="180"/>
      <c r="FLH193" s="76"/>
      <c r="FLI193" s="67"/>
      <c r="FLJ193" s="180"/>
      <c r="FLK193" s="180"/>
      <c r="FLL193" s="180"/>
      <c r="FLM193" s="180"/>
      <c r="FLN193" s="180"/>
      <c r="FLO193" s="76"/>
      <c r="FLP193" s="67"/>
      <c r="FLQ193" s="180"/>
      <c r="FLR193" s="180"/>
      <c r="FLS193" s="180"/>
      <c r="FLT193" s="180"/>
      <c r="FLU193" s="180"/>
      <c r="FLV193" s="76"/>
      <c r="FLW193" s="67"/>
      <c r="FLX193" s="180"/>
      <c r="FLY193" s="180"/>
      <c r="FLZ193" s="180"/>
      <c r="FMA193" s="180"/>
      <c r="FMB193" s="180"/>
      <c r="FMC193" s="76"/>
      <c r="FMD193" s="67"/>
      <c r="FME193" s="180"/>
      <c r="FMF193" s="180"/>
      <c r="FMG193" s="180"/>
      <c r="FMH193" s="180"/>
      <c r="FMI193" s="180"/>
      <c r="FMJ193" s="76"/>
      <c r="FMK193" s="67"/>
      <c r="FML193" s="180"/>
      <c r="FMM193" s="180"/>
      <c r="FMN193" s="180"/>
      <c r="FMO193" s="180"/>
      <c r="FMP193" s="180"/>
      <c r="FMQ193" s="76"/>
      <c r="FMR193" s="67"/>
      <c r="FMS193" s="180"/>
      <c r="FMT193" s="180"/>
      <c r="FMU193" s="180"/>
      <c r="FMV193" s="180"/>
      <c r="FMW193" s="180"/>
      <c r="FMX193" s="76"/>
      <c r="FMY193" s="67"/>
      <c r="FMZ193" s="180"/>
      <c r="FNA193" s="180"/>
      <c r="FNB193" s="180"/>
      <c r="FNC193" s="180"/>
      <c r="FND193" s="180"/>
      <c r="FNE193" s="76"/>
      <c r="FNF193" s="67"/>
      <c r="FNG193" s="180"/>
      <c r="FNH193" s="180"/>
      <c r="FNI193" s="180"/>
      <c r="FNJ193" s="180"/>
      <c r="FNK193" s="180"/>
      <c r="FNL193" s="76"/>
      <c r="FNM193" s="67"/>
      <c r="FNN193" s="180"/>
      <c r="FNO193" s="180"/>
      <c r="FNP193" s="180"/>
      <c r="FNQ193" s="180"/>
      <c r="FNR193" s="180"/>
      <c r="FNS193" s="76"/>
      <c r="FNT193" s="67"/>
      <c r="FNU193" s="180"/>
      <c r="FNV193" s="180"/>
      <c r="FNW193" s="180"/>
      <c r="FNX193" s="180"/>
      <c r="FNY193" s="180"/>
      <c r="FNZ193" s="76"/>
      <c r="FOA193" s="67"/>
      <c r="FOB193" s="180"/>
      <c r="FOC193" s="180"/>
      <c r="FOD193" s="180"/>
      <c r="FOE193" s="180"/>
      <c r="FOF193" s="180"/>
      <c r="FOG193" s="76"/>
      <c r="FOH193" s="67"/>
      <c r="FOI193" s="180"/>
      <c r="FOJ193" s="180"/>
      <c r="FOK193" s="180"/>
      <c r="FOL193" s="180"/>
      <c r="FOM193" s="180"/>
      <c r="FON193" s="76"/>
      <c r="FOO193" s="67"/>
      <c r="FOP193" s="180"/>
      <c r="FOQ193" s="180"/>
      <c r="FOR193" s="180"/>
      <c r="FOS193" s="180"/>
      <c r="FOT193" s="180"/>
      <c r="FOU193" s="76"/>
      <c r="FOV193" s="67"/>
      <c r="FOW193" s="180"/>
      <c r="FOX193" s="180"/>
      <c r="FOY193" s="180"/>
      <c r="FOZ193" s="180"/>
      <c r="FPA193" s="180"/>
      <c r="FPB193" s="76"/>
      <c r="FPC193" s="67"/>
      <c r="FPD193" s="180"/>
      <c r="FPE193" s="180"/>
      <c r="FPF193" s="180"/>
      <c r="FPG193" s="180"/>
      <c r="FPH193" s="180"/>
      <c r="FPI193" s="76"/>
      <c r="FPJ193" s="67"/>
      <c r="FPK193" s="180"/>
      <c r="FPL193" s="180"/>
      <c r="FPM193" s="180"/>
      <c r="FPN193" s="180"/>
      <c r="FPO193" s="180"/>
      <c r="FPP193" s="76"/>
      <c r="FPQ193" s="67"/>
      <c r="FPR193" s="180"/>
      <c r="FPS193" s="180"/>
      <c r="FPT193" s="180"/>
      <c r="FPU193" s="180"/>
      <c r="FPV193" s="180"/>
      <c r="FPW193" s="76"/>
      <c r="FPX193" s="67"/>
      <c r="FPY193" s="180"/>
      <c r="FPZ193" s="180"/>
      <c r="FQA193" s="180"/>
      <c r="FQB193" s="180"/>
      <c r="FQC193" s="180"/>
      <c r="FQD193" s="76"/>
      <c r="FQE193" s="67"/>
      <c r="FQF193" s="180"/>
      <c r="FQG193" s="180"/>
      <c r="FQH193" s="180"/>
      <c r="FQI193" s="180"/>
      <c r="FQJ193" s="180"/>
      <c r="FQK193" s="76"/>
      <c r="FQL193" s="67"/>
      <c r="FQM193" s="180"/>
      <c r="FQN193" s="180"/>
      <c r="FQO193" s="180"/>
      <c r="FQP193" s="180"/>
      <c r="FQQ193" s="180"/>
      <c r="FQR193" s="76"/>
      <c r="FQS193" s="67"/>
      <c r="FQT193" s="180"/>
      <c r="FQU193" s="180"/>
      <c r="FQV193" s="180"/>
      <c r="FQW193" s="180"/>
      <c r="FQX193" s="180"/>
      <c r="FQY193" s="76"/>
      <c r="FQZ193" s="67"/>
      <c r="FRA193" s="180"/>
      <c r="FRB193" s="180"/>
      <c r="FRC193" s="180"/>
      <c r="FRD193" s="180"/>
      <c r="FRE193" s="180"/>
      <c r="FRF193" s="76"/>
      <c r="FRG193" s="67"/>
      <c r="FRH193" s="180"/>
      <c r="FRI193" s="180"/>
      <c r="FRJ193" s="180"/>
      <c r="FRK193" s="180"/>
      <c r="FRL193" s="180"/>
      <c r="FRM193" s="76"/>
      <c r="FRN193" s="67"/>
      <c r="FRO193" s="180"/>
      <c r="FRP193" s="180"/>
      <c r="FRQ193" s="180"/>
      <c r="FRR193" s="180"/>
      <c r="FRS193" s="180"/>
      <c r="FRT193" s="76"/>
      <c r="FRU193" s="67"/>
      <c r="FRV193" s="180"/>
      <c r="FRW193" s="180"/>
      <c r="FRX193" s="180"/>
      <c r="FRY193" s="180"/>
      <c r="FRZ193" s="180"/>
      <c r="FSA193" s="76"/>
      <c r="FSB193" s="67"/>
      <c r="FSC193" s="180"/>
      <c r="FSD193" s="180"/>
      <c r="FSE193" s="180"/>
      <c r="FSF193" s="180"/>
      <c r="FSG193" s="180"/>
      <c r="FSH193" s="76"/>
      <c r="FSI193" s="67"/>
      <c r="FSJ193" s="180"/>
      <c r="FSK193" s="180"/>
      <c r="FSL193" s="180"/>
      <c r="FSM193" s="180"/>
      <c r="FSN193" s="180"/>
      <c r="FSO193" s="76"/>
      <c r="FSP193" s="67"/>
      <c r="FSQ193" s="180"/>
      <c r="FSR193" s="180"/>
      <c r="FSS193" s="180"/>
      <c r="FST193" s="180"/>
      <c r="FSU193" s="180"/>
      <c r="FSV193" s="76"/>
      <c r="FSW193" s="67"/>
      <c r="FSX193" s="180"/>
      <c r="FSY193" s="180"/>
      <c r="FSZ193" s="180"/>
      <c r="FTA193" s="180"/>
      <c r="FTB193" s="180"/>
      <c r="FTC193" s="76"/>
      <c r="FTD193" s="67"/>
      <c r="FTE193" s="180"/>
      <c r="FTF193" s="180"/>
      <c r="FTG193" s="180"/>
      <c r="FTH193" s="180"/>
      <c r="FTI193" s="180"/>
      <c r="FTJ193" s="76"/>
      <c r="FTK193" s="67"/>
      <c r="FTL193" s="180"/>
      <c r="FTM193" s="180"/>
      <c r="FTN193" s="180"/>
      <c r="FTO193" s="180"/>
      <c r="FTP193" s="180"/>
      <c r="FTQ193" s="76"/>
      <c r="FTR193" s="67"/>
      <c r="FTS193" s="180"/>
      <c r="FTT193" s="180"/>
      <c r="FTU193" s="180"/>
      <c r="FTV193" s="180"/>
      <c r="FTW193" s="180"/>
      <c r="FTX193" s="76"/>
      <c r="FTY193" s="67"/>
      <c r="FTZ193" s="180"/>
      <c r="FUA193" s="180"/>
      <c r="FUB193" s="180"/>
      <c r="FUC193" s="180"/>
      <c r="FUD193" s="180"/>
      <c r="FUE193" s="76"/>
      <c r="FUF193" s="67"/>
      <c r="FUG193" s="180"/>
      <c r="FUH193" s="180"/>
      <c r="FUI193" s="180"/>
      <c r="FUJ193" s="180"/>
      <c r="FUK193" s="180"/>
      <c r="FUL193" s="76"/>
      <c r="FUM193" s="67"/>
      <c r="FUN193" s="180"/>
      <c r="FUO193" s="180"/>
      <c r="FUP193" s="180"/>
      <c r="FUQ193" s="180"/>
      <c r="FUR193" s="180"/>
      <c r="FUS193" s="76"/>
      <c r="FUT193" s="67"/>
      <c r="FUU193" s="180"/>
      <c r="FUV193" s="180"/>
      <c r="FUW193" s="180"/>
      <c r="FUX193" s="180"/>
      <c r="FUY193" s="180"/>
      <c r="FUZ193" s="76"/>
      <c r="FVA193" s="67"/>
      <c r="FVB193" s="180"/>
      <c r="FVC193" s="180"/>
      <c r="FVD193" s="180"/>
      <c r="FVE193" s="180"/>
      <c r="FVF193" s="180"/>
      <c r="FVG193" s="76"/>
      <c r="FVH193" s="67"/>
      <c r="FVI193" s="180"/>
      <c r="FVJ193" s="180"/>
      <c r="FVK193" s="180"/>
      <c r="FVL193" s="180"/>
      <c r="FVM193" s="180"/>
      <c r="FVN193" s="76"/>
      <c r="FVO193" s="67"/>
      <c r="FVP193" s="180"/>
      <c r="FVQ193" s="180"/>
      <c r="FVR193" s="180"/>
      <c r="FVS193" s="180"/>
      <c r="FVT193" s="180"/>
      <c r="FVU193" s="76"/>
      <c r="FVV193" s="67"/>
      <c r="FVW193" s="180"/>
      <c r="FVX193" s="180"/>
      <c r="FVY193" s="180"/>
      <c r="FVZ193" s="180"/>
      <c r="FWA193" s="180"/>
      <c r="FWB193" s="76"/>
      <c r="FWC193" s="67"/>
      <c r="FWD193" s="180"/>
      <c r="FWE193" s="180"/>
      <c r="FWF193" s="180"/>
      <c r="FWG193" s="180"/>
      <c r="FWH193" s="180"/>
      <c r="FWI193" s="76"/>
      <c r="FWJ193" s="67"/>
      <c r="FWK193" s="180"/>
      <c r="FWL193" s="180"/>
      <c r="FWM193" s="180"/>
      <c r="FWN193" s="180"/>
      <c r="FWO193" s="180"/>
      <c r="FWP193" s="76"/>
      <c r="FWQ193" s="67"/>
      <c r="FWR193" s="180"/>
      <c r="FWS193" s="180"/>
      <c r="FWT193" s="180"/>
      <c r="FWU193" s="180"/>
      <c r="FWV193" s="180"/>
      <c r="FWW193" s="76"/>
      <c r="FWX193" s="67"/>
      <c r="FWY193" s="180"/>
      <c r="FWZ193" s="180"/>
      <c r="FXA193" s="180"/>
      <c r="FXB193" s="180"/>
      <c r="FXC193" s="180"/>
      <c r="FXD193" s="76"/>
      <c r="FXE193" s="67"/>
      <c r="FXF193" s="180"/>
      <c r="FXG193" s="180"/>
      <c r="FXH193" s="180"/>
      <c r="FXI193" s="180"/>
      <c r="FXJ193" s="180"/>
      <c r="FXK193" s="76"/>
      <c r="FXL193" s="67"/>
      <c r="FXM193" s="180"/>
      <c r="FXN193" s="180"/>
      <c r="FXO193" s="180"/>
      <c r="FXP193" s="180"/>
      <c r="FXQ193" s="180"/>
      <c r="FXR193" s="76"/>
      <c r="FXS193" s="67"/>
      <c r="FXT193" s="180"/>
      <c r="FXU193" s="180"/>
      <c r="FXV193" s="180"/>
      <c r="FXW193" s="180"/>
      <c r="FXX193" s="180"/>
      <c r="FXY193" s="76"/>
      <c r="FXZ193" s="67"/>
      <c r="FYA193" s="180"/>
      <c r="FYB193" s="180"/>
      <c r="FYC193" s="180"/>
      <c r="FYD193" s="180"/>
      <c r="FYE193" s="180"/>
      <c r="FYF193" s="76"/>
      <c r="FYG193" s="67"/>
      <c r="FYH193" s="180"/>
      <c r="FYI193" s="180"/>
      <c r="FYJ193" s="180"/>
      <c r="FYK193" s="180"/>
      <c r="FYL193" s="180"/>
      <c r="FYM193" s="76"/>
      <c r="FYN193" s="67"/>
      <c r="FYO193" s="180"/>
      <c r="FYP193" s="180"/>
      <c r="FYQ193" s="180"/>
      <c r="FYR193" s="180"/>
      <c r="FYS193" s="180"/>
      <c r="FYT193" s="76"/>
      <c r="FYU193" s="67"/>
      <c r="FYV193" s="180"/>
      <c r="FYW193" s="180"/>
      <c r="FYX193" s="180"/>
      <c r="FYY193" s="180"/>
      <c r="FYZ193" s="180"/>
      <c r="FZA193" s="76"/>
      <c r="FZB193" s="67"/>
      <c r="FZC193" s="180"/>
      <c r="FZD193" s="180"/>
      <c r="FZE193" s="180"/>
      <c r="FZF193" s="180"/>
      <c r="FZG193" s="180"/>
      <c r="FZH193" s="76"/>
      <c r="FZI193" s="67"/>
      <c r="FZJ193" s="180"/>
      <c r="FZK193" s="180"/>
      <c r="FZL193" s="180"/>
      <c r="FZM193" s="180"/>
      <c r="FZN193" s="180"/>
      <c r="FZO193" s="76"/>
      <c r="FZP193" s="67"/>
      <c r="FZQ193" s="180"/>
      <c r="FZR193" s="180"/>
      <c r="FZS193" s="180"/>
      <c r="FZT193" s="180"/>
      <c r="FZU193" s="180"/>
      <c r="FZV193" s="76"/>
      <c r="FZW193" s="67"/>
      <c r="FZX193" s="180"/>
      <c r="FZY193" s="180"/>
      <c r="FZZ193" s="180"/>
      <c r="GAA193" s="180"/>
      <c r="GAB193" s="180"/>
      <c r="GAC193" s="76"/>
      <c r="GAD193" s="67"/>
      <c r="GAE193" s="180"/>
      <c r="GAF193" s="180"/>
      <c r="GAG193" s="180"/>
      <c r="GAH193" s="180"/>
      <c r="GAI193" s="180"/>
      <c r="GAJ193" s="76"/>
      <c r="GAK193" s="67"/>
      <c r="GAL193" s="180"/>
      <c r="GAM193" s="180"/>
      <c r="GAN193" s="180"/>
      <c r="GAO193" s="180"/>
      <c r="GAP193" s="180"/>
      <c r="GAQ193" s="76"/>
      <c r="GAR193" s="67"/>
      <c r="GAS193" s="180"/>
      <c r="GAT193" s="180"/>
      <c r="GAU193" s="180"/>
      <c r="GAV193" s="180"/>
      <c r="GAW193" s="180"/>
      <c r="GAX193" s="76"/>
      <c r="GAY193" s="67"/>
      <c r="GAZ193" s="180"/>
      <c r="GBA193" s="180"/>
      <c r="GBB193" s="180"/>
      <c r="GBC193" s="180"/>
      <c r="GBD193" s="180"/>
      <c r="GBE193" s="76"/>
      <c r="GBF193" s="67"/>
      <c r="GBG193" s="180"/>
      <c r="GBH193" s="180"/>
      <c r="GBI193" s="180"/>
      <c r="GBJ193" s="180"/>
      <c r="GBK193" s="180"/>
      <c r="GBL193" s="76"/>
      <c r="GBM193" s="67"/>
      <c r="GBN193" s="180"/>
      <c r="GBO193" s="180"/>
      <c r="GBP193" s="180"/>
      <c r="GBQ193" s="180"/>
      <c r="GBR193" s="180"/>
      <c r="GBS193" s="76"/>
      <c r="GBT193" s="67"/>
      <c r="GBU193" s="180"/>
      <c r="GBV193" s="180"/>
      <c r="GBW193" s="180"/>
      <c r="GBX193" s="180"/>
      <c r="GBY193" s="180"/>
      <c r="GBZ193" s="76"/>
      <c r="GCA193" s="67"/>
      <c r="GCB193" s="180"/>
      <c r="GCC193" s="180"/>
      <c r="GCD193" s="180"/>
      <c r="GCE193" s="180"/>
      <c r="GCF193" s="180"/>
      <c r="GCG193" s="76"/>
      <c r="GCH193" s="67"/>
      <c r="GCI193" s="180"/>
      <c r="GCJ193" s="180"/>
      <c r="GCK193" s="180"/>
      <c r="GCL193" s="180"/>
      <c r="GCM193" s="180"/>
      <c r="GCN193" s="76"/>
      <c r="GCO193" s="67"/>
      <c r="GCP193" s="180"/>
      <c r="GCQ193" s="180"/>
      <c r="GCR193" s="180"/>
      <c r="GCS193" s="180"/>
      <c r="GCT193" s="180"/>
      <c r="GCU193" s="76"/>
      <c r="GCV193" s="67"/>
      <c r="GCW193" s="180"/>
      <c r="GCX193" s="180"/>
      <c r="GCY193" s="180"/>
      <c r="GCZ193" s="180"/>
      <c r="GDA193" s="180"/>
      <c r="GDB193" s="76"/>
      <c r="GDC193" s="67"/>
      <c r="GDD193" s="180"/>
      <c r="GDE193" s="180"/>
      <c r="GDF193" s="180"/>
      <c r="GDG193" s="180"/>
      <c r="GDH193" s="180"/>
      <c r="GDI193" s="76"/>
      <c r="GDJ193" s="67"/>
      <c r="GDK193" s="180"/>
      <c r="GDL193" s="180"/>
      <c r="GDM193" s="180"/>
      <c r="GDN193" s="180"/>
      <c r="GDO193" s="180"/>
      <c r="GDP193" s="76"/>
      <c r="GDQ193" s="67"/>
      <c r="GDR193" s="180"/>
      <c r="GDS193" s="180"/>
      <c r="GDT193" s="180"/>
      <c r="GDU193" s="180"/>
      <c r="GDV193" s="180"/>
      <c r="GDW193" s="76"/>
      <c r="GDX193" s="67"/>
      <c r="GDY193" s="180"/>
      <c r="GDZ193" s="180"/>
      <c r="GEA193" s="180"/>
      <c r="GEB193" s="180"/>
      <c r="GEC193" s="180"/>
      <c r="GED193" s="76"/>
      <c r="GEE193" s="67"/>
      <c r="GEF193" s="180"/>
      <c r="GEG193" s="180"/>
      <c r="GEH193" s="180"/>
      <c r="GEI193" s="180"/>
      <c r="GEJ193" s="180"/>
      <c r="GEK193" s="76"/>
      <c r="GEL193" s="67"/>
      <c r="GEM193" s="180"/>
      <c r="GEN193" s="180"/>
      <c r="GEO193" s="180"/>
      <c r="GEP193" s="180"/>
      <c r="GEQ193" s="180"/>
      <c r="GER193" s="76"/>
      <c r="GES193" s="67"/>
      <c r="GET193" s="180"/>
      <c r="GEU193" s="180"/>
      <c r="GEV193" s="180"/>
      <c r="GEW193" s="180"/>
      <c r="GEX193" s="180"/>
      <c r="GEY193" s="76"/>
      <c r="GEZ193" s="67"/>
      <c r="GFA193" s="180"/>
      <c r="GFB193" s="180"/>
      <c r="GFC193" s="180"/>
      <c r="GFD193" s="180"/>
      <c r="GFE193" s="180"/>
      <c r="GFF193" s="76"/>
      <c r="GFG193" s="67"/>
      <c r="GFH193" s="180"/>
      <c r="GFI193" s="180"/>
      <c r="GFJ193" s="180"/>
      <c r="GFK193" s="180"/>
      <c r="GFL193" s="180"/>
      <c r="GFM193" s="76"/>
      <c r="GFN193" s="67"/>
      <c r="GFO193" s="180"/>
      <c r="GFP193" s="180"/>
      <c r="GFQ193" s="180"/>
      <c r="GFR193" s="180"/>
      <c r="GFS193" s="180"/>
      <c r="GFT193" s="76"/>
      <c r="GFU193" s="67"/>
      <c r="GFV193" s="180"/>
      <c r="GFW193" s="180"/>
      <c r="GFX193" s="180"/>
      <c r="GFY193" s="180"/>
      <c r="GFZ193" s="180"/>
      <c r="GGA193" s="76"/>
      <c r="GGB193" s="67"/>
      <c r="GGC193" s="180"/>
      <c r="GGD193" s="180"/>
      <c r="GGE193" s="180"/>
      <c r="GGF193" s="180"/>
      <c r="GGG193" s="180"/>
      <c r="GGH193" s="76"/>
      <c r="GGI193" s="67"/>
      <c r="GGJ193" s="180"/>
      <c r="GGK193" s="180"/>
      <c r="GGL193" s="180"/>
      <c r="GGM193" s="180"/>
      <c r="GGN193" s="180"/>
      <c r="GGO193" s="76"/>
      <c r="GGP193" s="67"/>
      <c r="GGQ193" s="180"/>
      <c r="GGR193" s="180"/>
      <c r="GGS193" s="180"/>
      <c r="GGT193" s="180"/>
      <c r="GGU193" s="180"/>
      <c r="GGV193" s="76"/>
      <c r="GGW193" s="67"/>
      <c r="GGX193" s="180"/>
      <c r="GGY193" s="180"/>
      <c r="GGZ193" s="180"/>
      <c r="GHA193" s="180"/>
      <c r="GHB193" s="180"/>
      <c r="GHC193" s="76"/>
      <c r="GHD193" s="67"/>
      <c r="GHE193" s="180"/>
      <c r="GHF193" s="180"/>
      <c r="GHG193" s="180"/>
      <c r="GHH193" s="180"/>
      <c r="GHI193" s="180"/>
      <c r="GHJ193" s="76"/>
      <c r="GHK193" s="67"/>
      <c r="GHL193" s="180"/>
      <c r="GHM193" s="180"/>
      <c r="GHN193" s="180"/>
      <c r="GHO193" s="180"/>
      <c r="GHP193" s="180"/>
      <c r="GHQ193" s="76"/>
      <c r="GHR193" s="67"/>
      <c r="GHS193" s="180"/>
      <c r="GHT193" s="180"/>
      <c r="GHU193" s="180"/>
      <c r="GHV193" s="180"/>
      <c r="GHW193" s="180"/>
      <c r="GHX193" s="76"/>
      <c r="GHY193" s="67"/>
      <c r="GHZ193" s="180"/>
      <c r="GIA193" s="180"/>
      <c r="GIB193" s="180"/>
      <c r="GIC193" s="180"/>
      <c r="GID193" s="180"/>
      <c r="GIE193" s="76"/>
      <c r="GIF193" s="67"/>
      <c r="GIG193" s="180"/>
      <c r="GIH193" s="180"/>
      <c r="GII193" s="180"/>
      <c r="GIJ193" s="180"/>
      <c r="GIK193" s="180"/>
      <c r="GIL193" s="76"/>
      <c r="GIM193" s="67"/>
      <c r="GIN193" s="180"/>
      <c r="GIO193" s="180"/>
      <c r="GIP193" s="180"/>
      <c r="GIQ193" s="180"/>
      <c r="GIR193" s="180"/>
      <c r="GIS193" s="76"/>
      <c r="GIT193" s="67"/>
      <c r="GIU193" s="180"/>
      <c r="GIV193" s="180"/>
      <c r="GIW193" s="180"/>
      <c r="GIX193" s="180"/>
      <c r="GIY193" s="180"/>
      <c r="GIZ193" s="76"/>
      <c r="GJA193" s="67"/>
      <c r="GJB193" s="180"/>
      <c r="GJC193" s="180"/>
      <c r="GJD193" s="180"/>
      <c r="GJE193" s="180"/>
      <c r="GJF193" s="180"/>
      <c r="GJG193" s="76"/>
      <c r="GJH193" s="67"/>
      <c r="GJI193" s="180"/>
      <c r="GJJ193" s="180"/>
      <c r="GJK193" s="180"/>
      <c r="GJL193" s="180"/>
      <c r="GJM193" s="180"/>
      <c r="GJN193" s="76"/>
      <c r="GJO193" s="67"/>
      <c r="GJP193" s="180"/>
      <c r="GJQ193" s="180"/>
      <c r="GJR193" s="180"/>
      <c r="GJS193" s="180"/>
      <c r="GJT193" s="180"/>
      <c r="GJU193" s="76"/>
      <c r="GJV193" s="67"/>
      <c r="GJW193" s="180"/>
      <c r="GJX193" s="180"/>
      <c r="GJY193" s="180"/>
      <c r="GJZ193" s="180"/>
      <c r="GKA193" s="180"/>
      <c r="GKB193" s="76"/>
      <c r="GKC193" s="67"/>
      <c r="GKD193" s="180"/>
      <c r="GKE193" s="180"/>
      <c r="GKF193" s="180"/>
      <c r="GKG193" s="180"/>
      <c r="GKH193" s="180"/>
      <c r="GKI193" s="76"/>
      <c r="GKJ193" s="67"/>
      <c r="GKK193" s="180"/>
      <c r="GKL193" s="180"/>
      <c r="GKM193" s="180"/>
      <c r="GKN193" s="180"/>
      <c r="GKO193" s="180"/>
      <c r="GKP193" s="76"/>
      <c r="GKQ193" s="67"/>
      <c r="GKR193" s="180"/>
      <c r="GKS193" s="180"/>
      <c r="GKT193" s="180"/>
      <c r="GKU193" s="180"/>
      <c r="GKV193" s="180"/>
      <c r="GKW193" s="76"/>
      <c r="GKX193" s="67"/>
      <c r="GKY193" s="180"/>
      <c r="GKZ193" s="180"/>
      <c r="GLA193" s="180"/>
      <c r="GLB193" s="180"/>
      <c r="GLC193" s="180"/>
      <c r="GLD193" s="76"/>
      <c r="GLE193" s="67"/>
      <c r="GLF193" s="180"/>
      <c r="GLG193" s="180"/>
      <c r="GLH193" s="180"/>
      <c r="GLI193" s="180"/>
      <c r="GLJ193" s="180"/>
      <c r="GLK193" s="76"/>
      <c r="GLL193" s="67"/>
      <c r="GLM193" s="180"/>
      <c r="GLN193" s="180"/>
      <c r="GLO193" s="180"/>
      <c r="GLP193" s="180"/>
      <c r="GLQ193" s="180"/>
      <c r="GLR193" s="76"/>
      <c r="GLS193" s="67"/>
      <c r="GLT193" s="180"/>
      <c r="GLU193" s="180"/>
      <c r="GLV193" s="180"/>
      <c r="GLW193" s="180"/>
      <c r="GLX193" s="180"/>
      <c r="GLY193" s="76"/>
      <c r="GLZ193" s="67"/>
      <c r="GMA193" s="180"/>
      <c r="GMB193" s="180"/>
      <c r="GMC193" s="180"/>
      <c r="GMD193" s="180"/>
      <c r="GME193" s="180"/>
      <c r="GMF193" s="76"/>
      <c r="GMG193" s="67"/>
      <c r="GMH193" s="180"/>
      <c r="GMI193" s="180"/>
      <c r="GMJ193" s="180"/>
      <c r="GMK193" s="180"/>
      <c r="GML193" s="180"/>
      <c r="GMM193" s="76"/>
      <c r="GMN193" s="67"/>
      <c r="GMO193" s="180"/>
      <c r="GMP193" s="180"/>
      <c r="GMQ193" s="180"/>
      <c r="GMR193" s="180"/>
      <c r="GMS193" s="180"/>
      <c r="GMT193" s="76"/>
      <c r="GMU193" s="67"/>
      <c r="GMV193" s="180"/>
      <c r="GMW193" s="180"/>
      <c r="GMX193" s="180"/>
      <c r="GMY193" s="180"/>
      <c r="GMZ193" s="180"/>
      <c r="GNA193" s="76"/>
      <c r="GNB193" s="67"/>
      <c r="GNC193" s="180"/>
      <c r="GND193" s="180"/>
      <c r="GNE193" s="180"/>
      <c r="GNF193" s="180"/>
      <c r="GNG193" s="180"/>
      <c r="GNH193" s="76"/>
      <c r="GNI193" s="67"/>
      <c r="GNJ193" s="180"/>
      <c r="GNK193" s="180"/>
      <c r="GNL193" s="180"/>
      <c r="GNM193" s="180"/>
      <c r="GNN193" s="180"/>
      <c r="GNO193" s="76"/>
      <c r="GNP193" s="67"/>
      <c r="GNQ193" s="180"/>
      <c r="GNR193" s="180"/>
      <c r="GNS193" s="180"/>
      <c r="GNT193" s="180"/>
      <c r="GNU193" s="180"/>
      <c r="GNV193" s="76"/>
      <c r="GNW193" s="67"/>
      <c r="GNX193" s="180"/>
      <c r="GNY193" s="180"/>
      <c r="GNZ193" s="180"/>
      <c r="GOA193" s="180"/>
      <c r="GOB193" s="180"/>
      <c r="GOC193" s="76"/>
      <c r="GOD193" s="67"/>
      <c r="GOE193" s="180"/>
      <c r="GOF193" s="180"/>
      <c r="GOG193" s="180"/>
      <c r="GOH193" s="180"/>
      <c r="GOI193" s="180"/>
      <c r="GOJ193" s="76"/>
      <c r="GOK193" s="67"/>
      <c r="GOL193" s="180"/>
      <c r="GOM193" s="180"/>
      <c r="GON193" s="180"/>
      <c r="GOO193" s="180"/>
      <c r="GOP193" s="180"/>
      <c r="GOQ193" s="76"/>
      <c r="GOR193" s="67"/>
      <c r="GOS193" s="180"/>
      <c r="GOT193" s="180"/>
      <c r="GOU193" s="180"/>
      <c r="GOV193" s="180"/>
      <c r="GOW193" s="180"/>
      <c r="GOX193" s="76"/>
      <c r="GOY193" s="67"/>
      <c r="GOZ193" s="180"/>
      <c r="GPA193" s="180"/>
      <c r="GPB193" s="180"/>
      <c r="GPC193" s="180"/>
      <c r="GPD193" s="180"/>
      <c r="GPE193" s="76"/>
      <c r="GPF193" s="67"/>
      <c r="GPG193" s="180"/>
      <c r="GPH193" s="180"/>
      <c r="GPI193" s="180"/>
      <c r="GPJ193" s="180"/>
      <c r="GPK193" s="180"/>
      <c r="GPL193" s="76"/>
      <c r="GPM193" s="67"/>
      <c r="GPN193" s="180"/>
      <c r="GPO193" s="180"/>
      <c r="GPP193" s="180"/>
      <c r="GPQ193" s="180"/>
      <c r="GPR193" s="180"/>
      <c r="GPS193" s="76"/>
      <c r="GPT193" s="67"/>
      <c r="GPU193" s="180"/>
      <c r="GPV193" s="180"/>
      <c r="GPW193" s="180"/>
      <c r="GPX193" s="180"/>
      <c r="GPY193" s="180"/>
      <c r="GPZ193" s="76"/>
      <c r="GQA193" s="67"/>
      <c r="GQB193" s="180"/>
      <c r="GQC193" s="180"/>
      <c r="GQD193" s="180"/>
      <c r="GQE193" s="180"/>
      <c r="GQF193" s="180"/>
      <c r="GQG193" s="76"/>
      <c r="GQH193" s="67"/>
      <c r="GQI193" s="180"/>
      <c r="GQJ193" s="180"/>
      <c r="GQK193" s="180"/>
      <c r="GQL193" s="180"/>
      <c r="GQM193" s="180"/>
      <c r="GQN193" s="76"/>
      <c r="GQO193" s="67"/>
      <c r="GQP193" s="180"/>
      <c r="GQQ193" s="180"/>
      <c r="GQR193" s="180"/>
      <c r="GQS193" s="180"/>
      <c r="GQT193" s="180"/>
      <c r="GQU193" s="76"/>
      <c r="GQV193" s="67"/>
      <c r="GQW193" s="180"/>
      <c r="GQX193" s="180"/>
      <c r="GQY193" s="180"/>
      <c r="GQZ193" s="180"/>
      <c r="GRA193" s="180"/>
      <c r="GRB193" s="76"/>
      <c r="GRC193" s="67"/>
      <c r="GRD193" s="180"/>
      <c r="GRE193" s="180"/>
      <c r="GRF193" s="180"/>
      <c r="GRG193" s="180"/>
      <c r="GRH193" s="180"/>
      <c r="GRI193" s="76"/>
      <c r="GRJ193" s="67"/>
      <c r="GRK193" s="180"/>
      <c r="GRL193" s="180"/>
      <c r="GRM193" s="180"/>
      <c r="GRN193" s="180"/>
      <c r="GRO193" s="180"/>
      <c r="GRP193" s="76"/>
      <c r="GRQ193" s="67"/>
      <c r="GRR193" s="180"/>
      <c r="GRS193" s="180"/>
      <c r="GRT193" s="180"/>
      <c r="GRU193" s="180"/>
      <c r="GRV193" s="180"/>
      <c r="GRW193" s="76"/>
      <c r="GRX193" s="67"/>
      <c r="GRY193" s="180"/>
      <c r="GRZ193" s="180"/>
      <c r="GSA193" s="180"/>
      <c r="GSB193" s="180"/>
      <c r="GSC193" s="180"/>
      <c r="GSD193" s="76"/>
      <c r="GSE193" s="67"/>
      <c r="GSF193" s="180"/>
      <c r="GSG193" s="180"/>
      <c r="GSH193" s="180"/>
      <c r="GSI193" s="180"/>
      <c r="GSJ193" s="180"/>
      <c r="GSK193" s="76"/>
      <c r="GSL193" s="67"/>
      <c r="GSM193" s="180"/>
      <c r="GSN193" s="180"/>
      <c r="GSO193" s="180"/>
      <c r="GSP193" s="180"/>
      <c r="GSQ193" s="180"/>
      <c r="GSR193" s="76"/>
      <c r="GSS193" s="67"/>
      <c r="GST193" s="180"/>
      <c r="GSU193" s="180"/>
      <c r="GSV193" s="180"/>
      <c r="GSW193" s="180"/>
      <c r="GSX193" s="180"/>
      <c r="GSY193" s="76"/>
      <c r="GSZ193" s="67"/>
      <c r="GTA193" s="180"/>
      <c r="GTB193" s="180"/>
      <c r="GTC193" s="180"/>
      <c r="GTD193" s="180"/>
      <c r="GTE193" s="180"/>
      <c r="GTF193" s="76"/>
      <c r="GTG193" s="67"/>
      <c r="GTH193" s="180"/>
      <c r="GTI193" s="180"/>
      <c r="GTJ193" s="180"/>
      <c r="GTK193" s="180"/>
      <c r="GTL193" s="180"/>
      <c r="GTM193" s="76"/>
      <c r="GTN193" s="67"/>
      <c r="GTO193" s="180"/>
      <c r="GTP193" s="180"/>
      <c r="GTQ193" s="180"/>
      <c r="GTR193" s="180"/>
      <c r="GTS193" s="180"/>
      <c r="GTT193" s="76"/>
      <c r="GTU193" s="67"/>
      <c r="GTV193" s="180"/>
      <c r="GTW193" s="180"/>
      <c r="GTX193" s="180"/>
      <c r="GTY193" s="180"/>
      <c r="GTZ193" s="180"/>
      <c r="GUA193" s="76"/>
      <c r="GUB193" s="67"/>
      <c r="GUC193" s="180"/>
      <c r="GUD193" s="180"/>
      <c r="GUE193" s="180"/>
      <c r="GUF193" s="180"/>
      <c r="GUG193" s="180"/>
      <c r="GUH193" s="76"/>
      <c r="GUI193" s="67"/>
      <c r="GUJ193" s="180"/>
      <c r="GUK193" s="180"/>
      <c r="GUL193" s="180"/>
      <c r="GUM193" s="180"/>
      <c r="GUN193" s="180"/>
      <c r="GUO193" s="76"/>
      <c r="GUP193" s="67"/>
      <c r="GUQ193" s="180"/>
      <c r="GUR193" s="180"/>
      <c r="GUS193" s="180"/>
      <c r="GUT193" s="180"/>
      <c r="GUU193" s="180"/>
      <c r="GUV193" s="76"/>
      <c r="GUW193" s="67"/>
      <c r="GUX193" s="180"/>
      <c r="GUY193" s="180"/>
      <c r="GUZ193" s="180"/>
      <c r="GVA193" s="180"/>
      <c r="GVB193" s="180"/>
      <c r="GVC193" s="76"/>
      <c r="GVD193" s="67"/>
      <c r="GVE193" s="180"/>
      <c r="GVF193" s="180"/>
      <c r="GVG193" s="180"/>
      <c r="GVH193" s="180"/>
      <c r="GVI193" s="180"/>
      <c r="GVJ193" s="76"/>
      <c r="GVK193" s="67"/>
      <c r="GVL193" s="180"/>
      <c r="GVM193" s="180"/>
      <c r="GVN193" s="180"/>
      <c r="GVO193" s="180"/>
      <c r="GVP193" s="180"/>
      <c r="GVQ193" s="76"/>
      <c r="GVR193" s="67"/>
      <c r="GVS193" s="180"/>
      <c r="GVT193" s="180"/>
      <c r="GVU193" s="180"/>
      <c r="GVV193" s="180"/>
      <c r="GVW193" s="180"/>
      <c r="GVX193" s="76"/>
      <c r="GVY193" s="67"/>
      <c r="GVZ193" s="180"/>
      <c r="GWA193" s="180"/>
      <c r="GWB193" s="180"/>
      <c r="GWC193" s="180"/>
      <c r="GWD193" s="180"/>
      <c r="GWE193" s="76"/>
      <c r="GWF193" s="67"/>
      <c r="GWG193" s="180"/>
      <c r="GWH193" s="180"/>
      <c r="GWI193" s="180"/>
      <c r="GWJ193" s="180"/>
      <c r="GWK193" s="180"/>
      <c r="GWL193" s="76"/>
      <c r="GWM193" s="67"/>
      <c r="GWN193" s="180"/>
      <c r="GWO193" s="180"/>
      <c r="GWP193" s="180"/>
      <c r="GWQ193" s="180"/>
      <c r="GWR193" s="180"/>
      <c r="GWS193" s="76"/>
      <c r="GWT193" s="67"/>
      <c r="GWU193" s="180"/>
      <c r="GWV193" s="180"/>
      <c r="GWW193" s="180"/>
      <c r="GWX193" s="180"/>
      <c r="GWY193" s="180"/>
      <c r="GWZ193" s="76"/>
      <c r="GXA193" s="67"/>
      <c r="GXB193" s="180"/>
      <c r="GXC193" s="180"/>
      <c r="GXD193" s="180"/>
      <c r="GXE193" s="180"/>
      <c r="GXF193" s="180"/>
      <c r="GXG193" s="76"/>
      <c r="GXH193" s="67"/>
      <c r="GXI193" s="180"/>
      <c r="GXJ193" s="180"/>
      <c r="GXK193" s="180"/>
      <c r="GXL193" s="180"/>
      <c r="GXM193" s="180"/>
      <c r="GXN193" s="76"/>
      <c r="GXO193" s="67"/>
      <c r="GXP193" s="180"/>
      <c r="GXQ193" s="180"/>
      <c r="GXR193" s="180"/>
      <c r="GXS193" s="180"/>
      <c r="GXT193" s="180"/>
      <c r="GXU193" s="76"/>
      <c r="GXV193" s="67"/>
      <c r="GXW193" s="180"/>
      <c r="GXX193" s="180"/>
      <c r="GXY193" s="180"/>
      <c r="GXZ193" s="180"/>
      <c r="GYA193" s="180"/>
      <c r="GYB193" s="76"/>
      <c r="GYC193" s="67"/>
      <c r="GYD193" s="180"/>
      <c r="GYE193" s="180"/>
      <c r="GYF193" s="180"/>
      <c r="GYG193" s="180"/>
      <c r="GYH193" s="180"/>
      <c r="GYI193" s="76"/>
      <c r="GYJ193" s="67"/>
      <c r="GYK193" s="180"/>
      <c r="GYL193" s="180"/>
      <c r="GYM193" s="180"/>
      <c r="GYN193" s="180"/>
      <c r="GYO193" s="180"/>
      <c r="GYP193" s="76"/>
      <c r="GYQ193" s="67"/>
      <c r="GYR193" s="180"/>
      <c r="GYS193" s="180"/>
      <c r="GYT193" s="180"/>
      <c r="GYU193" s="180"/>
      <c r="GYV193" s="180"/>
      <c r="GYW193" s="76"/>
      <c r="GYX193" s="67"/>
      <c r="GYY193" s="180"/>
      <c r="GYZ193" s="180"/>
      <c r="GZA193" s="180"/>
      <c r="GZB193" s="180"/>
      <c r="GZC193" s="180"/>
      <c r="GZD193" s="76"/>
      <c r="GZE193" s="67"/>
      <c r="GZF193" s="180"/>
      <c r="GZG193" s="180"/>
      <c r="GZH193" s="180"/>
      <c r="GZI193" s="180"/>
      <c r="GZJ193" s="180"/>
      <c r="GZK193" s="76"/>
      <c r="GZL193" s="67"/>
      <c r="GZM193" s="180"/>
      <c r="GZN193" s="180"/>
      <c r="GZO193" s="180"/>
      <c r="GZP193" s="180"/>
      <c r="GZQ193" s="180"/>
      <c r="GZR193" s="76"/>
      <c r="GZS193" s="67"/>
      <c r="GZT193" s="180"/>
      <c r="GZU193" s="180"/>
      <c r="GZV193" s="180"/>
      <c r="GZW193" s="180"/>
      <c r="GZX193" s="180"/>
      <c r="GZY193" s="76"/>
      <c r="GZZ193" s="67"/>
      <c r="HAA193" s="180"/>
      <c r="HAB193" s="180"/>
      <c r="HAC193" s="180"/>
      <c r="HAD193" s="180"/>
      <c r="HAE193" s="180"/>
      <c r="HAF193" s="76"/>
      <c r="HAG193" s="67"/>
      <c r="HAH193" s="180"/>
      <c r="HAI193" s="180"/>
      <c r="HAJ193" s="180"/>
      <c r="HAK193" s="180"/>
      <c r="HAL193" s="180"/>
      <c r="HAM193" s="76"/>
      <c r="HAN193" s="67"/>
      <c r="HAO193" s="180"/>
      <c r="HAP193" s="180"/>
      <c r="HAQ193" s="180"/>
      <c r="HAR193" s="180"/>
      <c r="HAS193" s="180"/>
      <c r="HAT193" s="76"/>
      <c r="HAU193" s="67"/>
      <c r="HAV193" s="180"/>
      <c r="HAW193" s="180"/>
      <c r="HAX193" s="180"/>
      <c r="HAY193" s="180"/>
      <c r="HAZ193" s="180"/>
      <c r="HBA193" s="76"/>
      <c r="HBB193" s="67"/>
      <c r="HBC193" s="180"/>
      <c r="HBD193" s="180"/>
      <c r="HBE193" s="180"/>
      <c r="HBF193" s="180"/>
      <c r="HBG193" s="180"/>
      <c r="HBH193" s="76"/>
      <c r="HBI193" s="67"/>
      <c r="HBJ193" s="180"/>
      <c r="HBK193" s="180"/>
      <c r="HBL193" s="180"/>
      <c r="HBM193" s="180"/>
      <c r="HBN193" s="180"/>
      <c r="HBO193" s="76"/>
      <c r="HBP193" s="67"/>
      <c r="HBQ193" s="180"/>
      <c r="HBR193" s="180"/>
      <c r="HBS193" s="180"/>
      <c r="HBT193" s="180"/>
      <c r="HBU193" s="180"/>
      <c r="HBV193" s="76"/>
      <c r="HBW193" s="67"/>
      <c r="HBX193" s="180"/>
      <c r="HBY193" s="180"/>
      <c r="HBZ193" s="180"/>
      <c r="HCA193" s="180"/>
      <c r="HCB193" s="180"/>
      <c r="HCC193" s="76"/>
      <c r="HCD193" s="67"/>
      <c r="HCE193" s="180"/>
      <c r="HCF193" s="180"/>
      <c r="HCG193" s="180"/>
      <c r="HCH193" s="180"/>
      <c r="HCI193" s="180"/>
      <c r="HCJ193" s="76"/>
      <c r="HCK193" s="67"/>
      <c r="HCL193" s="180"/>
      <c r="HCM193" s="180"/>
      <c r="HCN193" s="180"/>
      <c r="HCO193" s="180"/>
      <c r="HCP193" s="180"/>
      <c r="HCQ193" s="76"/>
      <c r="HCR193" s="67"/>
      <c r="HCS193" s="180"/>
      <c r="HCT193" s="180"/>
      <c r="HCU193" s="180"/>
      <c r="HCV193" s="180"/>
      <c r="HCW193" s="180"/>
      <c r="HCX193" s="76"/>
      <c r="HCY193" s="67"/>
      <c r="HCZ193" s="180"/>
      <c r="HDA193" s="180"/>
      <c r="HDB193" s="180"/>
      <c r="HDC193" s="180"/>
      <c r="HDD193" s="180"/>
      <c r="HDE193" s="76"/>
      <c r="HDF193" s="67"/>
      <c r="HDG193" s="180"/>
      <c r="HDH193" s="180"/>
      <c r="HDI193" s="180"/>
      <c r="HDJ193" s="180"/>
      <c r="HDK193" s="180"/>
      <c r="HDL193" s="76"/>
      <c r="HDM193" s="67"/>
      <c r="HDN193" s="180"/>
      <c r="HDO193" s="180"/>
      <c r="HDP193" s="180"/>
      <c r="HDQ193" s="180"/>
      <c r="HDR193" s="180"/>
      <c r="HDS193" s="76"/>
      <c r="HDT193" s="67"/>
      <c r="HDU193" s="180"/>
      <c r="HDV193" s="180"/>
      <c r="HDW193" s="180"/>
      <c r="HDX193" s="180"/>
      <c r="HDY193" s="180"/>
      <c r="HDZ193" s="76"/>
      <c r="HEA193" s="67"/>
      <c r="HEB193" s="180"/>
      <c r="HEC193" s="180"/>
      <c r="HED193" s="180"/>
      <c r="HEE193" s="180"/>
      <c r="HEF193" s="180"/>
      <c r="HEG193" s="76"/>
      <c r="HEH193" s="67"/>
      <c r="HEI193" s="180"/>
      <c r="HEJ193" s="180"/>
      <c r="HEK193" s="180"/>
      <c r="HEL193" s="180"/>
      <c r="HEM193" s="180"/>
      <c r="HEN193" s="76"/>
      <c r="HEO193" s="67"/>
      <c r="HEP193" s="180"/>
      <c r="HEQ193" s="180"/>
      <c r="HER193" s="180"/>
      <c r="HES193" s="180"/>
      <c r="HET193" s="180"/>
      <c r="HEU193" s="76"/>
      <c r="HEV193" s="67"/>
      <c r="HEW193" s="180"/>
      <c r="HEX193" s="180"/>
      <c r="HEY193" s="180"/>
      <c r="HEZ193" s="180"/>
      <c r="HFA193" s="180"/>
      <c r="HFB193" s="76"/>
      <c r="HFC193" s="67"/>
      <c r="HFD193" s="180"/>
      <c r="HFE193" s="180"/>
      <c r="HFF193" s="180"/>
      <c r="HFG193" s="180"/>
      <c r="HFH193" s="180"/>
      <c r="HFI193" s="76"/>
      <c r="HFJ193" s="67"/>
      <c r="HFK193" s="180"/>
      <c r="HFL193" s="180"/>
      <c r="HFM193" s="180"/>
      <c r="HFN193" s="180"/>
      <c r="HFO193" s="180"/>
      <c r="HFP193" s="76"/>
      <c r="HFQ193" s="67"/>
      <c r="HFR193" s="180"/>
      <c r="HFS193" s="180"/>
      <c r="HFT193" s="180"/>
      <c r="HFU193" s="180"/>
      <c r="HFV193" s="180"/>
      <c r="HFW193" s="76"/>
      <c r="HFX193" s="67"/>
      <c r="HFY193" s="180"/>
      <c r="HFZ193" s="180"/>
      <c r="HGA193" s="180"/>
      <c r="HGB193" s="180"/>
      <c r="HGC193" s="180"/>
      <c r="HGD193" s="76"/>
      <c r="HGE193" s="67"/>
      <c r="HGF193" s="180"/>
      <c r="HGG193" s="180"/>
      <c r="HGH193" s="180"/>
      <c r="HGI193" s="180"/>
      <c r="HGJ193" s="180"/>
      <c r="HGK193" s="76"/>
      <c r="HGL193" s="67"/>
      <c r="HGM193" s="180"/>
      <c r="HGN193" s="180"/>
      <c r="HGO193" s="180"/>
      <c r="HGP193" s="180"/>
      <c r="HGQ193" s="180"/>
      <c r="HGR193" s="76"/>
      <c r="HGS193" s="67"/>
      <c r="HGT193" s="180"/>
      <c r="HGU193" s="180"/>
      <c r="HGV193" s="180"/>
      <c r="HGW193" s="180"/>
      <c r="HGX193" s="180"/>
      <c r="HGY193" s="76"/>
      <c r="HGZ193" s="67"/>
      <c r="HHA193" s="180"/>
      <c r="HHB193" s="180"/>
      <c r="HHC193" s="180"/>
      <c r="HHD193" s="180"/>
      <c r="HHE193" s="180"/>
      <c r="HHF193" s="76"/>
      <c r="HHG193" s="67"/>
      <c r="HHH193" s="180"/>
      <c r="HHI193" s="180"/>
      <c r="HHJ193" s="180"/>
      <c r="HHK193" s="180"/>
      <c r="HHL193" s="180"/>
      <c r="HHM193" s="76"/>
      <c r="HHN193" s="67"/>
      <c r="HHO193" s="180"/>
      <c r="HHP193" s="180"/>
      <c r="HHQ193" s="180"/>
      <c r="HHR193" s="180"/>
      <c r="HHS193" s="180"/>
      <c r="HHT193" s="76"/>
      <c r="HHU193" s="67"/>
      <c r="HHV193" s="180"/>
      <c r="HHW193" s="180"/>
      <c r="HHX193" s="180"/>
      <c r="HHY193" s="180"/>
      <c r="HHZ193" s="180"/>
      <c r="HIA193" s="76"/>
      <c r="HIB193" s="67"/>
      <c r="HIC193" s="180"/>
      <c r="HID193" s="180"/>
      <c r="HIE193" s="180"/>
      <c r="HIF193" s="180"/>
      <c r="HIG193" s="180"/>
      <c r="HIH193" s="76"/>
      <c r="HII193" s="67"/>
      <c r="HIJ193" s="180"/>
      <c r="HIK193" s="180"/>
      <c r="HIL193" s="180"/>
      <c r="HIM193" s="180"/>
      <c r="HIN193" s="180"/>
      <c r="HIO193" s="76"/>
      <c r="HIP193" s="67"/>
      <c r="HIQ193" s="180"/>
      <c r="HIR193" s="180"/>
      <c r="HIS193" s="180"/>
      <c r="HIT193" s="180"/>
      <c r="HIU193" s="180"/>
      <c r="HIV193" s="76"/>
      <c r="HIW193" s="67"/>
      <c r="HIX193" s="180"/>
      <c r="HIY193" s="180"/>
      <c r="HIZ193" s="180"/>
      <c r="HJA193" s="180"/>
      <c r="HJB193" s="180"/>
      <c r="HJC193" s="76"/>
      <c r="HJD193" s="67"/>
      <c r="HJE193" s="180"/>
      <c r="HJF193" s="180"/>
      <c r="HJG193" s="180"/>
      <c r="HJH193" s="180"/>
      <c r="HJI193" s="180"/>
      <c r="HJJ193" s="76"/>
      <c r="HJK193" s="67"/>
      <c r="HJL193" s="180"/>
      <c r="HJM193" s="180"/>
      <c r="HJN193" s="180"/>
      <c r="HJO193" s="180"/>
      <c r="HJP193" s="180"/>
      <c r="HJQ193" s="76"/>
      <c r="HJR193" s="67"/>
      <c r="HJS193" s="180"/>
      <c r="HJT193" s="180"/>
      <c r="HJU193" s="180"/>
      <c r="HJV193" s="180"/>
      <c r="HJW193" s="180"/>
      <c r="HJX193" s="76"/>
      <c r="HJY193" s="67"/>
      <c r="HJZ193" s="180"/>
      <c r="HKA193" s="180"/>
      <c r="HKB193" s="180"/>
      <c r="HKC193" s="180"/>
      <c r="HKD193" s="180"/>
      <c r="HKE193" s="76"/>
      <c r="HKF193" s="67"/>
      <c r="HKG193" s="180"/>
      <c r="HKH193" s="180"/>
      <c r="HKI193" s="180"/>
      <c r="HKJ193" s="180"/>
      <c r="HKK193" s="180"/>
      <c r="HKL193" s="76"/>
      <c r="HKM193" s="67"/>
      <c r="HKN193" s="180"/>
      <c r="HKO193" s="180"/>
      <c r="HKP193" s="180"/>
      <c r="HKQ193" s="180"/>
      <c r="HKR193" s="180"/>
      <c r="HKS193" s="76"/>
      <c r="HKT193" s="67"/>
      <c r="HKU193" s="180"/>
      <c r="HKV193" s="180"/>
      <c r="HKW193" s="180"/>
      <c r="HKX193" s="180"/>
      <c r="HKY193" s="180"/>
      <c r="HKZ193" s="76"/>
      <c r="HLA193" s="67"/>
      <c r="HLB193" s="180"/>
      <c r="HLC193" s="180"/>
      <c r="HLD193" s="180"/>
      <c r="HLE193" s="180"/>
      <c r="HLF193" s="180"/>
      <c r="HLG193" s="76"/>
      <c r="HLH193" s="67"/>
      <c r="HLI193" s="180"/>
      <c r="HLJ193" s="180"/>
      <c r="HLK193" s="180"/>
      <c r="HLL193" s="180"/>
      <c r="HLM193" s="180"/>
      <c r="HLN193" s="76"/>
      <c r="HLO193" s="67"/>
      <c r="HLP193" s="180"/>
      <c r="HLQ193" s="180"/>
      <c r="HLR193" s="180"/>
      <c r="HLS193" s="180"/>
      <c r="HLT193" s="180"/>
      <c r="HLU193" s="76"/>
      <c r="HLV193" s="67"/>
      <c r="HLW193" s="180"/>
      <c r="HLX193" s="180"/>
      <c r="HLY193" s="180"/>
      <c r="HLZ193" s="180"/>
      <c r="HMA193" s="180"/>
      <c r="HMB193" s="76"/>
      <c r="HMC193" s="67"/>
      <c r="HMD193" s="180"/>
      <c r="HME193" s="180"/>
      <c r="HMF193" s="180"/>
      <c r="HMG193" s="180"/>
      <c r="HMH193" s="180"/>
      <c r="HMI193" s="76"/>
      <c r="HMJ193" s="67"/>
      <c r="HMK193" s="180"/>
      <c r="HML193" s="180"/>
      <c r="HMM193" s="180"/>
      <c r="HMN193" s="180"/>
      <c r="HMO193" s="180"/>
      <c r="HMP193" s="76"/>
      <c r="HMQ193" s="67"/>
      <c r="HMR193" s="180"/>
      <c r="HMS193" s="180"/>
      <c r="HMT193" s="180"/>
      <c r="HMU193" s="180"/>
      <c r="HMV193" s="180"/>
      <c r="HMW193" s="76"/>
      <c r="HMX193" s="67"/>
      <c r="HMY193" s="180"/>
      <c r="HMZ193" s="180"/>
      <c r="HNA193" s="180"/>
      <c r="HNB193" s="180"/>
      <c r="HNC193" s="180"/>
      <c r="HND193" s="76"/>
      <c r="HNE193" s="67"/>
      <c r="HNF193" s="180"/>
      <c r="HNG193" s="180"/>
      <c r="HNH193" s="180"/>
      <c r="HNI193" s="180"/>
      <c r="HNJ193" s="180"/>
      <c r="HNK193" s="76"/>
      <c r="HNL193" s="67"/>
      <c r="HNM193" s="180"/>
      <c r="HNN193" s="180"/>
      <c r="HNO193" s="180"/>
      <c r="HNP193" s="180"/>
      <c r="HNQ193" s="180"/>
      <c r="HNR193" s="76"/>
      <c r="HNS193" s="67"/>
      <c r="HNT193" s="180"/>
      <c r="HNU193" s="180"/>
      <c r="HNV193" s="180"/>
      <c r="HNW193" s="180"/>
      <c r="HNX193" s="180"/>
      <c r="HNY193" s="76"/>
      <c r="HNZ193" s="67"/>
      <c r="HOA193" s="180"/>
      <c r="HOB193" s="180"/>
      <c r="HOC193" s="180"/>
      <c r="HOD193" s="180"/>
      <c r="HOE193" s="180"/>
      <c r="HOF193" s="76"/>
      <c r="HOG193" s="67"/>
      <c r="HOH193" s="180"/>
      <c r="HOI193" s="180"/>
      <c r="HOJ193" s="180"/>
      <c r="HOK193" s="180"/>
      <c r="HOL193" s="180"/>
      <c r="HOM193" s="76"/>
      <c r="HON193" s="67"/>
      <c r="HOO193" s="180"/>
      <c r="HOP193" s="180"/>
      <c r="HOQ193" s="180"/>
      <c r="HOR193" s="180"/>
      <c r="HOS193" s="180"/>
      <c r="HOT193" s="76"/>
      <c r="HOU193" s="67"/>
      <c r="HOV193" s="180"/>
      <c r="HOW193" s="180"/>
      <c r="HOX193" s="180"/>
      <c r="HOY193" s="180"/>
      <c r="HOZ193" s="180"/>
      <c r="HPA193" s="76"/>
      <c r="HPB193" s="67"/>
      <c r="HPC193" s="180"/>
      <c r="HPD193" s="180"/>
      <c r="HPE193" s="180"/>
      <c r="HPF193" s="180"/>
      <c r="HPG193" s="180"/>
      <c r="HPH193" s="76"/>
      <c r="HPI193" s="67"/>
      <c r="HPJ193" s="180"/>
      <c r="HPK193" s="180"/>
      <c r="HPL193" s="180"/>
      <c r="HPM193" s="180"/>
      <c r="HPN193" s="180"/>
      <c r="HPO193" s="76"/>
      <c r="HPP193" s="67"/>
      <c r="HPQ193" s="180"/>
      <c r="HPR193" s="180"/>
      <c r="HPS193" s="180"/>
      <c r="HPT193" s="180"/>
      <c r="HPU193" s="180"/>
      <c r="HPV193" s="76"/>
      <c r="HPW193" s="67"/>
      <c r="HPX193" s="180"/>
      <c r="HPY193" s="180"/>
      <c r="HPZ193" s="180"/>
      <c r="HQA193" s="180"/>
      <c r="HQB193" s="180"/>
      <c r="HQC193" s="76"/>
      <c r="HQD193" s="67"/>
      <c r="HQE193" s="180"/>
      <c r="HQF193" s="180"/>
      <c r="HQG193" s="180"/>
      <c r="HQH193" s="180"/>
      <c r="HQI193" s="180"/>
      <c r="HQJ193" s="76"/>
      <c r="HQK193" s="67"/>
      <c r="HQL193" s="180"/>
      <c r="HQM193" s="180"/>
      <c r="HQN193" s="180"/>
      <c r="HQO193" s="180"/>
      <c r="HQP193" s="180"/>
      <c r="HQQ193" s="76"/>
      <c r="HQR193" s="67"/>
      <c r="HQS193" s="180"/>
      <c r="HQT193" s="180"/>
      <c r="HQU193" s="180"/>
      <c r="HQV193" s="180"/>
      <c r="HQW193" s="180"/>
      <c r="HQX193" s="76"/>
      <c r="HQY193" s="67"/>
      <c r="HQZ193" s="180"/>
      <c r="HRA193" s="180"/>
      <c r="HRB193" s="180"/>
      <c r="HRC193" s="180"/>
      <c r="HRD193" s="180"/>
      <c r="HRE193" s="76"/>
      <c r="HRF193" s="67"/>
      <c r="HRG193" s="180"/>
      <c r="HRH193" s="180"/>
      <c r="HRI193" s="180"/>
      <c r="HRJ193" s="180"/>
      <c r="HRK193" s="180"/>
      <c r="HRL193" s="76"/>
      <c r="HRM193" s="67"/>
      <c r="HRN193" s="180"/>
      <c r="HRO193" s="180"/>
      <c r="HRP193" s="180"/>
      <c r="HRQ193" s="180"/>
      <c r="HRR193" s="180"/>
      <c r="HRS193" s="76"/>
      <c r="HRT193" s="67"/>
      <c r="HRU193" s="180"/>
      <c r="HRV193" s="180"/>
      <c r="HRW193" s="180"/>
      <c r="HRX193" s="180"/>
      <c r="HRY193" s="180"/>
      <c r="HRZ193" s="76"/>
      <c r="HSA193" s="67"/>
      <c r="HSB193" s="180"/>
      <c r="HSC193" s="180"/>
      <c r="HSD193" s="180"/>
      <c r="HSE193" s="180"/>
      <c r="HSF193" s="180"/>
      <c r="HSG193" s="76"/>
      <c r="HSH193" s="67"/>
      <c r="HSI193" s="180"/>
      <c r="HSJ193" s="180"/>
      <c r="HSK193" s="180"/>
      <c r="HSL193" s="180"/>
      <c r="HSM193" s="180"/>
      <c r="HSN193" s="76"/>
      <c r="HSO193" s="67"/>
      <c r="HSP193" s="180"/>
      <c r="HSQ193" s="180"/>
      <c r="HSR193" s="180"/>
      <c r="HSS193" s="180"/>
      <c r="HST193" s="180"/>
      <c r="HSU193" s="76"/>
      <c r="HSV193" s="67"/>
      <c r="HSW193" s="180"/>
      <c r="HSX193" s="180"/>
      <c r="HSY193" s="180"/>
      <c r="HSZ193" s="180"/>
      <c r="HTA193" s="180"/>
      <c r="HTB193" s="76"/>
      <c r="HTC193" s="67"/>
      <c r="HTD193" s="180"/>
      <c r="HTE193" s="180"/>
      <c r="HTF193" s="180"/>
      <c r="HTG193" s="180"/>
      <c r="HTH193" s="180"/>
      <c r="HTI193" s="76"/>
      <c r="HTJ193" s="67"/>
      <c r="HTK193" s="180"/>
      <c r="HTL193" s="180"/>
      <c r="HTM193" s="180"/>
      <c r="HTN193" s="180"/>
      <c r="HTO193" s="180"/>
      <c r="HTP193" s="76"/>
      <c r="HTQ193" s="67"/>
      <c r="HTR193" s="180"/>
      <c r="HTS193" s="180"/>
      <c r="HTT193" s="180"/>
      <c r="HTU193" s="180"/>
      <c r="HTV193" s="180"/>
      <c r="HTW193" s="76"/>
      <c r="HTX193" s="67"/>
      <c r="HTY193" s="180"/>
      <c r="HTZ193" s="180"/>
      <c r="HUA193" s="180"/>
      <c r="HUB193" s="180"/>
      <c r="HUC193" s="180"/>
      <c r="HUD193" s="76"/>
      <c r="HUE193" s="67"/>
      <c r="HUF193" s="180"/>
      <c r="HUG193" s="180"/>
      <c r="HUH193" s="180"/>
      <c r="HUI193" s="180"/>
      <c r="HUJ193" s="180"/>
      <c r="HUK193" s="76"/>
      <c r="HUL193" s="67"/>
      <c r="HUM193" s="180"/>
      <c r="HUN193" s="180"/>
      <c r="HUO193" s="180"/>
      <c r="HUP193" s="180"/>
      <c r="HUQ193" s="180"/>
      <c r="HUR193" s="76"/>
      <c r="HUS193" s="67"/>
      <c r="HUT193" s="180"/>
      <c r="HUU193" s="180"/>
      <c r="HUV193" s="180"/>
      <c r="HUW193" s="180"/>
      <c r="HUX193" s="180"/>
      <c r="HUY193" s="76"/>
      <c r="HUZ193" s="67"/>
      <c r="HVA193" s="180"/>
      <c r="HVB193" s="180"/>
      <c r="HVC193" s="180"/>
      <c r="HVD193" s="180"/>
      <c r="HVE193" s="180"/>
      <c r="HVF193" s="76"/>
      <c r="HVG193" s="67"/>
      <c r="HVH193" s="180"/>
      <c r="HVI193" s="180"/>
      <c r="HVJ193" s="180"/>
      <c r="HVK193" s="180"/>
      <c r="HVL193" s="180"/>
      <c r="HVM193" s="76"/>
      <c r="HVN193" s="67"/>
      <c r="HVO193" s="180"/>
      <c r="HVP193" s="180"/>
      <c r="HVQ193" s="180"/>
      <c r="HVR193" s="180"/>
      <c r="HVS193" s="180"/>
      <c r="HVT193" s="76"/>
      <c r="HVU193" s="67"/>
      <c r="HVV193" s="180"/>
      <c r="HVW193" s="180"/>
      <c r="HVX193" s="180"/>
      <c r="HVY193" s="180"/>
      <c r="HVZ193" s="180"/>
      <c r="HWA193" s="76"/>
      <c r="HWB193" s="67"/>
      <c r="HWC193" s="180"/>
      <c r="HWD193" s="180"/>
      <c r="HWE193" s="180"/>
      <c r="HWF193" s="180"/>
      <c r="HWG193" s="180"/>
      <c r="HWH193" s="76"/>
      <c r="HWI193" s="67"/>
      <c r="HWJ193" s="180"/>
      <c r="HWK193" s="180"/>
      <c r="HWL193" s="180"/>
      <c r="HWM193" s="180"/>
      <c r="HWN193" s="180"/>
      <c r="HWO193" s="76"/>
      <c r="HWP193" s="67"/>
      <c r="HWQ193" s="180"/>
      <c r="HWR193" s="180"/>
      <c r="HWS193" s="180"/>
      <c r="HWT193" s="180"/>
      <c r="HWU193" s="180"/>
      <c r="HWV193" s="76"/>
      <c r="HWW193" s="67"/>
      <c r="HWX193" s="180"/>
      <c r="HWY193" s="180"/>
      <c r="HWZ193" s="180"/>
      <c r="HXA193" s="180"/>
      <c r="HXB193" s="180"/>
      <c r="HXC193" s="76"/>
      <c r="HXD193" s="67"/>
      <c r="HXE193" s="180"/>
      <c r="HXF193" s="180"/>
      <c r="HXG193" s="180"/>
      <c r="HXH193" s="180"/>
      <c r="HXI193" s="180"/>
      <c r="HXJ193" s="76"/>
      <c r="HXK193" s="67"/>
      <c r="HXL193" s="180"/>
      <c r="HXM193" s="180"/>
      <c r="HXN193" s="180"/>
      <c r="HXO193" s="180"/>
      <c r="HXP193" s="180"/>
      <c r="HXQ193" s="76"/>
      <c r="HXR193" s="67"/>
      <c r="HXS193" s="180"/>
      <c r="HXT193" s="180"/>
      <c r="HXU193" s="180"/>
      <c r="HXV193" s="180"/>
      <c r="HXW193" s="180"/>
      <c r="HXX193" s="76"/>
      <c r="HXY193" s="67"/>
      <c r="HXZ193" s="180"/>
      <c r="HYA193" s="180"/>
      <c r="HYB193" s="180"/>
      <c r="HYC193" s="180"/>
      <c r="HYD193" s="180"/>
      <c r="HYE193" s="76"/>
      <c r="HYF193" s="67"/>
      <c r="HYG193" s="180"/>
      <c r="HYH193" s="180"/>
      <c r="HYI193" s="180"/>
      <c r="HYJ193" s="180"/>
      <c r="HYK193" s="180"/>
      <c r="HYL193" s="76"/>
      <c r="HYM193" s="67"/>
      <c r="HYN193" s="180"/>
      <c r="HYO193" s="180"/>
      <c r="HYP193" s="180"/>
      <c r="HYQ193" s="180"/>
      <c r="HYR193" s="180"/>
      <c r="HYS193" s="76"/>
      <c r="HYT193" s="67"/>
      <c r="HYU193" s="180"/>
      <c r="HYV193" s="180"/>
      <c r="HYW193" s="180"/>
      <c r="HYX193" s="180"/>
      <c r="HYY193" s="180"/>
      <c r="HYZ193" s="76"/>
      <c r="HZA193" s="67"/>
      <c r="HZB193" s="180"/>
      <c r="HZC193" s="180"/>
      <c r="HZD193" s="180"/>
      <c r="HZE193" s="180"/>
      <c r="HZF193" s="180"/>
      <c r="HZG193" s="76"/>
      <c r="HZH193" s="67"/>
      <c r="HZI193" s="180"/>
      <c r="HZJ193" s="180"/>
      <c r="HZK193" s="180"/>
      <c r="HZL193" s="180"/>
      <c r="HZM193" s="180"/>
      <c r="HZN193" s="76"/>
      <c r="HZO193" s="67"/>
      <c r="HZP193" s="180"/>
      <c r="HZQ193" s="180"/>
      <c r="HZR193" s="180"/>
      <c r="HZS193" s="180"/>
      <c r="HZT193" s="180"/>
      <c r="HZU193" s="76"/>
      <c r="HZV193" s="67"/>
      <c r="HZW193" s="180"/>
      <c r="HZX193" s="180"/>
      <c r="HZY193" s="180"/>
      <c r="HZZ193" s="180"/>
      <c r="IAA193" s="180"/>
      <c r="IAB193" s="76"/>
      <c r="IAC193" s="67"/>
      <c r="IAD193" s="180"/>
      <c r="IAE193" s="180"/>
      <c r="IAF193" s="180"/>
      <c r="IAG193" s="180"/>
      <c r="IAH193" s="180"/>
      <c r="IAI193" s="76"/>
      <c r="IAJ193" s="67"/>
      <c r="IAK193" s="180"/>
      <c r="IAL193" s="180"/>
      <c r="IAM193" s="180"/>
      <c r="IAN193" s="180"/>
      <c r="IAO193" s="180"/>
      <c r="IAP193" s="76"/>
      <c r="IAQ193" s="67"/>
      <c r="IAR193" s="180"/>
      <c r="IAS193" s="180"/>
      <c r="IAT193" s="180"/>
      <c r="IAU193" s="180"/>
      <c r="IAV193" s="180"/>
      <c r="IAW193" s="76"/>
      <c r="IAX193" s="67"/>
      <c r="IAY193" s="180"/>
      <c r="IAZ193" s="180"/>
      <c r="IBA193" s="180"/>
      <c r="IBB193" s="180"/>
      <c r="IBC193" s="180"/>
      <c r="IBD193" s="76"/>
      <c r="IBE193" s="67"/>
      <c r="IBF193" s="180"/>
      <c r="IBG193" s="180"/>
      <c r="IBH193" s="180"/>
      <c r="IBI193" s="180"/>
      <c r="IBJ193" s="180"/>
      <c r="IBK193" s="76"/>
      <c r="IBL193" s="67"/>
      <c r="IBM193" s="180"/>
      <c r="IBN193" s="180"/>
      <c r="IBO193" s="180"/>
      <c r="IBP193" s="180"/>
      <c r="IBQ193" s="180"/>
      <c r="IBR193" s="76"/>
      <c r="IBS193" s="67"/>
      <c r="IBT193" s="180"/>
      <c r="IBU193" s="180"/>
      <c r="IBV193" s="180"/>
      <c r="IBW193" s="180"/>
      <c r="IBX193" s="180"/>
      <c r="IBY193" s="76"/>
      <c r="IBZ193" s="67"/>
      <c r="ICA193" s="180"/>
      <c r="ICB193" s="180"/>
      <c r="ICC193" s="180"/>
      <c r="ICD193" s="180"/>
      <c r="ICE193" s="180"/>
      <c r="ICF193" s="76"/>
      <c r="ICG193" s="67"/>
      <c r="ICH193" s="180"/>
      <c r="ICI193" s="180"/>
      <c r="ICJ193" s="180"/>
      <c r="ICK193" s="180"/>
      <c r="ICL193" s="180"/>
      <c r="ICM193" s="76"/>
      <c r="ICN193" s="67"/>
      <c r="ICO193" s="180"/>
      <c r="ICP193" s="180"/>
      <c r="ICQ193" s="180"/>
      <c r="ICR193" s="180"/>
      <c r="ICS193" s="180"/>
      <c r="ICT193" s="76"/>
      <c r="ICU193" s="67"/>
      <c r="ICV193" s="180"/>
      <c r="ICW193" s="180"/>
      <c r="ICX193" s="180"/>
      <c r="ICY193" s="180"/>
      <c r="ICZ193" s="180"/>
      <c r="IDA193" s="76"/>
      <c r="IDB193" s="67"/>
      <c r="IDC193" s="180"/>
      <c r="IDD193" s="180"/>
      <c r="IDE193" s="180"/>
      <c r="IDF193" s="180"/>
      <c r="IDG193" s="180"/>
      <c r="IDH193" s="76"/>
      <c r="IDI193" s="67"/>
      <c r="IDJ193" s="180"/>
      <c r="IDK193" s="180"/>
      <c r="IDL193" s="180"/>
      <c r="IDM193" s="180"/>
      <c r="IDN193" s="180"/>
      <c r="IDO193" s="76"/>
      <c r="IDP193" s="67"/>
      <c r="IDQ193" s="180"/>
      <c r="IDR193" s="180"/>
      <c r="IDS193" s="180"/>
      <c r="IDT193" s="180"/>
      <c r="IDU193" s="180"/>
      <c r="IDV193" s="76"/>
      <c r="IDW193" s="67"/>
      <c r="IDX193" s="180"/>
      <c r="IDY193" s="180"/>
      <c r="IDZ193" s="180"/>
      <c r="IEA193" s="180"/>
      <c r="IEB193" s="180"/>
      <c r="IEC193" s="76"/>
      <c r="IED193" s="67"/>
      <c r="IEE193" s="180"/>
      <c r="IEF193" s="180"/>
      <c r="IEG193" s="180"/>
      <c r="IEH193" s="180"/>
      <c r="IEI193" s="180"/>
      <c r="IEJ193" s="76"/>
      <c r="IEK193" s="67"/>
      <c r="IEL193" s="180"/>
      <c r="IEM193" s="180"/>
      <c r="IEN193" s="180"/>
      <c r="IEO193" s="180"/>
      <c r="IEP193" s="180"/>
      <c r="IEQ193" s="76"/>
      <c r="IER193" s="67"/>
      <c r="IES193" s="180"/>
      <c r="IET193" s="180"/>
      <c r="IEU193" s="180"/>
      <c r="IEV193" s="180"/>
      <c r="IEW193" s="180"/>
      <c r="IEX193" s="76"/>
      <c r="IEY193" s="67"/>
      <c r="IEZ193" s="180"/>
      <c r="IFA193" s="180"/>
      <c r="IFB193" s="180"/>
      <c r="IFC193" s="180"/>
      <c r="IFD193" s="180"/>
      <c r="IFE193" s="76"/>
      <c r="IFF193" s="67"/>
      <c r="IFG193" s="180"/>
      <c r="IFH193" s="180"/>
      <c r="IFI193" s="180"/>
      <c r="IFJ193" s="180"/>
      <c r="IFK193" s="180"/>
      <c r="IFL193" s="76"/>
      <c r="IFM193" s="67"/>
      <c r="IFN193" s="180"/>
      <c r="IFO193" s="180"/>
      <c r="IFP193" s="180"/>
      <c r="IFQ193" s="180"/>
      <c r="IFR193" s="180"/>
      <c r="IFS193" s="76"/>
      <c r="IFT193" s="67"/>
      <c r="IFU193" s="180"/>
      <c r="IFV193" s="180"/>
      <c r="IFW193" s="180"/>
      <c r="IFX193" s="180"/>
      <c r="IFY193" s="180"/>
      <c r="IFZ193" s="76"/>
      <c r="IGA193" s="67"/>
      <c r="IGB193" s="180"/>
      <c r="IGC193" s="180"/>
      <c r="IGD193" s="180"/>
      <c r="IGE193" s="180"/>
      <c r="IGF193" s="180"/>
      <c r="IGG193" s="76"/>
      <c r="IGH193" s="67"/>
      <c r="IGI193" s="180"/>
      <c r="IGJ193" s="180"/>
      <c r="IGK193" s="180"/>
      <c r="IGL193" s="180"/>
      <c r="IGM193" s="180"/>
      <c r="IGN193" s="76"/>
      <c r="IGO193" s="67"/>
      <c r="IGP193" s="180"/>
      <c r="IGQ193" s="180"/>
      <c r="IGR193" s="180"/>
      <c r="IGS193" s="180"/>
      <c r="IGT193" s="180"/>
      <c r="IGU193" s="76"/>
      <c r="IGV193" s="67"/>
      <c r="IGW193" s="180"/>
      <c r="IGX193" s="180"/>
      <c r="IGY193" s="180"/>
      <c r="IGZ193" s="180"/>
      <c r="IHA193" s="180"/>
      <c r="IHB193" s="76"/>
      <c r="IHC193" s="67"/>
      <c r="IHD193" s="180"/>
      <c r="IHE193" s="180"/>
      <c r="IHF193" s="180"/>
      <c r="IHG193" s="180"/>
      <c r="IHH193" s="180"/>
      <c r="IHI193" s="76"/>
      <c r="IHJ193" s="67"/>
      <c r="IHK193" s="180"/>
      <c r="IHL193" s="180"/>
      <c r="IHM193" s="180"/>
      <c r="IHN193" s="180"/>
      <c r="IHO193" s="180"/>
      <c r="IHP193" s="76"/>
      <c r="IHQ193" s="67"/>
      <c r="IHR193" s="180"/>
      <c r="IHS193" s="180"/>
      <c r="IHT193" s="180"/>
      <c r="IHU193" s="180"/>
      <c r="IHV193" s="180"/>
      <c r="IHW193" s="76"/>
      <c r="IHX193" s="67"/>
      <c r="IHY193" s="180"/>
      <c r="IHZ193" s="180"/>
      <c r="IIA193" s="180"/>
      <c r="IIB193" s="180"/>
      <c r="IIC193" s="180"/>
      <c r="IID193" s="76"/>
      <c r="IIE193" s="67"/>
      <c r="IIF193" s="180"/>
      <c r="IIG193" s="180"/>
      <c r="IIH193" s="180"/>
      <c r="III193" s="180"/>
      <c r="IIJ193" s="180"/>
      <c r="IIK193" s="76"/>
      <c r="IIL193" s="67"/>
      <c r="IIM193" s="180"/>
      <c r="IIN193" s="180"/>
      <c r="IIO193" s="180"/>
      <c r="IIP193" s="180"/>
      <c r="IIQ193" s="180"/>
      <c r="IIR193" s="76"/>
      <c r="IIS193" s="67"/>
      <c r="IIT193" s="180"/>
      <c r="IIU193" s="180"/>
      <c r="IIV193" s="180"/>
      <c r="IIW193" s="180"/>
      <c r="IIX193" s="180"/>
      <c r="IIY193" s="76"/>
      <c r="IIZ193" s="67"/>
      <c r="IJA193" s="180"/>
      <c r="IJB193" s="180"/>
      <c r="IJC193" s="180"/>
      <c r="IJD193" s="180"/>
      <c r="IJE193" s="180"/>
      <c r="IJF193" s="76"/>
      <c r="IJG193" s="67"/>
      <c r="IJH193" s="180"/>
      <c r="IJI193" s="180"/>
      <c r="IJJ193" s="180"/>
      <c r="IJK193" s="180"/>
      <c r="IJL193" s="180"/>
      <c r="IJM193" s="76"/>
      <c r="IJN193" s="67"/>
      <c r="IJO193" s="180"/>
      <c r="IJP193" s="180"/>
      <c r="IJQ193" s="180"/>
      <c r="IJR193" s="180"/>
      <c r="IJS193" s="180"/>
      <c r="IJT193" s="76"/>
      <c r="IJU193" s="67"/>
      <c r="IJV193" s="180"/>
      <c r="IJW193" s="180"/>
      <c r="IJX193" s="180"/>
      <c r="IJY193" s="180"/>
      <c r="IJZ193" s="180"/>
      <c r="IKA193" s="76"/>
      <c r="IKB193" s="67"/>
      <c r="IKC193" s="180"/>
      <c r="IKD193" s="180"/>
      <c r="IKE193" s="180"/>
      <c r="IKF193" s="180"/>
      <c r="IKG193" s="180"/>
      <c r="IKH193" s="76"/>
      <c r="IKI193" s="67"/>
      <c r="IKJ193" s="180"/>
      <c r="IKK193" s="180"/>
      <c r="IKL193" s="180"/>
      <c r="IKM193" s="180"/>
      <c r="IKN193" s="180"/>
      <c r="IKO193" s="76"/>
      <c r="IKP193" s="67"/>
      <c r="IKQ193" s="180"/>
      <c r="IKR193" s="180"/>
      <c r="IKS193" s="180"/>
      <c r="IKT193" s="180"/>
      <c r="IKU193" s="180"/>
      <c r="IKV193" s="76"/>
      <c r="IKW193" s="67"/>
      <c r="IKX193" s="180"/>
      <c r="IKY193" s="180"/>
      <c r="IKZ193" s="180"/>
      <c r="ILA193" s="180"/>
      <c r="ILB193" s="180"/>
      <c r="ILC193" s="76"/>
      <c r="ILD193" s="67"/>
      <c r="ILE193" s="180"/>
      <c r="ILF193" s="180"/>
      <c r="ILG193" s="180"/>
      <c r="ILH193" s="180"/>
      <c r="ILI193" s="180"/>
      <c r="ILJ193" s="76"/>
      <c r="ILK193" s="67"/>
      <c r="ILL193" s="180"/>
      <c r="ILM193" s="180"/>
      <c r="ILN193" s="180"/>
      <c r="ILO193" s="180"/>
      <c r="ILP193" s="180"/>
      <c r="ILQ193" s="76"/>
      <c r="ILR193" s="67"/>
      <c r="ILS193" s="180"/>
      <c r="ILT193" s="180"/>
      <c r="ILU193" s="180"/>
      <c r="ILV193" s="180"/>
      <c r="ILW193" s="180"/>
      <c r="ILX193" s="76"/>
      <c r="ILY193" s="67"/>
      <c r="ILZ193" s="180"/>
      <c r="IMA193" s="180"/>
      <c r="IMB193" s="180"/>
      <c r="IMC193" s="180"/>
      <c r="IMD193" s="180"/>
      <c r="IME193" s="76"/>
      <c r="IMF193" s="67"/>
      <c r="IMG193" s="180"/>
      <c r="IMH193" s="180"/>
      <c r="IMI193" s="180"/>
      <c r="IMJ193" s="180"/>
      <c r="IMK193" s="180"/>
      <c r="IML193" s="76"/>
      <c r="IMM193" s="67"/>
      <c r="IMN193" s="180"/>
      <c r="IMO193" s="180"/>
      <c r="IMP193" s="180"/>
      <c r="IMQ193" s="180"/>
      <c r="IMR193" s="180"/>
      <c r="IMS193" s="76"/>
      <c r="IMT193" s="67"/>
      <c r="IMU193" s="180"/>
      <c r="IMV193" s="180"/>
      <c r="IMW193" s="180"/>
      <c r="IMX193" s="180"/>
      <c r="IMY193" s="180"/>
      <c r="IMZ193" s="76"/>
      <c r="INA193" s="67"/>
      <c r="INB193" s="180"/>
      <c r="INC193" s="180"/>
      <c r="IND193" s="180"/>
      <c r="INE193" s="180"/>
      <c r="INF193" s="180"/>
      <c r="ING193" s="76"/>
      <c r="INH193" s="67"/>
      <c r="INI193" s="180"/>
      <c r="INJ193" s="180"/>
      <c r="INK193" s="180"/>
      <c r="INL193" s="180"/>
      <c r="INM193" s="180"/>
      <c r="INN193" s="76"/>
      <c r="INO193" s="67"/>
      <c r="INP193" s="180"/>
      <c r="INQ193" s="180"/>
      <c r="INR193" s="180"/>
      <c r="INS193" s="180"/>
      <c r="INT193" s="180"/>
      <c r="INU193" s="76"/>
      <c r="INV193" s="67"/>
      <c r="INW193" s="180"/>
      <c r="INX193" s="180"/>
      <c r="INY193" s="180"/>
      <c r="INZ193" s="180"/>
      <c r="IOA193" s="180"/>
      <c r="IOB193" s="76"/>
      <c r="IOC193" s="67"/>
      <c r="IOD193" s="180"/>
      <c r="IOE193" s="180"/>
      <c r="IOF193" s="180"/>
      <c r="IOG193" s="180"/>
      <c r="IOH193" s="180"/>
      <c r="IOI193" s="76"/>
      <c r="IOJ193" s="67"/>
      <c r="IOK193" s="180"/>
      <c r="IOL193" s="180"/>
      <c r="IOM193" s="180"/>
      <c r="ION193" s="180"/>
      <c r="IOO193" s="180"/>
      <c r="IOP193" s="76"/>
      <c r="IOQ193" s="67"/>
      <c r="IOR193" s="180"/>
      <c r="IOS193" s="180"/>
      <c r="IOT193" s="180"/>
      <c r="IOU193" s="180"/>
      <c r="IOV193" s="180"/>
      <c r="IOW193" s="76"/>
      <c r="IOX193" s="67"/>
      <c r="IOY193" s="180"/>
      <c r="IOZ193" s="180"/>
      <c r="IPA193" s="180"/>
      <c r="IPB193" s="180"/>
      <c r="IPC193" s="180"/>
      <c r="IPD193" s="76"/>
      <c r="IPE193" s="67"/>
      <c r="IPF193" s="180"/>
      <c r="IPG193" s="180"/>
      <c r="IPH193" s="180"/>
      <c r="IPI193" s="180"/>
      <c r="IPJ193" s="180"/>
      <c r="IPK193" s="76"/>
      <c r="IPL193" s="67"/>
      <c r="IPM193" s="180"/>
      <c r="IPN193" s="180"/>
      <c r="IPO193" s="180"/>
      <c r="IPP193" s="180"/>
      <c r="IPQ193" s="180"/>
      <c r="IPR193" s="76"/>
      <c r="IPS193" s="67"/>
      <c r="IPT193" s="180"/>
      <c r="IPU193" s="180"/>
      <c r="IPV193" s="180"/>
      <c r="IPW193" s="180"/>
      <c r="IPX193" s="180"/>
      <c r="IPY193" s="76"/>
      <c r="IPZ193" s="67"/>
      <c r="IQA193" s="180"/>
      <c r="IQB193" s="180"/>
      <c r="IQC193" s="180"/>
      <c r="IQD193" s="180"/>
      <c r="IQE193" s="180"/>
      <c r="IQF193" s="76"/>
      <c r="IQG193" s="67"/>
      <c r="IQH193" s="180"/>
      <c r="IQI193" s="180"/>
      <c r="IQJ193" s="180"/>
      <c r="IQK193" s="180"/>
      <c r="IQL193" s="180"/>
      <c r="IQM193" s="76"/>
      <c r="IQN193" s="67"/>
      <c r="IQO193" s="180"/>
      <c r="IQP193" s="180"/>
      <c r="IQQ193" s="180"/>
      <c r="IQR193" s="180"/>
      <c r="IQS193" s="180"/>
      <c r="IQT193" s="76"/>
      <c r="IQU193" s="67"/>
      <c r="IQV193" s="180"/>
      <c r="IQW193" s="180"/>
      <c r="IQX193" s="180"/>
      <c r="IQY193" s="180"/>
      <c r="IQZ193" s="180"/>
      <c r="IRA193" s="76"/>
      <c r="IRB193" s="67"/>
      <c r="IRC193" s="180"/>
      <c r="IRD193" s="180"/>
      <c r="IRE193" s="180"/>
      <c r="IRF193" s="180"/>
      <c r="IRG193" s="180"/>
      <c r="IRH193" s="76"/>
      <c r="IRI193" s="67"/>
      <c r="IRJ193" s="180"/>
      <c r="IRK193" s="180"/>
      <c r="IRL193" s="180"/>
      <c r="IRM193" s="180"/>
      <c r="IRN193" s="180"/>
      <c r="IRO193" s="76"/>
      <c r="IRP193" s="67"/>
      <c r="IRQ193" s="180"/>
      <c r="IRR193" s="180"/>
      <c r="IRS193" s="180"/>
      <c r="IRT193" s="180"/>
      <c r="IRU193" s="180"/>
      <c r="IRV193" s="76"/>
      <c r="IRW193" s="67"/>
      <c r="IRX193" s="180"/>
      <c r="IRY193" s="180"/>
      <c r="IRZ193" s="180"/>
      <c r="ISA193" s="180"/>
      <c r="ISB193" s="180"/>
      <c r="ISC193" s="76"/>
      <c r="ISD193" s="67"/>
      <c r="ISE193" s="180"/>
      <c r="ISF193" s="180"/>
      <c r="ISG193" s="180"/>
      <c r="ISH193" s="180"/>
      <c r="ISI193" s="180"/>
      <c r="ISJ193" s="76"/>
      <c r="ISK193" s="67"/>
      <c r="ISL193" s="180"/>
      <c r="ISM193" s="180"/>
      <c r="ISN193" s="180"/>
      <c r="ISO193" s="180"/>
      <c r="ISP193" s="180"/>
      <c r="ISQ193" s="76"/>
      <c r="ISR193" s="67"/>
      <c r="ISS193" s="180"/>
      <c r="IST193" s="180"/>
      <c r="ISU193" s="180"/>
      <c r="ISV193" s="180"/>
      <c r="ISW193" s="180"/>
      <c r="ISX193" s="76"/>
      <c r="ISY193" s="67"/>
      <c r="ISZ193" s="180"/>
      <c r="ITA193" s="180"/>
      <c r="ITB193" s="180"/>
      <c r="ITC193" s="180"/>
      <c r="ITD193" s="180"/>
      <c r="ITE193" s="76"/>
      <c r="ITF193" s="67"/>
      <c r="ITG193" s="180"/>
      <c r="ITH193" s="180"/>
      <c r="ITI193" s="180"/>
      <c r="ITJ193" s="180"/>
      <c r="ITK193" s="180"/>
      <c r="ITL193" s="76"/>
      <c r="ITM193" s="67"/>
      <c r="ITN193" s="180"/>
      <c r="ITO193" s="180"/>
      <c r="ITP193" s="180"/>
      <c r="ITQ193" s="180"/>
      <c r="ITR193" s="180"/>
      <c r="ITS193" s="76"/>
      <c r="ITT193" s="67"/>
      <c r="ITU193" s="180"/>
      <c r="ITV193" s="180"/>
      <c r="ITW193" s="180"/>
      <c r="ITX193" s="180"/>
      <c r="ITY193" s="180"/>
      <c r="ITZ193" s="76"/>
      <c r="IUA193" s="67"/>
      <c r="IUB193" s="180"/>
      <c r="IUC193" s="180"/>
      <c r="IUD193" s="180"/>
      <c r="IUE193" s="180"/>
      <c r="IUF193" s="180"/>
      <c r="IUG193" s="76"/>
      <c r="IUH193" s="67"/>
      <c r="IUI193" s="180"/>
      <c r="IUJ193" s="180"/>
      <c r="IUK193" s="180"/>
      <c r="IUL193" s="180"/>
      <c r="IUM193" s="180"/>
      <c r="IUN193" s="76"/>
      <c r="IUO193" s="67"/>
      <c r="IUP193" s="180"/>
      <c r="IUQ193" s="180"/>
      <c r="IUR193" s="180"/>
      <c r="IUS193" s="180"/>
      <c r="IUT193" s="180"/>
      <c r="IUU193" s="76"/>
      <c r="IUV193" s="67"/>
      <c r="IUW193" s="180"/>
      <c r="IUX193" s="180"/>
      <c r="IUY193" s="180"/>
      <c r="IUZ193" s="180"/>
      <c r="IVA193" s="180"/>
      <c r="IVB193" s="76"/>
      <c r="IVC193" s="67"/>
      <c r="IVD193" s="180"/>
      <c r="IVE193" s="180"/>
      <c r="IVF193" s="180"/>
      <c r="IVG193" s="180"/>
      <c r="IVH193" s="180"/>
      <c r="IVI193" s="76"/>
      <c r="IVJ193" s="67"/>
      <c r="IVK193" s="180"/>
      <c r="IVL193" s="180"/>
      <c r="IVM193" s="180"/>
      <c r="IVN193" s="180"/>
      <c r="IVO193" s="180"/>
      <c r="IVP193" s="76"/>
      <c r="IVQ193" s="67"/>
      <c r="IVR193" s="180"/>
      <c r="IVS193" s="180"/>
      <c r="IVT193" s="180"/>
      <c r="IVU193" s="180"/>
      <c r="IVV193" s="180"/>
      <c r="IVW193" s="76"/>
      <c r="IVX193" s="67"/>
      <c r="IVY193" s="180"/>
      <c r="IVZ193" s="180"/>
      <c r="IWA193" s="180"/>
      <c r="IWB193" s="180"/>
      <c r="IWC193" s="180"/>
      <c r="IWD193" s="76"/>
      <c r="IWE193" s="67"/>
      <c r="IWF193" s="180"/>
      <c r="IWG193" s="180"/>
      <c r="IWH193" s="180"/>
      <c r="IWI193" s="180"/>
      <c r="IWJ193" s="180"/>
      <c r="IWK193" s="76"/>
      <c r="IWL193" s="67"/>
      <c r="IWM193" s="180"/>
      <c r="IWN193" s="180"/>
      <c r="IWO193" s="180"/>
      <c r="IWP193" s="180"/>
      <c r="IWQ193" s="180"/>
      <c r="IWR193" s="76"/>
      <c r="IWS193" s="67"/>
      <c r="IWT193" s="180"/>
      <c r="IWU193" s="180"/>
      <c r="IWV193" s="180"/>
      <c r="IWW193" s="180"/>
      <c r="IWX193" s="180"/>
      <c r="IWY193" s="76"/>
      <c r="IWZ193" s="67"/>
      <c r="IXA193" s="180"/>
      <c r="IXB193" s="180"/>
      <c r="IXC193" s="180"/>
      <c r="IXD193" s="180"/>
      <c r="IXE193" s="180"/>
      <c r="IXF193" s="76"/>
      <c r="IXG193" s="67"/>
      <c r="IXH193" s="180"/>
      <c r="IXI193" s="180"/>
      <c r="IXJ193" s="180"/>
      <c r="IXK193" s="180"/>
      <c r="IXL193" s="180"/>
      <c r="IXM193" s="76"/>
      <c r="IXN193" s="67"/>
      <c r="IXO193" s="180"/>
      <c r="IXP193" s="180"/>
      <c r="IXQ193" s="180"/>
      <c r="IXR193" s="180"/>
      <c r="IXS193" s="180"/>
      <c r="IXT193" s="76"/>
      <c r="IXU193" s="67"/>
      <c r="IXV193" s="180"/>
      <c r="IXW193" s="180"/>
      <c r="IXX193" s="180"/>
      <c r="IXY193" s="180"/>
      <c r="IXZ193" s="180"/>
      <c r="IYA193" s="76"/>
      <c r="IYB193" s="67"/>
      <c r="IYC193" s="180"/>
      <c r="IYD193" s="180"/>
      <c r="IYE193" s="180"/>
      <c r="IYF193" s="180"/>
      <c r="IYG193" s="180"/>
      <c r="IYH193" s="76"/>
      <c r="IYI193" s="67"/>
      <c r="IYJ193" s="180"/>
      <c r="IYK193" s="180"/>
      <c r="IYL193" s="180"/>
      <c r="IYM193" s="180"/>
      <c r="IYN193" s="180"/>
      <c r="IYO193" s="76"/>
      <c r="IYP193" s="67"/>
      <c r="IYQ193" s="180"/>
      <c r="IYR193" s="180"/>
      <c r="IYS193" s="180"/>
      <c r="IYT193" s="180"/>
      <c r="IYU193" s="180"/>
      <c r="IYV193" s="76"/>
      <c r="IYW193" s="67"/>
      <c r="IYX193" s="180"/>
      <c r="IYY193" s="180"/>
      <c r="IYZ193" s="180"/>
      <c r="IZA193" s="180"/>
      <c r="IZB193" s="180"/>
      <c r="IZC193" s="76"/>
      <c r="IZD193" s="67"/>
      <c r="IZE193" s="180"/>
      <c r="IZF193" s="180"/>
      <c r="IZG193" s="180"/>
      <c r="IZH193" s="180"/>
      <c r="IZI193" s="180"/>
      <c r="IZJ193" s="76"/>
      <c r="IZK193" s="67"/>
      <c r="IZL193" s="180"/>
      <c r="IZM193" s="180"/>
      <c r="IZN193" s="180"/>
      <c r="IZO193" s="180"/>
      <c r="IZP193" s="180"/>
      <c r="IZQ193" s="76"/>
      <c r="IZR193" s="67"/>
      <c r="IZS193" s="180"/>
      <c r="IZT193" s="180"/>
      <c r="IZU193" s="180"/>
      <c r="IZV193" s="180"/>
      <c r="IZW193" s="180"/>
      <c r="IZX193" s="76"/>
      <c r="IZY193" s="67"/>
      <c r="IZZ193" s="180"/>
      <c r="JAA193" s="180"/>
      <c r="JAB193" s="180"/>
      <c r="JAC193" s="180"/>
      <c r="JAD193" s="180"/>
      <c r="JAE193" s="76"/>
      <c r="JAF193" s="67"/>
      <c r="JAG193" s="180"/>
      <c r="JAH193" s="180"/>
      <c r="JAI193" s="180"/>
      <c r="JAJ193" s="180"/>
      <c r="JAK193" s="180"/>
      <c r="JAL193" s="76"/>
      <c r="JAM193" s="67"/>
      <c r="JAN193" s="180"/>
      <c r="JAO193" s="180"/>
      <c r="JAP193" s="180"/>
      <c r="JAQ193" s="180"/>
      <c r="JAR193" s="180"/>
      <c r="JAS193" s="76"/>
      <c r="JAT193" s="67"/>
      <c r="JAU193" s="180"/>
      <c r="JAV193" s="180"/>
      <c r="JAW193" s="180"/>
      <c r="JAX193" s="180"/>
      <c r="JAY193" s="180"/>
      <c r="JAZ193" s="76"/>
      <c r="JBA193" s="67"/>
      <c r="JBB193" s="180"/>
      <c r="JBC193" s="180"/>
      <c r="JBD193" s="180"/>
      <c r="JBE193" s="180"/>
      <c r="JBF193" s="180"/>
      <c r="JBG193" s="76"/>
      <c r="JBH193" s="67"/>
      <c r="JBI193" s="180"/>
      <c r="JBJ193" s="180"/>
      <c r="JBK193" s="180"/>
      <c r="JBL193" s="180"/>
      <c r="JBM193" s="180"/>
      <c r="JBN193" s="76"/>
      <c r="JBO193" s="67"/>
      <c r="JBP193" s="180"/>
      <c r="JBQ193" s="180"/>
      <c r="JBR193" s="180"/>
      <c r="JBS193" s="180"/>
      <c r="JBT193" s="180"/>
      <c r="JBU193" s="76"/>
      <c r="JBV193" s="67"/>
      <c r="JBW193" s="180"/>
      <c r="JBX193" s="180"/>
      <c r="JBY193" s="180"/>
      <c r="JBZ193" s="180"/>
      <c r="JCA193" s="180"/>
      <c r="JCB193" s="76"/>
      <c r="JCC193" s="67"/>
      <c r="JCD193" s="180"/>
      <c r="JCE193" s="180"/>
      <c r="JCF193" s="180"/>
      <c r="JCG193" s="180"/>
      <c r="JCH193" s="180"/>
      <c r="JCI193" s="76"/>
      <c r="JCJ193" s="67"/>
      <c r="JCK193" s="180"/>
      <c r="JCL193" s="180"/>
      <c r="JCM193" s="180"/>
      <c r="JCN193" s="180"/>
      <c r="JCO193" s="180"/>
      <c r="JCP193" s="76"/>
      <c r="JCQ193" s="67"/>
      <c r="JCR193" s="180"/>
      <c r="JCS193" s="180"/>
      <c r="JCT193" s="180"/>
      <c r="JCU193" s="180"/>
      <c r="JCV193" s="180"/>
      <c r="JCW193" s="76"/>
      <c r="JCX193" s="67"/>
      <c r="JCY193" s="180"/>
      <c r="JCZ193" s="180"/>
      <c r="JDA193" s="180"/>
      <c r="JDB193" s="180"/>
      <c r="JDC193" s="180"/>
      <c r="JDD193" s="76"/>
      <c r="JDE193" s="67"/>
      <c r="JDF193" s="180"/>
      <c r="JDG193" s="180"/>
      <c r="JDH193" s="180"/>
      <c r="JDI193" s="180"/>
      <c r="JDJ193" s="180"/>
      <c r="JDK193" s="76"/>
      <c r="JDL193" s="67"/>
      <c r="JDM193" s="180"/>
      <c r="JDN193" s="180"/>
      <c r="JDO193" s="180"/>
      <c r="JDP193" s="180"/>
      <c r="JDQ193" s="180"/>
      <c r="JDR193" s="76"/>
      <c r="JDS193" s="67"/>
      <c r="JDT193" s="180"/>
      <c r="JDU193" s="180"/>
      <c r="JDV193" s="180"/>
      <c r="JDW193" s="180"/>
      <c r="JDX193" s="180"/>
      <c r="JDY193" s="76"/>
      <c r="JDZ193" s="67"/>
      <c r="JEA193" s="180"/>
      <c r="JEB193" s="180"/>
      <c r="JEC193" s="180"/>
      <c r="JED193" s="180"/>
      <c r="JEE193" s="180"/>
      <c r="JEF193" s="76"/>
      <c r="JEG193" s="67"/>
      <c r="JEH193" s="180"/>
      <c r="JEI193" s="180"/>
      <c r="JEJ193" s="180"/>
      <c r="JEK193" s="180"/>
      <c r="JEL193" s="180"/>
      <c r="JEM193" s="76"/>
      <c r="JEN193" s="67"/>
      <c r="JEO193" s="180"/>
      <c r="JEP193" s="180"/>
      <c r="JEQ193" s="180"/>
      <c r="JER193" s="180"/>
      <c r="JES193" s="180"/>
      <c r="JET193" s="76"/>
      <c r="JEU193" s="67"/>
      <c r="JEV193" s="180"/>
      <c r="JEW193" s="180"/>
      <c r="JEX193" s="180"/>
      <c r="JEY193" s="180"/>
      <c r="JEZ193" s="180"/>
      <c r="JFA193" s="76"/>
      <c r="JFB193" s="67"/>
      <c r="JFC193" s="180"/>
      <c r="JFD193" s="180"/>
      <c r="JFE193" s="180"/>
      <c r="JFF193" s="180"/>
      <c r="JFG193" s="180"/>
      <c r="JFH193" s="76"/>
      <c r="JFI193" s="67"/>
      <c r="JFJ193" s="180"/>
      <c r="JFK193" s="180"/>
      <c r="JFL193" s="180"/>
      <c r="JFM193" s="180"/>
      <c r="JFN193" s="180"/>
      <c r="JFO193" s="76"/>
      <c r="JFP193" s="67"/>
      <c r="JFQ193" s="180"/>
      <c r="JFR193" s="180"/>
      <c r="JFS193" s="180"/>
      <c r="JFT193" s="180"/>
      <c r="JFU193" s="180"/>
      <c r="JFV193" s="76"/>
      <c r="JFW193" s="67"/>
      <c r="JFX193" s="180"/>
      <c r="JFY193" s="180"/>
      <c r="JFZ193" s="180"/>
      <c r="JGA193" s="180"/>
      <c r="JGB193" s="180"/>
      <c r="JGC193" s="76"/>
      <c r="JGD193" s="67"/>
      <c r="JGE193" s="180"/>
      <c r="JGF193" s="180"/>
      <c r="JGG193" s="180"/>
      <c r="JGH193" s="180"/>
      <c r="JGI193" s="180"/>
      <c r="JGJ193" s="76"/>
      <c r="JGK193" s="67"/>
      <c r="JGL193" s="180"/>
      <c r="JGM193" s="180"/>
      <c r="JGN193" s="180"/>
      <c r="JGO193" s="180"/>
      <c r="JGP193" s="180"/>
      <c r="JGQ193" s="76"/>
      <c r="JGR193" s="67"/>
      <c r="JGS193" s="180"/>
      <c r="JGT193" s="180"/>
      <c r="JGU193" s="180"/>
      <c r="JGV193" s="180"/>
      <c r="JGW193" s="180"/>
      <c r="JGX193" s="76"/>
      <c r="JGY193" s="67"/>
      <c r="JGZ193" s="180"/>
      <c r="JHA193" s="180"/>
      <c r="JHB193" s="180"/>
      <c r="JHC193" s="180"/>
      <c r="JHD193" s="180"/>
      <c r="JHE193" s="76"/>
      <c r="JHF193" s="67"/>
      <c r="JHG193" s="180"/>
      <c r="JHH193" s="180"/>
      <c r="JHI193" s="180"/>
      <c r="JHJ193" s="180"/>
      <c r="JHK193" s="180"/>
      <c r="JHL193" s="76"/>
      <c r="JHM193" s="67"/>
      <c r="JHN193" s="180"/>
      <c r="JHO193" s="180"/>
      <c r="JHP193" s="180"/>
      <c r="JHQ193" s="180"/>
      <c r="JHR193" s="180"/>
      <c r="JHS193" s="76"/>
      <c r="JHT193" s="67"/>
      <c r="JHU193" s="180"/>
      <c r="JHV193" s="180"/>
      <c r="JHW193" s="180"/>
      <c r="JHX193" s="180"/>
      <c r="JHY193" s="180"/>
      <c r="JHZ193" s="76"/>
      <c r="JIA193" s="67"/>
      <c r="JIB193" s="180"/>
      <c r="JIC193" s="180"/>
      <c r="JID193" s="180"/>
      <c r="JIE193" s="180"/>
      <c r="JIF193" s="180"/>
      <c r="JIG193" s="76"/>
      <c r="JIH193" s="67"/>
      <c r="JII193" s="180"/>
      <c r="JIJ193" s="180"/>
      <c r="JIK193" s="180"/>
      <c r="JIL193" s="180"/>
      <c r="JIM193" s="180"/>
      <c r="JIN193" s="76"/>
      <c r="JIO193" s="67"/>
      <c r="JIP193" s="180"/>
      <c r="JIQ193" s="180"/>
      <c r="JIR193" s="180"/>
      <c r="JIS193" s="180"/>
      <c r="JIT193" s="180"/>
      <c r="JIU193" s="76"/>
      <c r="JIV193" s="67"/>
      <c r="JIW193" s="180"/>
      <c r="JIX193" s="180"/>
      <c r="JIY193" s="180"/>
      <c r="JIZ193" s="180"/>
      <c r="JJA193" s="180"/>
      <c r="JJB193" s="76"/>
      <c r="JJC193" s="67"/>
      <c r="JJD193" s="180"/>
      <c r="JJE193" s="180"/>
      <c r="JJF193" s="180"/>
      <c r="JJG193" s="180"/>
      <c r="JJH193" s="180"/>
      <c r="JJI193" s="76"/>
      <c r="JJJ193" s="67"/>
      <c r="JJK193" s="180"/>
      <c r="JJL193" s="180"/>
      <c r="JJM193" s="180"/>
      <c r="JJN193" s="180"/>
      <c r="JJO193" s="180"/>
      <c r="JJP193" s="76"/>
      <c r="JJQ193" s="67"/>
      <c r="JJR193" s="180"/>
      <c r="JJS193" s="180"/>
      <c r="JJT193" s="180"/>
      <c r="JJU193" s="180"/>
      <c r="JJV193" s="180"/>
      <c r="JJW193" s="76"/>
      <c r="JJX193" s="67"/>
      <c r="JJY193" s="180"/>
      <c r="JJZ193" s="180"/>
      <c r="JKA193" s="180"/>
      <c r="JKB193" s="180"/>
      <c r="JKC193" s="180"/>
      <c r="JKD193" s="76"/>
      <c r="JKE193" s="67"/>
      <c r="JKF193" s="180"/>
      <c r="JKG193" s="180"/>
      <c r="JKH193" s="180"/>
      <c r="JKI193" s="180"/>
      <c r="JKJ193" s="180"/>
      <c r="JKK193" s="76"/>
      <c r="JKL193" s="67"/>
      <c r="JKM193" s="180"/>
      <c r="JKN193" s="180"/>
      <c r="JKO193" s="180"/>
      <c r="JKP193" s="180"/>
      <c r="JKQ193" s="180"/>
      <c r="JKR193" s="76"/>
      <c r="JKS193" s="67"/>
      <c r="JKT193" s="180"/>
      <c r="JKU193" s="180"/>
      <c r="JKV193" s="180"/>
      <c r="JKW193" s="180"/>
      <c r="JKX193" s="180"/>
      <c r="JKY193" s="76"/>
      <c r="JKZ193" s="67"/>
      <c r="JLA193" s="180"/>
      <c r="JLB193" s="180"/>
      <c r="JLC193" s="180"/>
      <c r="JLD193" s="180"/>
      <c r="JLE193" s="180"/>
      <c r="JLF193" s="76"/>
      <c r="JLG193" s="67"/>
      <c r="JLH193" s="180"/>
      <c r="JLI193" s="180"/>
      <c r="JLJ193" s="180"/>
      <c r="JLK193" s="180"/>
      <c r="JLL193" s="180"/>
      <c r="JLM193" s="76"/>
      <c r="JLN193" s="67"/>
      <c r="JLO193" s="180"/>
      <c r="JLP193" s="180"/>
      <c r="JLQ193" s="180"/>
      <c r="JLR193" s="180"/>
      <c r="JLS193" s="180"/>
      <c r="JLT193" s="76"/>
      <c r="JLU193" s="67"/>
      <c r="JLV193" s="180"/>
      <c r="JLW193" s="180"/>
      <c r="JLX193" s="180"/>
      <c r="JLY193" s="180"/>
      <c r="JLZ193" s="180"/>
      <c r="JMA193" s="76"/>
      <c r="JMB193" s="67"/>
      <c r="JMC193" s="180"/>
      <c r="JMD193" s="180"/>
      <c r="JME193" s="180"/>
      <c r="JMF193" s="180"/>
      <c r="JMG193" s="180"/>
      <c r="JMH193" s="76"/>
      <c r="JMI193" s="67"/>
      <c r="JMJ193" s="180"/>
      <c r="JMK193" s="180"/>
      <c r="JML193" s="180"/>
      <c r="JMM193" s="180"/>
      <c r="JMN193" s="180"/>
      <c r="JMO193" s="76"/>
      <c r="JMP193" s="67"/>
      <c r="JMQ193" s="180"/>
      <c r="JMR193" s="180"/>
      <c r="JMS193" s="180"/>
      <c r="JMT193" s="180"/>
      <c r="JMU193" s="180"/>
      <c r="JMV193" s="76"/>
      <c r="JMW193" s="67"/>
      <c r="JMX193" s="180"/>
      <c r="JMY193" s="180"/>
      <c r="JMZ193" s="180"/>
      <c r="JNA193" s="180"/>
      <c r="JNB193" s="180"/>
      <c r="JNC193" s="76"/>
      <c r="JND193" s="67"/>
      <c r="JNE193" s="180"/>
      <c r="JNF193" s="180"/>
      <c r="JNG193" s="180"/>
      <c r="JNH193" s="180"/>
      <c r="JNI193" s="180"/>
      <c r="JNJ193" s="76"/>
      <c r="JNK193" s="67"/>
      <c r="JNL193" s="180"/>
      <c r="JNM193" s="180"/>
      <c r="JNN193" s="180"/>
      <c r="JNO193" s="180"/>
      <c r="JNP193" s="180"/>
      <c r="JNQ193" s="76"/>
      <c r="JNR193" s="67"/>
      <c r="JNS193" s="180"/>
      <c r="JNT193" s="180"/>
      <c r="JNU193" s="180"/>
      <c r="JNV193" s="180"/>
      <c r="JNW193" s="180"/>
      <c r="JNX193" s="76"/>
      <c r="JNY193" s="67"/>
      <c r="JNZ193" s="180"/>
      <c r="JOA193" s="180"/>
      <c r="JOB193" s="180"/>
      <c r="JOC193" s="180"/>
      <c r="JOD193" s="180"/>
      <c r="JOE193" s="76"/>
      <c r="JOF193" s="67"/>
      <c r="JOG193" s="180"/>
      <c r="JOH193" s="180"/>
      <c r="JOI193" s="180"/>
      <c r="JOJ193" s="180"/>
      <c r="JOK193" s="180"/>
      <c r="JOL193" s="76"/>
      <c r="JOM193" s="67"/>
      <c r="JON193" s="180"/>
      <c r="JOO193" s="180"/>
      <c r="JOP193" s="180"/>
      <c r="JOQ193" s="180"/>
      <c r="JOR193" s="180"/>
      <c r="JOS193" s="76"/>
      <c r="JOT193" s="67"/>
      <c r="JOU193" s="180"/>
      <c r="JOV193" s="180"/>
      <c r="JOW193" s="180"/>
      <c r="JOX193" s="180"/>
      <c r="JOY193" s="180"/>
      <c r="JOZ193" s="76"/>
      <c r="JPA193" s="67"/>
      <c r="JPB193" s="180"/>
      <c r="JPC193" s="180"/>
      <c r="JPD193" s="180"/>
      <c r="JPE193" s="180"/>
      <c r="JPF193" s="180"/>
      <c r="JPG193" s="76"/>
      <c r="JPH193" s="67"/>
      <c r="JPI193" s="180"/>
      <c r="JPJ193" s="180"/>
      <c r="JPK193" s="180"/>
      <c r="JPL193" s="180"/>
      <c r="JPM193" s="180"/>
      <c r="JPN193" s="76"/>
      <c r="JPO193" s="67"/>
      <c r="JPP193" s="180"/>
      <c r="JPQ193" s="180"/>
      <c r="JPR193" s="180"/>
      <c r="JPS193" s="180"/>
      <c r="JPT193" s="180"/>
      <c r="JPU193" s="76"/>
      <c r="JPV193" s="67"/>
      <c r="JPW193" s="180"/>
      <c r="JPX193" s="180"/>
      <c r="JPY193" s="180"/>
      <c r="JPZ193" s="180"/>
      <c r="JQA193" s="180"/>
      <c r="JQB193" s="76"/>
      <c r="JQC193" s="67"/>
      <c r="JQD193" s="180"/>
      <c r="JQE193" s="180"/>
      <c r="JQF193" s="180"/>
      <c r="JQG193" s="180"/>
      <c r="JQH193" s="180"/>
      <c r="JQI193" s="76"/>
      <c r="JQJ193" s="67"/>
      <c r="JQK193" s="180"/>
      <c r="JQL193" s="180"/>
      <c r="JQM193" s="180"/>
      <c r="JQN193" s="180"/>
      <c r="JQO193" s="180"/>
      <c r="JQP193" s="76"/>
      <c r="JQQ193" s="67"/>
      <c r="JQR193" s="180"/>
      <c r="JQS193" s="180"/>
      <c r="JQT193" s="180"/>
      <c r="JQU193" s="180"/>
      <c r="JQV193" s="180"/>
      <c r="JQW193" s="76"/>
      <c r="JQX193" s="67"/>
      <c r="JQY193" s="180"/>
      <c r="JQZ193" s="180"/>
      <c r="JRA193" s="180"/>
      <c r="JRB193" s="180"/>
      <c r="JRC193" s="180"/>
      <c r="JRD193" s="76"/>
      <c r="JRE193" s="67"/>
      <c r="JRF193" s="180"/>
      <c r="JRG193" s="180"/>
      <c r="JRH193" s="180"/>
      <c r="JRI193" s="180"/>
      <c r="JRJ193" s="180"/>
      <c r="JRK193" s="76"/>
      <c r="JRL193" s="67"/>
      <c r="JRM193" s="180"/>
      <c r="JRN193" s="180"/>
      <c r="JRO193" s="180"/>
      <c r="JRP193" s="180"/>
      <c r="JRQ193" s="180"/>
      <c r="JRR193" s="76"/>
      <c r="JRS193" s="67"/>
      <c r="JRT193" s="180"/>
      <c r="JRU193" s="180"/>
      <c r="JRV193" s="180"/>
      <c r="JRW193" s="180"/>
      <c r="JRX193" s="180"/>
      <c r="JRY193" s="76"/>
      <c r="JRZ193" s="67"/>
      <c r="JSA193" s="180"/>
      <c r="JSB193" s="180"/>
      <c r="JSC193" s="180"/>
      <c r="JSD193" s="180"/>
      <c r="JSE193" s="180"/>
      <c r="JSF193" s="76"/>
      <c r="JSG193" s="67"/>
      <c r="JSH193" s="180"/>
      <c r="JSI193" s="180"/>
      <c r="JSJ193" s="180"/>
      <c r="JSK193" s="180"/>
      <c r="JSL193" s="180"/>
      <c r="JSM193" s="76"/>
      <c r="JSN193" s="67"/>
      <c r="JSO193" s="180"/>
      <c r="JSP193" s="180"/>
      <c r="JSQ193" s="180"/>
      <c r="JSR193" s="180"/>
      <c r="JSS193" s="180"/>
      <c r="JST193" s="76"/>
      <c r="JSU193" s="67"/>
      <c r="JSV193" s="180"/>
      <c r="JSW193" s="180"/>
      <c r="JSX193" s="180"/>
      <c r="JSY193" s="180"/>
      <c r="JSZ193" s="180"/>
      <c r="JTA193" s="76"/>
      <c r="JTB193" s="67"/>
      <c r="JTC193" s="180"/>
      <c r="JTD193" s="180"/>
      <c r="JTE193" s="180"/>
      <c r="JTF193" s="180"/>
      <c r="JTG193" s="180"/>
      <c r="JTH193" s="76"/>
      <c r="JTI193" s="67"/>
      <c r="JTJ193" s="180"/>
      <c r="JTK193" s="180"/>
      <c r="JTL193" s="180"/>
      <c r="JTM193" s="180"/>
      <c r="JTN193" s="180"/>
      <c r="JTO193" s="76"/>
      <c r="JTP193" s="67"/>
      <c r="JTQ193" s="180"/>
      <c r="JTR193" s="180"/>
      <c r="JTS193" s="180"/>
      <c r="JTT193" s="180"/>
      <c r="JTU193" s="180"/>
      <c r="JTV193" s="76"/>
      <c r="JTW193" s="67"/>
      <c r="JTX193" s="180"/>
      <c r="JTY193" s="180"/>
      <c r="JTZ193" s="180"/>
      <c r="JUA193" s="180"/>
      <c r="JUB193" s="180"/>
      <c r="JUC193" s="76"/>
      <c r="JUD193" s="67"/>
      <c r="JUE193" s="180"/>
      <c r="JUF193" s="180"/>
      <c r="JUG193" s="180"/>
      <c r="JUH193" s="180"/>
      <c r="JUI193" s="180"/>
      <c r="JUJ193" s="76"/>
      <c r="JUK193" s="67"/>
      <c r="JUL193" s="180"/>
      <c r="JUM193" s="180"/>
      <c r="JUN193" s="180"/>
      <c r="JUO193" s="180"/>
      <c r="JUP193" s="180"/>
      <c r="JUQ193" s="76"/>
      <c r="JUR193" s="67"/>
      <c r="JUS193" s="180"/>
      <c r="JUT193" s="180"/>
      <c r="JUU193" s="180"/>
      <c r="JUV193" s="180"/>
      <c r="JUW193" s="180"/>
      <c r="JUX193" s="76"/>
      <c r="JUY193" s="67"/>
      <c r="JUZ193" s="180"/>
      <c r="JVA193" s="180"/>
      <c r="JVB193" s="180"/>
      <c r="JVC193" s="180"/>
      <c r="JVD193" s="180"/>
      <c r="JVE193" s="76"/>
      <c r="JVF193" s="67"/>
      <c r="JVG193" s="180"/>
      <c r="JVH193" s="180"/>
      <c r="JVI193" s="180"/>
      <c r="JVJ193" s="180"/>
      <c r="JVK193" s="180"/>
      <c r="JVL193" s="76"/>
      <c r="JVM193" s="67"/>
      <c r="JVN193" s="180"/>
      <c r="JVO193" s="180"/>
      <c r="JVP193" s="180"/>
      <c r="JVQ193" s="180"/>
      <c r="JVR193" s="180"/>
      <c r="JVS193" s="76"/>
      <c r="JVT193" s="67"/>
      <c r="JVU193" s="180"/>
      <c r="JVV193" s="180"/>
      <c r="JVW193" s="180"/>
      <c r="JVX193" s="180"/>
      <c r="JVY193" s="180"/>
      <c r="JVZ193" s="76"/>
      <c r="JWA193" s="67"/>
      <c r="JWB193" s="180"/>
      <c r="JWC193" s="180"/>
      <c r="JWD193" s="180"/>
      <c r="JWE193" s="180"/>
      <c r="JWF193" s="180"/>
      <c r="JWG193" s="76"/>
      <c r="JWH193" s="67"/>
      <c r="JWI193" s="180"/>
      <c r="JWJ193" s="180"/>
      <c r="JWK193" s="180"/>
      <c r="JWL193" s="180"/>
      <c r="JWM193" s="180"/>
      <c r="JWN193" s="76"/>
      <c r="JWO193" s="67"/>
      <c r="JWP193" s="180"/>
      <c r="JWQ193" s="180"/>
      <c r="JWR193" s="180"/>
      <c r="JWS193" s="180"/>
      <c r="JWT193" s="180"/>
      <c r="JWU193" s="76"/>
      <c r="JWV193" s="67"/>
      <c r="JWW193" s="180"/>
      <c r="JWX193" s="180"/>
      <c r="JWY193" s="180"/>
      <c r="JWZ193" s="180"/>
      <c r="JXA193" s="180"/>
      <c r="JXB193" s="76"/>
      <c r="JXC193" s="67"/>
      <c r="JXD193" s="180"/>
      <c r="JXE193" s="180"/>
      <c r="JXF193" s="180"/>
      <c r="JXG193" s="180"/>
      <c r="JXH193" s="180"/>
      <c r="JXI193" s="76"/>
      <c r="JXJ193" s="67"/>
      <c r="JXK193" s="180"/>
      <c r="JXL193" s="180"/>
      <c r="JXM193" s="180"/>
      <c r="JXN193" s="180"/>
      <c r="JXO193" s="180"/>
      <c r="JXP193" s="76"/>
      <c r="JXQ193" s="67"/>
      <c r="JXR193" s="180"/>
      <c r="JXS193" s="180"/>
      <c r="JXT193" s="180"/>
      <c r="JXU193" s="180"/>
      <c r="JXV193" s="180"/>
      <c r="JXW193" s="76"/>
      <c r="JXX193" s="67"/>
      <c r="JXY193" s="180"/>
      <c r="JXZ193" s="180"/>
      <c r="JYA193" s="180"/>
      <c r="JYB193" s="180"/>
      <c r="JYC193" s="180"/>
      <c r="JYD193" s="76"/>
      <c r="JYE193" s="67"/>
      <c r="JYF193" s="180"/>
      <c r="JYG193" s="180"/>
      <c r="JYH193" s="180"/>
      <c r="JYI193" s="180"/>
      <c r="JYJ193" s="180"/>
      <c r="JYK193" s="76"/>
      <c r="JYL193" s="67"/>
      <c r="JYM193" s="180"/>
      <c r="JYN193" s="180"/>
      <c r="JYO193" s="180"/>
      <c r="JYP193" s="180"/>
      <c r="JYQ193" s="180"/>
      <c r="JYR193" s="76"/>
      <c r="JYS193" s="67"/>
      <c r="JYT193" s="180"/>
      <c r="JYU193" s="180"/>
      <c r="JYV193" s="180"/>
      <c r="JYW193" s="180"/>
      <c r="JYX193" s="180"/>
      <c r="JYY193" s="76"/>
      <c r="JYZ193" s="67"/>
      <c r="JZA193" s="180"/>
      <c r="JZB193" s="180"/>
      <c r="JZC193" s="180"/>
      <c r="JZD193" s="180"/>
      <c r="JZE193" s="180"/>
      <c r="JZF193" s="76"/>
      <c r="JZG193" s="67"/>
      <c r="JZH193" s="180"/>
      <c r="JZI193" s="180"/>
      <c r="JZJ193" s="180"/>
      <c r="JZK193" s="180"/>
      <c r="JZL193" s="180"/>
      <c r="JZM193" s="76"/>
      <c r="JZN193" s="67"/>
      <c r="JZO193" s="180"/>
      <c r="JZP193" s="180"/>
      <c r="JZQ193" s="180"/>
      <c r="JZR193" s="180"/>
      <c r="JZS193" s="180"/>
      <c r="JZT193" s="76"/>
      <c r="JZU193" s="67"/>
      <c r="JZV193" s="180"/>
      <c r="JZW193" s="180"/>
      <c r="JZX193" s="180"/>
      <c r="JZY193" s="180"/>
      <c r="JZZ193" s="180"/>
      <c r="KAA193" s="76"/>
      <c r="KAB193" s="67"/>
      <c r="KAC193" s="180"/>
      <c r="KAD193" s="180"/>
      <c r="KAE193" s="180"/>
      <c r="KAF193" s="180"/>
      <c r="KAG193" s="180"/>
      <c r="KAH193" s="76"/>
      <c r="KAI193" s="67"/>
      <c r="KAJ193" s="180"/>
      <c r="KAK193" s="180"/>
      <c r="KAL193" s="180"/>
      <c r="KAM193" s="180"/>
      <c r="KAN193" s="180"/>
      <c r="KAO193" s="76"/>
      <c r="KAP193" s="67"/>
      <c r="KAQ193" s="180"/>
      <c r="KAR193" s="180"/>
      <c r="KAS193" s="180"/>
      <c r="KAT193" s="180"/>
      <c r="KAU193" s="180"/>
      <c r="KAV193" s="76"/>
      <c r="KAW193" s="67"/>
      <c r="KAX193" s="180"/>
      <c r="KAY193" s="180"/>
      <c r="KAZ193" s="180"/>
      <c r="KBA193" s="180"/>
      <c r="KBB193" s="180"/>
      <c r="KBC193" s="76"/>
      <c r="KBD193" s="67"/>
      <c r="KBE193" s="180"/>
      <c r="KBF193" s="180"/>
      <c r="KBG193" s="180"/>
      <c r="KBH193" s="180"/>
      <c r="KBI193" s="180"/>
      <c r="KBJ193" s="76"/>
      <c r="KBK193" s="67"/>
      <c r="KBL193" s="180"/>
      <c r="KBM193" s="180"/>
      <c r="KBN193" s="180"/>
      <c r="KBO193" s="180"/>
      <c r="KBP193" s="180"/>
      <c r="KBQ193" s="76"/>
      <c r="KBR193" s="67"/>
      <c r="KBS193" s="180"/>
      <c r="KBT193" s="180"/>
      <c r="KBU193" s="180"/>
      <c r="KBV193" s="180"/>
      <c r="KBW193" s="180"/>
      <c r="KBX193" s="76"/>
      <c r="KBY193" s="67"/>
      <c r="KBZ193" s="180"/>
      <c r="KCA193" s="180"/>
      <c r="KCB193" s="180"/>
      <c r="KCC193" s="180"/>
      <c r="KCD193" s="180"/>
      <c r="KCE193" s="76"/>
      <c r="KCF193" s="67"/>
      <c r="KCG193" s="180"/>
      <c r="KCH193" s="180"/>
      <c r="KCI193" s="180"/>
      <c r="KCJ193" s="180"/>
      <c r="KCK193" s="180"/>
      <c r="KCL193" s="76"/>
      <c r="KCM193" s="67"/>
      <c r="KCN193" s="180"/>
      <c r="KCO193" s="180"/>
      <c r="KCP193" s="180"/>
      <c r="KCQ193" s="180"/>
      <c r="KCR193" s="180"/>
      <c r="KCS193" s="76"/>
      <c r="KCT193" s="67"/>
      <c r="KCU193" s="180"/>
      <c r="KCV193" s="180"/>
      <c r="KCW193" s="180"/>
      <c r="KCX193" s="180"/>
      <c r="KCY193" s="180"/>
      <c r="KCZ193" s="76"/>
      <c r="KDA193" s="67"/>
      <c r="KDB193" s="180"/>
      <c r="KDC193" s="180"/>
      <c r="KDD193" s="180"/>
      <c r="KDE193" s="180"/>
      <c r="KDF193" s="180"/>
      <c r="KDG193" s="76"/>
      <c r="KDH193" s="67"/>
      <c r="KDI193" s="180"/>
      <c r="KDJ193" s="180"/>
      <c r="KDK193" s="180"/>
      <c r="KDL193" s="180"/>
      <c r="KDM193" s="180"/>
      <c r="KDN193" s="76"/>
      <c r="KDO193" s="67"/>
      <c r="KDP193" s="180"/>
      <c r="KDQ193" s="180"/>
      <c r="KDR193" s="180"/>
      <c r="KDS193" s="180"/>
      <c r="KDT193" s="180"/>
      <c r="KDU193" s="76"/>
      <c r="KDV193" s="67"/>
      <c r="KDW193" s="180"/>
      <c r="KDX193" s="180"/>
      <c r="KDY193" s="180"/>
      <c r="KDZ193" s="180"/>
      <c r="KEA193" s="180"/>
      <c r="KEB193" s="76"/>
      <c r="KEC193" s="67"/>
      <c r="KED193" s="180"/>
      <c r="KEE193" s="180"/>
      <c r="KEF193" s="180"/>
      <c r="KEG193" s="180"/>
      <c r="KEH193" s="180"/>
      <c r="KEI193" s="76"/>
      <c r="KEJ193" s="67"/>
      <c r="KEK193" s="180"/>
      <c r="KEL193" s="180"/>
      <c r="KEM193" s="180"/>
      <c r="KEN193" s="180"/>
      <c r="KEO193" s="180"/>
      <c r="KEP193" s="76"/>
      <c r="KEQ193" s="67"/>
      <c r="KER193" s="180"/>
      <c r="KES193" s="180"/>
      <c r="KET193" s="180"/>
      <c r="KEU193" s="180"/>
      <c r="KEV193" s="180"/>
      <c r="KEW193" s="76"/>
      <c r="KEX193" s="67"/>
      <c r="KEY193" s="180"/>
      <c r="KEZ193" s="180"/>
      <c r="KFA193" s="180"/>
      <c r="KFB193" s="180"/>
      <c r="KFC193" s="180"/>
      <c r="KFD193" s="76"/>
      <c r="KFE193" s="67"/>
      <c r="KFF193" s="180"/>
      <c r="KFG193" s="180"/>
      <c r="KFH193" s="180"/>
      <c r="KFI193" s="180"/>
      <c r="KFJ193" s="180"/>
      <c r="KFK193" s="76"/>
      <c r="KFL193" s="67"/>
      <c r="KFM193" s="180"/>
      <c r="KFN193" s="180"/>
      <c r="KFO193" s="180"/>
      <c r="KFP193" s="180"/>
      <c r="KFQ193" s="180"/>
      <c r="KFR193" s="76"/>
      <c r="KFS193" s="67"/>
      <c r="KFT193" s="180"/>
      <c r="KFU193" s="180"/>
      <c r="KFV193" s="180"/>
      <c r="KFW193" s="180"/>
      <c r="KFX193" s="180"/>
      <c r="KFY193" s="76"/>
      <c r="KFZ193" s="67"/>
      <c r="KGA193" s="180"/>
      <c r="KGB193" s="180"/>
      <c r="KGC193" s="180"/>
      <c r="KGD193" s="180"/>
      <c r="KGE193" s="180"/>
      <c r="KGF193" s="76"/>
      <c r="KGG193" s="67"/>
      <c r="KGH193" s="180"/>
      <c r="KGI193" s="180"/>
      <c r="KGJ193" s="180"/>
      <c r="KGK193" s="180"/>
      <c r="KGL193" s="180"/>
      <c r="KGM193" s="76"/>
      <c r="KGN193" s="67"/>
      <c r="KGO193" s="180"/>
      <c r="KGP193" s="180"/>
      <c r="KGQ193" s="180"/>
      <c r="KGR193" s="180"/>
      <c r="KGS193" s="180"/>
      <c r="KGT193" s="76"/>
      <c r="KGU193" s="67"/>
      <c r="KGV193" s="180"/>
      <c r="KGW193" s="180"/>
      <c r="KGX193" s="180"/>
      <c r="KGY193" s="180"/>
      <c r="KGZ193" s="180"/>
      <c r="KHA193" s="76"/>
      <c r="KHB193" s="67"/>
      <c r="KHC193" s="180"/>
      <c r="KHD193" s="180"/>
      <c r="KHE193" s="180"/>
      <c r="KHF193" s="180"/>
      <c r="KHG193" s="180"/>
      <c r="KHH193" s="76"/>
      <c r="KHI193" s="67"/>
      <c r="KHJ193" s="180"/>
      <c r="KHK193" s="180"/>
      <c r="KHL193" s="180"/>
      <c r="KHM193" s="180"/>
      <c r="KHN193" s="180"/>
      <c r="KHO193" s="76"/>
      <c r="KHP193" s="67"/>
      <c r="KHQ193" s="180"/>
      <c r="KHR193" s="180"/>
      <c r="KHS193" s="180"/>
      <c r="KHT193" s="180"/>
      <c r="KHU193" s="180"/>
      <c r="KHV193" s="76"/>
      <c r="KHW193" s="67"/>
      <c r="KHX193" s="180"/>
      <c r="KHY193" s="180"/>
      <c r="KHZ193" s="180"/>
      <c r="KIA193" s="180"/>
      <c r="KIB193" s="180"/>
      <c r="KIC193" s="76"/>
      <c r="KID193" s="67"/>
      <c r="KIE193" s="180"/>
      <c r="KIF193" s="180"/>
      <c r="KIG193" s="180"/>
      <c r="KIH193" s="180"/>
      <c r="KII193" s="180"/>
      <c r="KIJ193" s="76"/>
      <c r="KIK193" s="67"/>
      <c r="KIL193" s="180"/>
      <c r="KIM193" s="180"/>
      <c r="KIN193" s="180"/>
      <c r="KIO193" s="180"/>
      <c r="KIP193" s="180"/>
      <c r="KIQ193" s="76"/>
      <c r="KIR193" s="67"/>
      <c r="KIS193" s="180"/>
      <c r="KIT193" s="180"/>
      <c r="KIU193" s="180"/>
      <c r="KIV193" s="180"/>
      <c r="KIW193" s="180"/>
      <c r="KIX193" s="76"/>
      <c r="KIY193" s="67"/>
      <c r="KIZ193" s="180"/>
      <c r="KJA193" s="180"/>
      <c r="KJB193" s="180"/>
      <c r="KJC193" s="180"/>
      <c r="KJD193" s="180"/>
      <c r="KJE193" s="76"/>
      <c r="KJF193" s="67"/>
      <c r="KJG193" s="180"/>
      <c r="KJH193" s="180"/>
      <c r="KJI193" s="180"/>
      <c r="KJJ193" s="180"/>
      <c r="KJK193" s="180"/>
      <c r="KJL193" s="76"/>
      <c r="KJM193" s="67"/>
      <c r="KJN193" s="180"/>
      <c r="KJO193" s="180"/>
      <c r="KJP193" s="180"/>
      <c r="KJQ193" s="180"/>
      <c r="KJR193" s="180"/>
      <c r="KJS193" s="76"/>
      <c r="KJT193" s="67"/>
      <c r="KJU193" s="180"/>
      <c r="KJV193" s="180"/>
      <c r="KJW193" s="180"/>
      <c r="KJX193" s="180"/>
      <c r="KJY193" s="180"/>
      <c r="KJZ193" s="76"/>
      <c r="KKA193" s="67"/>
      <c r="KKB193" s="180"/>
      <c r="KKC193" s="180"/>
      <c r="KKD193" s="180"/>
      <c r="KKE193" s="180"/>
      <c r="KKF193" s="180"/>
      <c r="KKG193" s="76"/>
      <c r="KKH193" s="67"/>
      <c r="KKI193" s="180"/>
      <c r="KKJ193" s="180"/>
      <c r="KKK193" s="180"/>
      <c r="KKL193" s="180"/>
      <c r="KKM193" s="180"/>
      <c r="KKN193" s="76"/>
      <c r="KKO193" s="67"/>
      <c r="KKP193" s="180"/>
      <c r="KKQ193" s="180"/>
      <c r="KKR193" s="180"/>
      <c r="KKS193" s="180"/>
      <c r="KKT193" s="180"/>
      <c r="KKU193" s="76"/>
      <c r="KKV193" s="67"/>
      <c r="KKW193" s="180"/>
      <c r="KKX193" s="180"/>
      <c r="KKY193" s="180"/>
      <c r="KKZ193" s="180"/>
      <c r="KLA193" s="180"/>
      <c r="KLB193" s="76"/>
      <c r="KLC193" s="67"/>
      <c r="KLD193" s="180"/>
      <c r="KLE193" s="180"/>
      <c r="KLF193" s="180"/>
      <c r="KLG193" s="180"/>
      <c r="KLH193" s="180"/>
      <c r="KLI193" s="76"/>
      <c r="KLJ193" s="67"/>
      <c r="KLK193" s="180"/>
      <c r="KLL193" s="180"/>
      <c r="KLM193" s="180"/>
      <c r="KLN193" s="180"/>
      <c r="KLO193" s="180"/>
      <c r="KLP193" s="76"/>
      <c r="KLQ193" s="67"/>
      <c r="KLR193" s="180"/>
      <c r="KLS193" s="180"/>
      <c r="KLT193" s="180"/>
      <c r="KLU193" s="180"/>
      <c r="KLV193" s="180"/>
      <c r="KLW193" s="76"/>
      <c r="KLX193" s="67"/>
      <c r="KLY193" s="180"/>
      <c r="KLZ193" s="180"/>
      <c r="KMA193" s="180"/>
      <c r="KMB193" s="180"/>
      <c r="KMC193" s="180"/>
      <c r="KMD193" s="76"/>
      <c r="KME193" s="67"/>
      <c r="KMF193" s="180"/>
      <c r="KMG193" s="180"/>
      <c r="KMH193" s="180"/>
      <c r="KMI193" s="180"/>
      <c r="KMJ193" s="180"/>
      <c r="KMK193" s="76"/>
      <c r="KML193" s="67"/>
      <c r="KMM193" s="180"/>
      <c r="KMN193" s="180"/>
      <c r="KMO193" s="180"/>
      <c r="KMP193" s="180"/>
      <c r="KMQ193" s="180"/>
      <c r="KMR193" s="76"/>
      <c r="KMS193" s="67"/>
      <c r="KMT193" s="180"/>
      <c r="KMU193" s="180"/>
      <c r="KMV193" s="180"/>
      <c r="KMW193" s="180"/>
      <c r="KMX193" s="180"/>
      <c r="KMY193" s="76"/>
      <c r="KMZ193" s="67"/>
      <c r="KNA193" s="180"/>
      <c r="KNB193" s="180"/>
      <c r="KNC193" s="180"/>
      <c r="KND193" s="180"/>
      <c r="KNE193" s="180"/>
      <c r="KNF193" s="76"/>
      <c r="KNG193" s="67"/>
      <c r="KNH193" s="180"/>
      <c r="KNI193" s="180"/>
      <c r="KNJ193" s="180"/>
      <c r="KNK193" s="180"/>
      <c r="KNL193" s="180"/>
      <c r="KNM193" s="76"/>
      <c r="KNN193" s="67"/>
      <c r="KNO193" s="180"/>
      <c r="KNP193" s="180"/>
      <c r="KNQ193" s="180"/>
      <c r="KNR193" s="180"/>
      <c r="KNS193" s="180"/>
      <c r="KNT193" s="76"/>
      <c r="KNU193" s="67"/>
      <c r="KNV193" s="180"/>
      <c r="KNW193" s="180"/>
      <c r="KNX193" s="180"/>
      <c r="KNY193" s="180"/>
      <c r="KNZ193" s="180"/>
      <c r="KOA193" s="76"/>
      <c r="KOB193" s="67"/>
      <c r="KOC193" s="180"/>
      <c r="KOD193" s="180"/>
      <c r="KOE193" s="180"/>
      <c r="KOF193" s="180"/>
      <c r="KOG193" s="180"/>
      <c r="KOH193" s="76"/>
      <c r="KOI193" s="67"/>
      <c r="KOJ193" s="180"/>
      <c r="KOK193" s="180"/>
      <c r="KOL193" s="180"/>
      <c r="KOM193" s="180"/>
      <c r="KON193" s="180"/>
      <c r="KOO193" s="76"/>
      <c r="KOP193" s="67"/>
      <c r="KOQ193" s="180"/>
      <c r="KOR193" s="180"/>
      <c r="KOS193" s="180"/>
      <c r="KOT193" s="180"/>
      <c r="KOU193" s="180"/>
      <c r="KOV193" s="76"/>
      <c r="KOW193" s="67"/>
      <c r="KOX193" s="180"/>
      <c r="KOY193" s="180"/>
      <c r="KOZ193" s="180"/>
      <c r="KPA193" s="180"/>
      <c r="KPB193" s="180"/>
      <c r="KPC193" s="76"/>
      <c r="KPD193" s="67"/>
      <c r="KPE193" s="180"/>
      <c r="KPF193" s="180"/>
      <c r="KPG193" s="180"/>
      <c r="KPH193" s="180"/>
      <c r="KPI193" s="180"/>
      <c r="KPJ193" s="76"/>
      <c r="KPK193" s="67"/>
      <c r="KPL193" s="180"/>
      <c r="KPM193" s="180"/>
      <c r="KPN193" s="180"/>
      <c r="KPO193" s="180"/>
      <c r="KPP193" s="180"/>
      <c r="KPQ193" s="76"/>
      <c r="KPR193" s="67"/>
      <c r="KPS193" s="180"/>
      <c r="KPT193" s="180"/>
      <c r="KPU193" s="180"/>
      <c r="KPV193" s="180"/>
      <c r="KPW193" s="180"/>
      <c r="KPX193" s="76"/>
      <c r="KPY193" s="67"/>
      <c r="KPZ193" s="180"/>
      <c r="KQA193" s="180"/>
      <c r="KQB193" s="180"/>
      <c r="KQC193" s="180"/>
      <c r="KQD193" s="180"/>
      <c r="KQE193" s="76"/>
      <c r="KQF193" s="67"/>
      <c r="KQG193" s="180"/>
      <c r="KQH193" s="180"/>
      <c r="KQI193" s="180"/>
      <c r="KQJ193" s="180"/>
      <c r="KQK193" s="180"/>
      <c r="KQL193" s="76"/>
      <c r="KQM193" s="67"/>
      <c r="KQN193" s="180"/>
      <c r="KQO193" s="180"/>
      <c r="KQP193" s="180"/>
      <c r="KQQ193" s="180"/>
      <c r="KQR193" s="180"/>
      <c r="KQS193" s="76"/>
      <c r="KQT193" s="67"/>
      <c r="KQU193" s="180"/>
      <c r="KQV193" s="180"/>
      <c r="KQW193" s="180"/>
      <c r="KQX193" s="180"/>
      <c r="KQY193" s="180"/>
      <c r="KQZ193" s="76"/>
      <c r="KRA193" s="67"/>
      <c r="KRB193" s="180"/>
      <c r="KRC193" s="180"/>
      <c r="KRD193" s="180"/>
      <c r="KRE193" s="180"/>
      <c r="KRF193" s="180"/>
      <c r="KRG193" s="76"/>
      <c r="KRH193" s="67"/>
      <c r="KRI193" s="180"/>
      <c r="KRJ193" s="180"/>
      <c r="KRK193" s="180"/>
      <c r="KRL193" s="180"/>
      <c r="KRM193" s="180"/>
      <c r="KRN193" s="76"/>
      <c r="KRO193" s="67"/>
      <c r="KRP193" s="180"/>
      <c r="KRQ193" s="180"/>
      <c r="KRR193" s="180"/>
      <c r="KRS193" s="180"/>
      <c r="KRT193" s="180"/>
      <c r="KRU193" s="76"/>
      <c r="KRV193" s="67"/>
      <c r="KRW193" s="180"/>
      <c r="KRX193" s="180"/>
      <c r="KRY193" s="180"/>
      <c r="KRZ193" s="180"/>
      <c r="KSA193" s="180"/>
      <c r="KSB193" s="76"/>
      <c r="KSC193" s="67"/>
      <c r="KSD193" s="180"/>
      <c r="KSE193" s="180"/>
      <c r="KSF193" s="180"/>
      <c r="KSG193" s="180"/>
      <c r="KSH193" s="180"/>
      <c r="KSI193" s="76"/>
      <c r="KSJ193" s="67"/>
      <c r="KSK193" s="180"/>
      <c r="KSL193" s="180"/>
      <c r="KSM193" s="180"/>
      <c r="KSN193" s="180"/>
      <c r="KSO193" s="180"/>
      <c r="KSP193" s="76"/>
      <c r="KSQ193" s="67"/>
      <c r="KSR193" s="180"/>
      <c r="KSS193" s="180"/>
      <c r="KST193" s="180"/>
      <c r="KSU193" s="180"/>
      <c r="KSV193" s="180"/>
      <c r="KSW193" s="76"/>
      <c r="KSX193" s="67"/>
      <c r="KSY193" s="180"/>
      <c r="KSZ193" s="180"/>
      <c r="KTA193" s="180"/>
      <c r="KTB193" s="180"/>
      <c r="KTC193" s="180"/>
      <c r="KTD193" s="76"/>
      <c r="KTE193" s="67"/>
      <c r="KTF193" s="180"/>
      <c r="KTG193" s="180"/>
      <c r="KTH193" s="180"/>
      <c r="KTI193" s="180"/>
      <c r="KTJ193" s="180"/>
      <c r="KTK193" s="76"/>
      <c r="KTL193" s="67"/>
      <c r="KTM193" s="180"/>
      <c r="KTN193" s="180"/>
      <c r="KTO193" s="180"/>
      <c r="KTP193" s="180"/>
      <c r="KTQ193" s="180"/>
      <c r="KTR193" s="76"/>
      <c r="KTS193" s="67"/>
      <c r="KTT193" s="180"/>
      <c r="KTU193" s="180"/>
      <c r="KTV193" s="180"/>
      <c r="KTW193" s="180"/>
      <c r="KTX193" s="180"/>
      <c r="KTY193" s="76"/>
      <c r="KTZ193" s="67"/>
      <c r="KUA193" s="180"/>
      <c r="KUB193" s="180"/>
      <c r="KUC193" s="180"/>
      <c r="KUD193" s="180"/>
      <c r="KUE193" s="180"/>
      <c r="KUF193" s="76"/>
      <c r="KUG193" s="67"/>
      <c r="KUH193" s="180"/>
      <c r="KUI193" s="180"/>
      <c r="KUJ193" s="180"/>
      <c r="KUK193" s="180"/>
      <c r="KUL193" s="180"/>
      <c r="KUM193" s="76"/>
      <c r="KUN193" s="67"/>
      <c r="KUO193" s="180"/>
      <c r="KUP193" s="180"/>
      <c r="KUQ193" s="180"/>
      <c r="KUR193" s="180"/>
      <c r="KUS193" s="180"/>
      <c r="KUT193" s="76"/>
      <c r="KUU193" s="67"/>
      <c r="KUV193" s="180"/>
      <c r="KUW193" s="180"/>
      <c r="KUX193" s="180"/>
      <c r="KUY193" s="180"/>
      <c r="KUZ193" s="180"/>
      <c r="KVA193" s="76"/>
      <c r="KVB193" s="67"/>
      <c r="KVC193" s="180"/>
      <c r="KVD193" s="180"/>
      <c r="KVE193" s="180"/>
      <c r="KVF193" s="180"/>
      <c r="KVG193" s="180"/>
      <c r="KVH193" s="76"/>
      <c r="KVI193" s="67"/>
      <c r="KVJ193" s="180"/>
      <c r="KVK193" s="180"/>
      <c r="KVL193" s="180"/>
      <c r="KVM193" s="180"/>
      <c r="KVN193" s="180"/>
      <c r="KVO193" s="76"/>
      <c r="KVP193" s="67"/>
      <c r="KVQ193" s="180"/>
      <c r="KVR193" s="180"/>
      <c r="KVS193" s="180"/>
      <c r="KVT193" s="180"/>
      <c r="KVU193" s="180"/>
      <c r="KVV193" s="76"/>
      <c r="KVW193" s="67"/>
      <c r="KVX193" s="180"/>
      <c r="KVY193" s="180"/>
      <c r="KVZ193" s="180"/>
      <c r="KWA193" s="180"/>
      <c r="KWB193" s="180"/>
      <c r="KWC193" s="76"/>
      <c r="KWD193" s="67"/>
      <c r="KWE193" s="180"/>
      <c r="KWF193" s="180"/>
      <c r="KWG193" s="180"/>
      <c r="KWH193" s="180"/>
      <c r="KWI193" s="180"/>
      <c r="KWJ193" s="76"/>
      <c r="KWK193" s="67"/>
      <c r="KWL193" s="180"/>
      <c r="KWM193" s="180"/>
      <c r="KWN193" s="180"/>
      <c r="KWO193" s="180"/>
      <c r="KWP193" s="180"/>
      <c r="KWQ193" s="76"/>
      <c r="KWR193" s="67"/>
      <c r="KWS193" s="180"/>
      <c r="KWT193" s="180"/>
      <c r="KWU193" s="180"/>
      <c r="KWV193" s="180"/>
      <c r="KWW193" s="180"/>
      <c r="KWX193" s="76"/>
      <c r="KWY193" s="67"/>
      <c r="KWZ193" s="180"/>
      <c r="KXA193" s="180"/>
      <c r="KXB193" s="180"/>
      <c r="KXC193" s="180"/>
      <c r="KXD193" s="180"/>
      <c r="KXE193" s="76"/>
      <c r="KXF193" s="67"/>
      <c r="KXG193" s="180"/>
      <c r="KXH193" s="180"/>
      <c r="KXI193" s="180"/>
      <c r="KXJ193" s="180"/>
      <c r="KXK193" s="180"/>
      <c r="KXL193" s="76"/>
      <c r="KXM193" s="67"/>
      <c r="KXN193" s="180"/>
      <c r="KXO193" s="180"/>
      <c r="KXP193" s="180"/>
      <c r="KXQ193" s="180"/>
      <c r="KXR193" s="180"/>
      <c r="KXS193" s="76"/>
      <c r="KXT193" s="67"/>
      <c r="KXU193" s="180"/>
      <c r="KXV193" s="180"/>
      <c r="KXW193" s="180"/>
      <c r="KXX193" s="180"/>
      <c r="KXY193" s="180"/>
      <c r="KXZ193" s="76"/>
      <c r="KYA193" s="67"/>
      <c r="KYB193" s="180"/>
      <c r="KYC193" s="180"/>
      <c r="KYD193" s="180"/>
      <c r="KYE193" s="180"/>
      <c r="KYF193" s="180"/>
      <c r="KYG193" s="76"/>
      <c r="KYH193" s="67"/>
      <c r="KYI193" s="180"/>
      <c r="KYJ193" s="180"/>
      <c r="KYK193" s="180"/>
      <c r="KYL193" s="180"/>
      <c r="KYM193" s="180"/>
      <c r="KYN193" s="76"/>
      <c r="KYO193" s="67"/>
      <c r="KYP193" s="180"/>
      <c r="KYQ193" s="180"/>
      <c r="KYR193" s="180"/>
      <c r="KYS193" s="180"/>
      <c r="KYT193" s="180"/>
      <c r="KYU193" s="76"/>
      <c r="KYV193" s="67"/>
      <c r="KYW193" s="180"/>
      <c r="KYX193" s="180"/>
      <c r="KYY193" s="180"/>
      <c r="KYZ193" s="180"/>
      <c r="KZA193" s="180"/>
      <c r="KZB193" s="76"/>
      <c r="KZC193" s="67"/>
      <c r="KZD193" s="180"/>
      <c r="KZE193" s="180"/>
      <c r="KZF193" s="180"/>
      <c r="KZG193" s="180"/>
      <c r="KZH193" s="180"/>
      <c r="KZI193" s="76"/>
      <c r="KZJ193" s="67"/>
      <c r="KZK193" s="180"/>
      <c r="KZL193" s="180"/>
      <c r="KZM193" s="180"/>
      <c r="KZN193" s="180"/>
      <c r="KZO193" s="180"/>
      <c r="KZP193" s="76"/>
      <c r="KZQ193" s="67"/>
      <c r="KZR193" s="180"/>
      <c r="KZS193" s="180"/>
      <c r="KZT193" s="180"/>
      <c r="KZU193" s="180"/>
      <c r="KZV193" s="180"/>
      <c r="KZW193" s="76"/>
      <c r="KZX193" s="67"/>
      <c r="KZY193" s="180"/>
      <c r="KZZ193" s="180"/>
      <c r="LAA193" s="180"/>
      <c r="LAB193" s="180"/>
      <c r="LAC193" s="180"/>
      <c r="LAD193" s="76"/>
      <c r="LAE193" s="67"/>
      <c r="LAF193" s="180"/>
      <c r="LAG193" s="180"/>
      <c r="LAH193" s="180"/>
      <c r="LAI193" s="180"/>
      <c r="LAJ193" s="180"/>
      <c r="LAK193" s="76"/>
      <c r="LAL193" s="67"/>
      <c r="LAM193" s="180"/>
      <c r="LAN193" s="180"/>
      <c r="LAO193" s="180"/>
      <c r="LAP193" s="180"/>
      <c r="LAQ193" s="180"/>
      <c r="LAR193" s="76"/>
      <c r="LAS193" s="67"/>
      <c r="LAT193" s="180"/>
      <c r="LAU193" s="180"/>
      <c r="LAV193" s="180"/>
      <c r="LAW193" s="180"/>
      <c r="LAX193" s="180"/>
      <c r="LAY193" s="76"/>
      <c r="LAZ193" s="67"/>
      <c r="LBA193" s="180"/>
      <c r="LBB193" s="180"/>
      <c r="LBC193" s="180"/>
      <c r="LBD193" s="180"/>
      <c r="LBE193" s="180"/>
      <c r="LBF193" s="76"/>
      <c r="LBG193" s="67"/>
      <c r="LBH193" s="180"/>
      <c r="LBI193" s="180"/>
      <c r="LBJ193" s="180"/>
      <c r="LBK193" s="180"/>
      <c r="LBL193" s="180"/>
      <c r="LBM193" s="76"/>
      <c r="LBN193" s="67"/>
      <c r="LBO193" s="180"/>
      <c r="LBP193" s="180"/>
      <c r="LBQ193" s="180"/>
      <c r="LBR193" s="180"/>
      <c r="LBS193" s="180"/>
      <c r="LBT193" s="76"/>
      <c r="LBU193" s="67"/>
      <c r="LBV193" s="180"/>
      <c r="LBW193" s="180"/>
      <c r="LBX193" s="180"/>
      <c r="LBY193" s="180"/>
      <c r="LBZ193" s="180"/>
      <c r="LCA193" s="76"/>
      <c r="LCB193" s="67"/>
      <c r="LCC193" s="180"/>
      <c r="LCD193" s="180"/>
      <c r="LCE193" s="180"/>
      <c r="LCF193" s="180"/>
      <c r="LCG193" s="180"/>
      <c r="LCH193" s="76"/>
      <c r="LCI193" s="67"/>
      <c r="LCJ193" s="180"/>
      <c r="LCK193" s="180"/>
      <c r="LCL193" s="180"/>
      <c r="LCM193" s="180"/>
      <c r="LCN193" s="180"/>
      <c r="LCO193" s="76"/>
      <c r="LCP193" s="67"/>
      <c r="LCQ193" s="180"/>
      <c r="LCR193" s="180"/>
      <c r="LCS193" s="180"/>
      <c r="LCT193" s="180"/>
      <c r="LCU193" s="180"/>
      <c r="LCV193" s="76"/>
      <c r="LCW193" s="67"/>
      <c r="LCX193" s="180"/>
      <c r="LCY193" s="180"/>
      <c r="LCZ193" s="180"/>
      <c r="LDA193" s="180"/>
      <c r="LDB193" s="180"/>
      <c r="LDC193" s="76"/>
      <c r="LDD193" s="67"/>
      <c r="LDE193" s="180"/>
      <c r="LDF193" s="180"/>
      <c r="LDG193" s="180"/>
      <c r="LDH193" s="180"/>
      <c r="LDI193" s="180"/>
      <c r="LDJ193" s="76"/>
      <c r="LDK193" s="67"/>
      <c r="LDL193" s="180"/>
      <c r="LDM193" s="180"/>
      <c r="LDN193" s="180"/>
      <c r="LDO193" s="180"/>
      <c r="LDP193" s="180"/>
      <c r="LDQ193" s="76"/>
      <c r="LDR193" s="67"/>
      <c r="LDS193" s="180"/>
      <c r="LDT193" s="180"/>
      <c r="LDU193" s="180"/>
      <c r="LDV193" s="180"/>
      <c r="LDW193" s="180"/>
      <c r="LDX193" s="76"/>
      <c r="LDY193" s="67"/>
      <c r="LDZ193" s="180"/>
      <c r="LEA193" s="180"/>
      <c r="LEB193" s="180"/>
      <c r="LEC193" s="180"/>
      <c r="LED193" s="180"/>
      <c r="LEE193" s="76"/>
      <c r="LEF193" s="67"/>
      <c r="LEG193" s="180"/>
      <c r="LEH193" s="180"/>
      <c r="LEI193" s="180"/>
      <c r="LEJ193" s="180"/>
      <c r="LEK193" s="180"/>
      <c r="LEL193" s="76"/>
      <c r="LEM193" s="67"/>
      <c r="LEN193" s="180"/>
      <c r="LEO193" s="180"/>
      <c r="LEP193" s="180"/>
      <c r="LEQ193" s="180"/>
      <c r="LER193" s="180"/>
      <c r="LES193" s="76"/>
      <c r="LET193" s="67"/>
      <c r="LEU193" s="180"/>
      <c r="LEV193" s="180"/>
      <c r="LEW193" s="180"/>
      <c r="LEX193" s="180"/>
      <c r="LEY193" s="180"/>
      <c r="LEZ193" s="76"/>
      <c r="LFA193" s="67"/>
      <c r="LFB193" s="180"/>
      <c r="LFC193" s="180"/>
      <c r="LFD193" s="180"/>
      <c r="LFE193" s="180"/>
      <c r="LFF193" s="180"/>
      <c r="LFG193" s="76"/>
      <c r="LFH193" s="67"/>
      <c r="LFI193" s="180"/>
      <c r="LFJ193" s="180"/>
      <c r="LFK193" s="180"/>
      <c r="LFL193" s="180"/>
      <c r="LFM193" s="180"/>
      <c r="LFN193" s="76"/>
      <c r="LFO193" s="67"/>
      <c r="LFP193" s="180"/>
      <c r="LFQ193" s="180"/>
      <c r="LFR193" s="180"/>
      <c r="LFS193" s="180"/>
      <c r="LFT193" s="180"/>
      <c r="LFU193" s="76"/>
      <c r="LFV193" s="67"/>
      <c r="LFW193" s="180"/>
      <c r="LFX193" s="180"/>
      <c r="LFY193" s="180"/>
      <c r="LFZ193" s="180"/>
      <c r="LGA193" s="180"/>
      <c r="LGB193" s="76"/>
      <c r="LGC193" s="67"/>
      <c r="LGD193" s="180"/>
      <c r="LGE193" s="180"/>
      <c r="LGF193" s="180"/>
      <c r="LGG193" s="180"/>
      <c r="LGH193" s="180"/>
      <c r="LGI193" s="76"/>
      <c r="LGJ193" s="67"/>
      <c r="LGK193" s="180"/>
      <c r="LGL193" s="180"/>
      <c r="LGM193" s="180"/>
      <c r="LGN193" s="180"/>
      <c r="LGO193" s="180"/>
      <c r="LGP193" s="76"/>
      <c r="LGQ193" s="67"/>
      <c r="LGR193" s="180"/>
      <c r="LGS193" s="180"/>
      <c r="LGT193" s="180"/>
      <c r="LGU193" s="180"/>
      <c r="LGV193" s="180"/>
      <c r="LGW193" s="76"/>
      <c r="LGX193" s="67"/>
      <c r="LGY193" s="180"/>
      <c r="LGZ193" s="180"/>
      <c r="LHA193" s="180"/>
      <c r="LHB193" s="180"/>
      <c r="LHC193" s="180"/>
      <c r="LHD193" s="76"/>
      <c r="LHE193" s="67"/>
      <c r="LHF193" s="180"/>
      <c r="LHG193" s="180"/>
      <c r="LHH193" s="180"/>
      <c r="LHI193" s="180"/>
      <c r="LHJ193" s="180"/>
      <c r="LHK193" s="76"/>
      <c r="LHL193" s="67"/>
      <c r="LHM193" s="180"/>
      <c r="LHN193" s="180"/>
      <c r="LHO193" s="180"/>
      <c r="LHP193" s="180"/>
      <c r="LHQ193" s="180"/>
      <c r="LHR193" s="76"/>
      <c r="LHS193" s="67"/>
      <c r="LHT193" s="180"/>
      <c r="LHU193" s="180"/>
      <c r="LHV193" s="180"/>
      <c r="LHW193" s="180"/>
      <c r="LHX193" s="180"/>
      <c r="LHY193" s="76"/>
      <c r="LHZ193" s="67"/>
      <c r="LIA193" s="180"/>
      <c r="LIB193" s="180"/>
      <c r="LIC193" s="180"/>
      <c r="LID193" s="180"/>
      <c r="LIE193" s="180"/>
      <c r="LIF193" s="76"/>
      <c r="LIG193" s="67"/>
      <c r="LIH193" s="180"/>
      <c r="LII193" s="180"/>
      <c r="LIJ193" s="180"/>
      <c r="LIK193" s="180"/>
      <c r="LIL193" s="180"/>
      <c r="LIM193" s="76"/>
      <c r="LIN193" s="67"/>
      <c r="LIO193" s="180"/>
      <c r="LIP193" s="180"/>
      <c r="LIQ193" s="180"/>
      <c r="LIR193" s="180"/>
      <c r="LIS193" s="180"/>
      <c r="LIT193" s="76"/>
      <c r="LIU193" s="67"/>
      <c r="LIV193" s="180"/>
      <c r="LIW193" s="180"/>
      <c r="LIX193" s="180"/>
      <c r="LIY193" s="180"/>
      <c r="LIZ193" s="180"/>
      <c r="LJA193" s="76"/>
      <c r="LJB193" s="67"/>
      <c r="LJC193" s="180"/>
      <c r="LJD193" s="180"/>
      <c r="LJE193" s="180"/>
      <c r="LJF193" s="180"/>
      <c r="LJG193" s="180"/>
      <c r="LJH193" s="76"/>
      <c r="LJI193" s="67"/>
      <c r="LJJ193" s="180"/>
      <c r="LJK193" s="180"/>
      <c r="LJL193" s="180"/>
      <c r="LJM193" s="180"/>
      <c r="LJN193" s="180"/>
      <c r="LJO193" s="76"/>
      <c r="LJP193" s="67"/>
      <c r="LJQ193" s="180"/>
      <c r="LJR193" s="180"/>
      <c r="LJS193" s="180"/>
      <c r="LJT193" s="180"/>
      <c r="LJU193" s="180"/>
      <c r="LJV193" s="76"/>
      <c r="LJW193" s="67"/>
      <c r="LJX193" s="180"/>
      <c r="LJY193" s="180"/>
      <c r="LJZ193" s="180"/>
      <c r="LKA193" s="180"/>
      <c r="LKB193" s="180"/>
      <c r="LKC193" s="76"/>
      <c r="LKD193" s="67"/>
      <c r="LKE193" s="180"/>
      <c r="LKF193" s="180"/>
      <c r="LKG193" s="180"/>
      <c r="LKH193" s="180"/>
      <c r="LKI193" s="180"/>
      <c r="LKJ193" s="76"/>
      <c r="LKK193" s="67"/>
      <c r="LKL193" s="180"/>
      <c r="LKM193" s="180"/>
      <c r="LKN193" s="180"/>
      <c r="LKO193" s="180"/>
      <c r="LKP193" s="180"/>
      <c r="LKQ193" s="76"/>
      <c r="LKR193" s="67"/>
      <c r="LKS193" s="180"/>
      <c r="LKT193" s="180"/>
      <c r="LKU193" s="180"/>
      <c r="LKV193" s="180"/>
      <c r="LKW193" s="180"/>
      <c r="LKX193" s="76"/>
      <c r="LKY193" s="67"/>
      <c r="LKZ193" s="180"/>
      <c r="LLA193" s="180"/>
      <c r="LLB193" s="180"/>
      <c r="LLC193" s="180"/>
      <c r="LLD193" s="180"/>
      <c r="LLE193" s="76"/>
      <c r="LLF193" s="67"/>
      <c r="LLG193" s="180"/>
      <c r="LLH193" s="180"/>
      <c r="LLI193" s="180"/>
      <c r="LLJ193" s="180"/>
      <c r="LLK193" s="180"/>
      <c r="LLL193" s="76"/>
      <c r="LLM193" s="67"/>
      <c r="LLN193" s="180"/>
      <c r="LLO193" s="180"/>
      <c r="LLP193" s="180"/>
      <c r="LLQ193" s="180"/>
      <c r="LLR193" s="180"/>
      <c r="LLS193" s="76"/>
      <c r="LLT193" s="67"/>
      <c r="LLU193" s="180"/>
      <c r="LLV193" s="180"/>
      <c r="LLW193" s="180"/>
      <c r="LLX193" s="180"/>
      <c r="LLY193" s="180"/>
      <c r="LLZ193" s="76"/>
      <c r="LMA193" s="67"/>
      <c r="LMB193" s="180"/>
      <c r="LMC193" s="180"/>
      <c r="LMD193" s="180"/>
      <c r="LME193" s="180"/>
      <c r="LMF193" s="180"/>
      <c r="LMG193" s="76"/>
      <c r="LMH193" s="67"/>
      <c r="LMI193" s="180"/>
      <c r="LMJ193" s="180"/>
      <c r="LMK193" s="180"/>
      <c r="LML193" s="180"/>
      <c r="LMM193" s="180"/>
      <c r="LMN193" s="76"/>
      <c r="LMO193" s="67"/>
      <c r="LMP193" s="180"/>
      <c r="LMQ193" s="180"/>
      <c r="LMR193" s="180"/>
      <c r="LMS193" s="180"/>
      <c r="LMT193" s="180"/>
      <c r="LMU193" s="76"/>
      <c r="LMV193" s="67"/>
      <c r="LMW193" s="180"/>
      <c r="LMX193" s="180"/>
      <c r="LMY193" s="180"/>
      <c r="LMZ193" s="180"/>
      <c r="LNA193" s="180"/>
      <c r="LNB193" s="76"/>
      <c r="LNC193" s="67"/>
      <c r="LND193" s="180"/>
      <c r="LNE193" s="180"/>
      <c r="LNF193" s="180"/>
      <c r="LNG193" s="180"/>
      <c r="LNH193" s="180"/>
      <c r="LNI193" s="76"/>
      <c r="LNJ193" s="67"/>
      <c r="LNK193" s="180"/>
      <c r="LNL193" s="180"/>
      <c r="LNM193" s="180"/>
      <c r="LNN193" s="180"/>
      <c r="LNO193" s="180"/>
      <c r="LNP193" s="76"/>
      <c r="LNQ193" s="67"/>
      <c r="LNR193" s="180"/>
      <c r="LNS193" s="180"/>
      <c r="LNT193" s="180"/>
      <c r="LNU193" s="180"/>
      <c r="LNV193" s="180"/>
      <c r="LNW193" s="76"/>
      <c r="LNX193" s="67"/>
      <c r="LNY193" s="180"/>
      <c r="LNZ193" s="180"/>
      <c r="LOA193" s="180"/>
      <c r="LOB193" s="180"/>
      <c r="LOC193" s="180"/>
      <c r="LOD193" s="76"/>
      <c r="LOE193" s="67"/>
      <c r="LOF193" s="180"/>
      <c r="LOG193" s="180"/>
      <c r="LOH193" s="180"/>
      <c r="LOI193" s="180"/>
      <c r="LOJ193" s="180"/>
      <c r="LOK193" s="76"/>
      <c r="LOL193" s="67"/>
      <c r="LOM193" s="180"/>
      <c r="LON193" s="180"/>
      <c r="LOO193" s="180"/>
      <c r="LOP193" s="180"/>
      <c r="LOQ193" s="180"/>
      <c r="LOR193" s="76"/>
      <c r="LOS193" s="67"/>
      <c r="LOT193" s="180"/>
      <c r="LOU193" s="180"/>
      <c r="LOV193" s="180"/>
      <c r="LOW193" s="180"/>
      <c r="LOX193" s="180"/>
      <c r="LOY193" s="76"/>
      <c r="LOZ193" s="67"/>
      <c r="LPA193" s="180"/>
      <c r="LPB193" s="180"/>
      <c r="LPC193" s="180"/>
      <c r="LPD193" s="180"/>
      <c r="LPE193" s="180"/>
      <c r="LPF193" s="76"/>
      <c r="LPG193" s="67"/>
      <c r="LPH193" s="180"/>
      <c r="LPI193" s="180"/>
      <c r="LPJ193" s="180"/>
      <c r="LPK193" s="180"/>
      <c r="LPL193" s="180"/>
      <c r="LPM193" s="76"/>
      <c r="LPN193" s="67"/>
      <c r="LPO193" s="180"/>
      <c r="LPP193" s="180"/>
      <c r="LPQ193" s="180"/>
      <c r="LPR193" s="180"/>
      <c r="LPS193" s="180"/>
      <c r="LPT193" s="76"/>
      <c r="LPU193" s="67"/>
      <c r="LPV193" s="180"/>
      <c r="LPW193" s="180"/>
      <c r="LPX193" s="180"/>
      <c r="LPY193" s="180"/>
      <c r="LPZ193" s="180"/>
      <c r="LQA193" s="76"/>
      <c r="LQB193" s="67"/>
      <c r="LQC193" s="180"/>
      <c r="LQD193" s="180"/>
      <c r="LQE193" s="180"/>
      <c r="LQF193" s="180"/>
      <c r="LQG193" s="180"/>
      <c r="LQH193" s="76"/>
      <c r="LQI193" s="67"/>
      <c r="LQJ193" s="180"/>
      <c r="LQK193" s="180"/>
      <c r="LQL193" s="180"/>
      <c r="LQM193" s="180"/>
      <c r="LQN193" s="180"/>
      <c r="LQO193" s="76"/>
      <c r="LQP193" s="67"/>
      <c r="LQQ193" s="180"/>
      <c r="LQR193" s="180"/>
      <c r="LQS193" s="180"/>
      <c r="LQT193" s="180"/>
      <c r="LQU193" s="180"/>
      <c r="LQV193" s="76"/>
      <c r="LQW193" s="67"/>
      <c r="LQX193" s="180"/>
      <c r="LQY193" s="180"/>
      <c r="LQZ193" s="180"/>
      <c r="LRA193" s="180"/>
      <c r="LRB193" s="180"/>
      <c r="LRC193" s="76"/>
      <c r="LRD193" s="67"/>
      <c r="LRE193" s="180"/>
      <c r="LRF193" s="180"/>
      <c r="LRG193" s="180"/>
      <c r="LRH193" s="180"/>
      <c r="LRI193" s="180"/>
      <c r="LRJ193" s="76"/>
      <c r="LRK193" s="67"/>
      <c r="LRL193" s="180"/>
      <c r="LRM193" s="180"/>
      <c r="LRN193" s="180"/>
      <c r="LRO193" s="180"/>
      <c r="LRP193" s="180"/>
      <c r="LRQ193" s="76"/>
      <c r="LRR193" s="67"/>
      <c r="LRS193" s="180"/>
      <c r="LRT193" s="180"/>
      <c r="LRU193" s="180"/>
      <c r="LRV193" s="180"/>
      <c r="LRW193" s="180"/>
      <c r="LRX193" s="76"/>
      <c r="LRY193" s="67"/>
      <c r="LRZ193" s="180"/>
      <c r="LSA193" s="180"/>
      <c r="LSB193" s="180"/>
      <c r="LSC193" s="180"/>
      <c r="LSD193" s="180"/>
      <c r="LSE193" s="76"/>
      <c r="LSF193" s="67"/>
      <c r="LSG193" s="180"/>
      <c r="LSH193" s="180"/>
      <c r="LSI193" s="180"/>
      <c r="LSJ193" s="180"/>
      <c r="LSK193" s="180"/>
      <c r="LSL193" s="76"/>
      <c r="LSM193" s="67"/>
      <c r="LSN193" s="180"/>
      <c r="LSO193" s="180"/>
      <c r="LSP193" s="180"/>
      <c r="LSQ193" s="180"/>
      <c r="LSR193" s="180"/>
      <c r="LSS193" s="76"/>
      <c r="LST193" s="67"/>
      <c r="LSU193" s="180"/>
      <c r="LSV193" s="180"/>
      <c r="LSW193" s="180"/>
      <c r="LSX193" s="180"/>
      <c r="LSY193" s="180"/>
      <c r="LSZ193" s="76"/>
      <c r="LTA193" s="67"/>
      <c r="LTB193" s="180"/>
      <c r="LTC193" s="180"/>
      <c r="LTD193" s="180"/>
      <c r="LTE193" s="180"/>
      <c r="LTF193" s="180"/>
      <c r="LTG193" s="76"/>
      <c r="LTH193" s="67"/>
      <c r="LTI193" s="180"/>
      <c r="LTJ193" s="180"/>
      <c r="LTK193" s="180"/>
      <c r="LTL193" s="180"/>
      <c r="LTM193" s="180"/>
      <c r="LTN193" s="76"/>
      <c r="LTO193" s="67"/>
      <c r="LTP193" s="180"/>
      <c r="LTQ193" s="180"/>
      <c r="LTR193" s="180"/>
      <c r="LTS193" s="180"/>
      <c r="LTT193" s="180"/>
      <c r="LTU193" s="76"/>
      <c r="LTV193" s="67"/>
      <c r="LTW193" s="180"/>
      <c r="LTX193" s="180"/>
      <c r="LTY193" s="180"/>
      <c r="LTZ193" s="180"/>
      <c r="LUA193" s="180"/>
      <c r="LUB193" s="76"/>
      <c r="LUC193" s="67"/>
      <c r="LUD193" s="180"/>
      <c r="LUE193" s="180"/>
      <c r="LUF193" s="180"/>
      <c r="LUG193" s="180"/>
      <c r="LUH193" s="180"/>
      <c r="LUI193" s="76"/>
      <c r="LUJ193" s="67"/>
      <c r="LUK193" s="180"/>
      <c r="LUL193" s="180"/>
      <c r="LUM193" s="180"/>
      <c r="LUN193" s="180"/>
      <c r="LUO193" s="180"/>
      <c r="LUP193" s="76"/>
      <c r="LUQ193" s="67"/>
      <c r="LUR193" s="180"/>
      <c r="LUS193" s="180"/>
      <c r="LUT193" s="180"/>
      <c r="LUU193" s="180"/>
      <c r="LUV193" s="180"/>
      <c r="LUW193" s="76"/>
      <c r="LUX193" s="67"/>
      <c r="LUY193" s="180"/>
      <c r="LUZ193" s="180"/>
      <c r="LVA193" s="180"/>
      <c r="LVB193" s="180"/>
      <c r="LVC193" s="180"/>
      <c r="LVD193" s="76"/>
      <c r="LVE193" s="67"/>
      <c r="LVF193" s="180"/>
      <c r="LVG193" s="180"/>
      <c r="LVH193" s="180"/>
      <c r="LVI193" s="180"/>
      <c r="LVJ193" s="180"/>
      <c r="LVK193" s="76"/>
      <c r="LVL193" s="67"/>
      <c r="LVM193" s="180"/>
      <c r="LVN193" s="180"/>
      <c r="LVO193" s="180"/>
      <c r="LVP193" s="180"/>
      <c r="LVQ193" s="180"/>
      <c r="LVR193" s="76"/>
      <c r="LVS193" s="67"/>
      <c r="LVT193" s="180"/>
      <c r="LVU193" s="180"/>
      <c r="LVV193" s="180"/>
      <c r="LVW193" s="180"/>
      <c r="LVX193" s="180"/>
      <c r="LVY193" s="76"/>
      <c r="LVZ193" s="67"/>
      <c r="LWA193" s="180"/>
      <c r="LWB193" s="180"/>
      <c r="LWC193" s="180"/>
      <c r="LWD193" s="180"/>
      <c r="LWE193" s="180"/>
      <c r="LWF193" s="76"/>
      <c r="LWG193" s="67"/>
      <c r="LWH193" s="180"/>
      <c r="LWI193" s="180"/>
      <c r="LWJ193" s="180"/>
      <c r="LWK193" s="180"/>
      <c r="LWL193" s="180"/>
      <c r="LWM193" s="76"/>
      <c r="LWN193" s="67"/>
      <c r="LWO193" s="180"/>
      <c r="LWP193" s="180"/>
      <c r="LWQ193" s="180"/>
      <c r="LWR193" s="180"/>
      <c r="LWS193" s="180"/>
      <c r="LWT193" s="76"/>
      <c r="LWU193" s="67"/>
      <c r="LWV193" s="180"/>
      <c r="LWW193" s="180"/>
      <c r="LWX193" s="180"/>
      <c r="LWY193" s="180"/>
      <c r="LWZ193" s="180"/>
      <c r="LXA193" s="76"/>
      <c r="LXB193" s="67"/>
      <c r="LXC193" s="180"/>
      <c r="LXD193" s="180"/>
      <c r="LXE193" s="180"/>
      <c r="LXF193" s="180"/>
      <c r="LXG193" s="180"/>
      <c r="LXH193" s="76"/>
      <c r="LXI193" s="67"/>
      <c r="LXJ193" s="180"/>
      <c r="LXK193" s="180"/>
      <c r="LXL193" s="180"/>
      <c r="LXM193" s="180"/>
      <c r="LXN193" s="180"/>
      <c r="LXO193" s="76"/>
      <c r="LXP193" s="67"/>
      <c r="LXQ193" s="180"/>
      <c r="LXR193" s="180"/>
      <c r="LXS193" s="180"/>
      <c r="LXT193" s="180"/>
      <c r="LXU193" s="180"/>
      <c r="LXV193" s="76"/>
      <c r="LXW193" s="67"/>
      <c r="LXX193" s="180"/>
      <c r="LXY193" s="180"/>
      <c r="LXZ193" s="180"/>
      <c r="LYA193" s="180"/>
      <c r="LYB193" s="180"/>
      <c r="LYC193" s="76"/>
      <c r="LYD193" s="67"/>
      <c r="LYE193" s="180"/>
      <c r="LYF193" s="180"/>
      <c r="LYG193" s="180"/>
      <c r="LYH193" s="180"/>
      <c r="LYI193" s="180"/>
      <c r="LYJ193" s="76"/>
      <c r="LYK193" s="67"/>
      <c r="LYL193" s="180"/>
      <c r="LYM193" s="180"/>
      <c r="LYN193" s="180"/>
      <c r="LYO193" s="180"/>
      <c r="LYP193" s="180"/>
      <c r="LYQ193" s="76"/>
      <c r="LYR193" s="67"/>
      <c r="LYS193" s="180"/>
      <c r="LYT193" s="180"/>
      <c r="LYU193" s="180"/>
      <c r="LYV193" s="180"/>
      <c r="LYW193" s="180"/>
      <c r="LYX193" s="76"/>
      <c r="LYY193" s="67"/>
      <c r="LYZ193" s="180"/>
      <c r="LZA193" s="180"/>
      <c r="LZB193" s="180"/>
      <c r="LZC193" s="180"/>
      <c r="LZD193" s="180"/>
      <c r="LZE193" s="76"/>
      <c r="LZF193" s="67"/>
      <c r="LZG193" s="180"/>
      <c r="LZH193" s="180"/>
      <c r="LZI193" s="180"/>
      <c r="LZJ193" s="180"/>
      <c r="LZK193" s="180"/>
      <c r="LZL193" s="76"/>
      <c r="LZM193" s="67"/>
      <c r="LZN193" s="180"/>
      <c r="LZO193" s="180"/>
      <c r="LZP193" s="180"/>
      <c r="LZQ193" s="180"/>
      <c r="LZR193" s="180"/>
      <c r="LZS193" s="76"/>
      <c r="LZT193" s="67"/>
      <c r="LZU193" s="180"/>
      <c r="LZV193" s="180"/>
      <c r="LZW193" s="180"/>
      <c r="LZX193" s="180"/>
      <c r="LZY193" s="180"/>
      <c r="LZZ193" s="76"/>
      <c r="MAA193" s="67"/>
      <c r="MAB193" s="180"/>
      <c r="MAC193" s="180"/>
      <c r="MAD193" s="180"/>
      <c r="MAE193" s="180"/>
      <c r="MAF193" s="180"/>
      <c r="MAG193" s="76"/>
      <c r="MAH193" s="67"/>
      <c r="MAI193" s="180"/>
      <c r="MAJ193" s="180"/>
      <c r="MAK193" s="180"/>
      <c r="MAL193" s="180"/>
      <c r="MAM193" s="180"/>
      <c r="MAN193" s="76"/>
      <c r="MAO193" s="67"/>
      <c r="MAP193" s="180"/>
      <c r="MAQ193" s="180"/>
      <c r="MAR193" s="180"/>
      <c r="MAS193" s="180"/>
      <c r="MAT193" s="180"/>
      <c r="MAU193" s="76"/>
      <c r="MAV193" s="67"/>
      <c r="MAW193" s="180"/>
      <c r="MAX193" s="180"/>
      <c r="MAY193" s="180"/>
      <c r="MAZ193" s="180"/>
      <c r="MBA193" s="180"/>
      <c r="MBB193" s="76"/>
      <c r="MBC193" s="67"/>
      <c r="MBD193" s="180"/>
      <c r="MBE193" s="180"/>
      <c r="MBF193" s="180"/>
      <c r="MBG193" s="180"/>
      <c r="MBH193" s="180"/>
      <c r="MBI193" s="76"/>
      <c r="MBJ193" s="67"/>
      <c r="MBK193" s="180"/>
      <c r="MBL193" s="180"/>
      <c r="MBM193" s="180"/>
      <c r="MBN193" s="180"/>
      <c r="MBO193" s="180"/>
      <c r="MBP193" s="76"/>
      <c r="MBQ193" s="67"/>
      <c r="MBR193" s="180"/>
      <c r="MBS193" s="180"/>
      <c r="MBT193" s="180"/>
      <c r="MBU193" s="180"/>
      <c r="MBV193" s="180"/>
      <c r="MBW193" s="76"/>
      <c r="MBX193" s="67"/>
      <c r="MBY193" s="180"/>
      <c r="MBZ193" s="180"/>
      <c r="MCA193" s="180"/>
      <c r="MCB193" s="180"/>
      <c r="MCC193" s="180"/>
      <c r="MCD193" s="76"/>
      <c r="MCE193" s="67"/>
      <c r="MCF193" s="180"/>
      <c r="MCG193" s="180"/>
      <c r="MCH193" s="180"/>
      <c r="MCI193" s="180"/>
      <c r="MCJ193" s="180"/>
      <c r="MCK193" s="76"/>
      <c r="MCL193" s="67"/>
      <c r="MCM193" s="180"/>
      <c r="MCN193" s="180"/>
      <c r="MCO193" s="180"/>
      <c r="MCP193" s="180"/>
      <c r="MCQ193" s="180"/>
      <c r="MCR193" s="76"/>
      <c r="MCS193" s="67"/>
      <c r="MCT193" s="180"/>
      <c r="MCU193" s="180"/>
      <c r="MCV193" s="180"/>
      <c r="MCW193" s="180"/>
      <c r="MCX193" s="180"/>
      <c r="MCY193" s="76"/>
      <c r="MCZ193" s="67"/>
      <c r="MDA193" s="180"/>
      <c r="MDB193" s="180"/>
      <c r="MDC193" s="180"/>
      <c r="MDD193" s="180"/>
      <c r="MDE193" s="180"/>
      <c r="MDF193" s="76"/>
      <c r="MDG193" s="67"/>
      <c r="MDH193" s="180"/>
      <c r="MDI193" s="180"/>
      <c r="MDJ193" s="180"/>
      <c r="MDK193" s="180"/>
      <c r="MDL193" s="180"/>
      <c r="MDM193" s="76"/>
      <c r="MDN193" s="67"/>
      <c r="MDO193" s="180"/>
      <c r="MDP193" s="180"/>
      <c r="MDQ193" s="180"/>
      <c r="MDR193" s="180"/>
      <c r="MDS193" s="180"/>
      <c r="MDT193" s="76"/>
      <c r="MDU193" s="67"/>
      <c r="MDV193" s="180"/>
      <c r="MDW193" s="180"/>
      <c r="MDX193" s="180"/>
      <c r="MDY193" s="180"/>
      <c r="MDZ193" s="180"/>
      <c r="MEA193" s="76"/>
      <c r="MEB193" s="67"/>
      <c r="MEC193" s="180"/>
      <c r="MED193" s="180"/>
      <c r="MEE193" s="180"/>
      <c r="MEF193" s="180"/>
      <c r="MEG193" s="180"/>
      <c r="MEH193" s="76"/>
      <c r="MEI193" s="67"/>
      <c r="MEJ193" s="180"/>
      <c r="MEK193" s="180"/>
      <c r="MEL193" s="180"/>
      <c r="MEM193" s="180"/>
      <c r="MEN193" s="180"/>
      <c r="MEO193" s="76"/>
      <c r="MEP193" s="67"/>
      <c r="MEQ193" s="180"/>
      <c r="MER193" s="180"/>
      <c r="MES193" s="180"/>
      <c r="MET193" s="180"/>
      <c r="MEU193" s="180"/>
      <c r="MEV193" s="76"/>
      <c r="MEW193" s="67"/>
      <c r="MEX193" s="180"/>
      <c r="MEY193" s="180"/>
      <c r="MEZ193" s="180"/>
      <c r="MFA193" s="180"/>
      <c r="MFB193" s="180"/>
      <c r="MFC193" s="76"/>
      <c r="MFD193" s="67"/>
      <c r="MFE193" s="180"/>
      <c r="MFF193" s="180"/>
      <c r="MFG193" s="180"/>
      <c r="MFH193" s="180"/>
      <c r="MFI193" s="180"/>
      <c r="MFJ193" s="76"/>
      <c r="MFK193" s="67"/>
      <c r="MFL193" s="180"/>
      <c r="MFM193" s="180"/>
      <c r="MFN193" s="180"/>
      <c r="MFO193" s="180"/>
      <c r="MFP193" s="180"/>
      <c r="MFQ193" s="76"/>
      <c r="MFR193" s="67"/>
      <c r="MFS193" s="180"/>
      <c r="MFT193" s="180"/>
      <c r="MFU193" s="180"/>
      <c r="MFV193" s="180"/>
      <c r="MFW193" s="180"/>
      <c r="MFX193" s="76"/>
      <c r="MFY193" s="67"/>
      <c r="MFZ193" s="180"/>
      <c r="MGA193" s="180"/>
      <c r="MGB193" s="180"/>
      <c r="MGC193" s="180"/>
      <c r="MGD193" s="180"/>
      <c r="MGE193" s="76"/>
      <c r="MGF193" s="67"/>
      <c r="MGG193" s="180"/>
      <c r="MGH193" s="180"/>
      <c r="MGI193" s="180"/>
      <c r="MGJ193" s="180"/>
      <c r="MGK193" s="180"/>
      <c r="MGL193" s="76"/>
      <c r="MGM193" s="67"/>
      <c r="MGN193" s="180"/>
      <c r="MGO193" s="180"/>
      <c r="MGP193" s="180"/>
      <c r="MGQ193" s="180"/>
      <c r="MGR193" s="180"/>
      <c r="MGS193" s="76"/>
      <c r="MGT193" s="67"/>
      <c r="MGU193" s="180"/>
      <c r="MGV193" s="180"/>
      <c r="MGW193" s="180"/>
      <c r="MGX193" s="180"/>
      <c r="MGY193" s="180"/>
      <c r="MGZ193" s="76"/>
      <c r="MHA193" s="67"/>
      <c r="MHB193" s="180"/>
      <c r="MHC193" s="180"/>
      <c r="MHD193" s="180"/>
      <c r="MHE193" s="180"/>
      <c r="MHF193" s="180"/>
      <c r="MHG193" s="76"/>
      <c r="MHH193" s="67"/>
      <c r="MHI193" s="180"/>
      <c r="MHJ193" s="180"/>
      <c r="MHK193" s="180"/>
      <c r="MHL193" s="180"/>
      <c r="MHM193" s="180"/>
      <c r="MHN193" s="76"/>
      <c r="MHO193" s="67"/>
      <c r="MHP193" s="180"/>
      <c r="MHQ193" s="180"/>
      <c r="MHR193" s="180"/>
      <c r="MHS193" s="180"/>
      <c r="MHT193" s="180"/>
      <c r="MHU193" s="76"/>
      <c r="MHV193" s="67"/>
      <c r="MHW193" s="180"/>
      <c r="MHX193" s="180"/>
      <c r="MHY193" s="180"/>
      <c r="MHZ193" s="180"/>
      <c r="MIA193" s="180"/>
      <c r="MIB193" s="76"/>
      <c r="MIC193" s="67"/>
      <c r="MID193" s="180"/>
      <c r="MIE193" s="180"/>
      <c r="MIF193" s="180"/>
      <c r="MIG193" s="180"/>
      <c r="MIH193" s="180"/>
      <c r="MII193" s="76"/>
      <c r="MIJ193" s="67"/>
      <c r="MIK193" s="180"/>
      <c r="MIL193" s="180"/>
      <c r="MIM193" s="180"/>
      <c r="MIN193" s="180"/>
      <c r="MIO193" s="180"/>
      <c r="MIP193" s="76"/>
      <c r="MIQ193" s="67"/>
      <c r="MIR193" s="180"/>
      <c r="MIS193" s="180"/>
      <c r="MIT193" s="180"/>
      <c r="MIU193" s="180"/>
      <c r="MIV193" s="180"/>
      <c r="MIW193" s="76"/>
      <c r="MIX193" s="67"/>
      <c r="MIY193" s="180"/>
      <c r="MIZ193" s="180"/>
      <c r="MJA193" s="180"/>
      <c r="MJB193" s="180"/>
      <c r="MJC193" s="180"/>
      <c r="MJD193" s="76"/>
      <c r="MJE193" s="67"/>
      <c r="MJF193" s="180"/>
      <c r="MJG193" s="180"/>
      <c r="MJH193" s="180"/>
      <c r="MJI193" s="180"/>
      <c r="MJJ193" s="180"/>
      <c r="MJK193" s="76"/>
      <c r="MJL193" s="67"/>
      <c r="MJM193" s="180"/>
      <c r="MJN193" s="180"/>
      <c r="MJO193" s="180"/>
      <c r="MJP193" s="180"/>
      <c r="MJQ193" s="180"/>
      <c r="MJR193" s="76"/>
      <c r="MJS193" s="67"/>
      <c r="MJT193" s="180"/>
      <c r="MJU193" s="180"/>
      <c r="MJV193" s="180"/>
      <c r="MJW193" s="180"/>
      <c r="MJX193" s="180"/>
      <c r="MJY193" s="76"/>
      <c r="MJZ193" s="67"/>
      <c r="MKA193" s="180"/>
      <c r="MKB193" s="180"/>
      <c r="MKC193" s="180"/>
      <c r="MKD193" s="180"/>
      <c r="MKE193" s="180"/>
      <c r="MKF193" s="76"/>
      <c r="MKG193" s="67"/>
      <c r="MKH193" s="180"/>
      <c r="MKI193" s="180"/>
      <c r="MKJ193" s="180"/>
      <c r="MKK193" s="180"/>
      <c r="MKL193" s="180"/>
      <c r="MKM193" s="76"/>
      <c r="MKN193" s="67"/>
      <c r="MKO193" s="180"/>
      <c r="MKP193" s="180"/>
      <c r="MKQ193" s="180"/>
      <c r="MKR193" s="180"/>
      <c r="MKS193" s="180"/>
      <c r="MKT193" s="76"/>
      <c r="MKU193" s="67"/>
      <c r="MKV193" s="180"/>
      <c r="MKW193" s="180"/>
      <c r="MKX193" s="180"/>
      <c r="MKY193" s="180"/>
      <c r="MKZ193" s="180"/>
      <c r="MLA193" s="76"/>
      <c r="MLB193" s="67"/>
      <c r="MLC193" s="180"/>
      <c r="MLD193" s="180"/>
      <c r="MLE193" s="180"/>
      <c r="MLF193" s="180"/>
      <c r="MLG193" s="180"/>
      <c r="MLH193" s="76"/>
      <c r="MLI193" s="67"/>
      <c r="MLJ193" s="180"/>
      <c r="MLK193" s="180"/>
      <c r="MLL193" s="180"/>
      <c r="MLM193" s="180"/>
      <c r="MLN193" s="180"/>
      <c r="MLO193" s="76"/>
      <c r="MLP193" s="67"/>
      <c r="MLQ193" s="180"/>
      <c r="MLR193" s="180"/>
      <c r="MLS193" s="180"/>
      <c r="MLT193" s="180"/>
      <c r="MLU193" s="180"/>
      <c r="MLV193" s="76"/>
      <c r="MLW193" s="67"/>
      <c r="MLX193" s="180"/>
      <c r="MLY193" s="180"/>
      <c r="MLZ193" s="180"/>
      <c r="MMA193" s="180"/>
      <c r="MMB193" s="180"/>
      <c r="MMC193" s="76"/>
      <c r="MMD193" s="67"/>
      <c r="MME193" s="180"/>
      <c r="MMF193" s="180"/>
      <c r="MMG193" s="180"/>
      <c r="MMH193" s="180"/>
      <c r="MMI193" s="180"/>
      <c r="MMJ193" s="76"/>
      <c r="MMK193" s="67"/>
      <c r="MML193" s="180"/>
      <c r="MMM193" s="180"/>
      <c r="MMN193" s="180"/>
      <c r="MMO193" s="180"/>
      <c r="MMP193" s="180"/>
      <c r="MMQ193" s="76"/>
      <c r="MMR193" s="67"/>
      <c r="MMS193" s="180"/>
      <c r="MMT193" s="180"/>
      <c r="MMU193" s="180"/>
      <c r="MMV193" s="180"/>
      <c r="MMW193" s="180"/>
      <c r="MMX193" s="76"/>
      <c r="MMY193" s="67"/>
      <c r="MMZ193" s="180"/>
      <c r="MNA193" s="180"/>
      <c r="MNB193" s="180"/>
      <c r="MNC193" s="180"/>
      <c r="MND193" s="180"/>
      <c r="MNE193" s="76"/>
      <c r="MNF193" s="67"/>
      <c r="MNG193" s="180"/>
      <c r="MNH193" s="180"/>
      <c r="MNI193" s="180"/>
      <c r="MNJ193" s="180"/>
      <c r="MNK193" s="180"/>
      <c r="MNL193" s="76"/>
      <c r="MNM193" s="67"/>
      <c r="MNN193" s="180"/>
      <c r="MNO193" s="180"/>
      <c r="MNP193" s="180"/>
      <c r="MNQ193" s="180"/>
      <c r="MNR193" s="180"/>
      <c r="MNS193" s="76"/>
      <c r="MNT193" s="67"/>
      <c r="MNU193" s="180"/>
      <c r="MNV193" s="180"/>
      <c r="MNW193" s="180"/>
      <c r="MNX193" s="180"/>
      <c r="MNY193" s="180"/>
      <c r="MNZ193" s="76"/>
      <c r="MOA193" s="67"/>
      <c r="MOB193" s="180"/>
      <c r="MOC193" s="180"/>
      <c r="MOD193" s="180"/>
      <c r="MOE193" s="180"/>
      <c r="MOF193" s="180"/>
      <c r="MOG193" s="76"/>
      <c r="MOH193" s="67"/>
      <c r="MOI193" s="180"/>
      <c r="MOJ193" s="180"/>
      <c r="MOK193" s="180"/>
      <c r="MOL193" s="180"/>
      <c r="MOM193" s="180"/>
      <c r="MON193" s="76"/>
      <c r="MOO193" s="67"/>
      <c r="MOP193" s="180"/>
      <c r="MOQ193" s="180"/>
      <c r="MOR193" s="180"/>
      <c r="MOS193" s="180"/>
      <c r="MOT193" s="180"/>
      <c r="MOU193" s="76"/>
      <c r="MOV193" s="67"/>
      <c r="MOW193" s="180"/>
      <c r="MOX193" s="180"/>
      <c r="MOY193" s="180"/>
      <c r="MOZ193" s="180"/>
      <c r="MPA193" s="180"/>
      <c r="MPB193" s="76"/>
      <c r="MPC193" s="67"/>
      <c r="MPD193" s="180"/>
      <c r="MPE193" s="180"/>
      <c r="MPF193" s="180"/>
      <c r="MPG193" s="180"/>
      <c r="MPH193" s="180"/>
      <c r="MPI193" s="76"/>
      <c r="MPJ193" s="67"/>
      <c r="MPK193" s="180"/>
      <c r="MPL193" s="180"/>
      <c r="MPM193" s="180"/>
      <c r="MPN193" s="180"/>
      <c r="MPO193" s="180"/>
      <c r="MPP193" s="76"/>
      <c r="MPQ193" s="67"/>
      <c r="MPR193" s="180"/>
      <c r="MPS193" s="180"/>
      <c r="MPT193" s="180"/>
      <c r="MPU193" s="180"/>
      <c r="MPV193" s="180"/>
      <c r="MPW193" s="76"/>
      <c r="MPX193" s="67"/>
      <c r="MPY193" s="180"/>
      <c r="MPZ193" s="180"/>
      <c r="MQA193" s="180"/>
      <c r="MQB193" s="180"/>
      <c r="MQC193" s="180"/>
      <c r="MQD193" s="76"/>
      <c r="MQE193" s="67"/>
      <c r="MQF193" s="180"/>
      <c r="MQG193" s="180"/>
      <c r="MQH193" s="180"/>
      <c r="MQI193" s="180"/>
      <c r="MQJ193" s="180"/>
      <c r="MQK193" s="76"/>
      <c r="MQL193" s="67"/>
      <c r="MQM193" s="180"/>
      <c r="MQN193" s="180"/>
      <c r="MQO193" s="180"/>
      <c r="MQP193" s="180"/>
      <c r="MQQ193" s="180"/>
      <c r="MQR193" s="76"/>
      <c r="MQS193" s="67"/>
      <c r="MQT193" s="180"/>
      <c r="MQU193" s="180"/>
      <c r="MQV193" s="180"/>
      <c r="MQW193" s="180"/>
      <c r="MQX193" s="180"/>
      <c r="MQY193" s="76"/>
      <c r="MQZ193" s="67"/>
      <c r="MRA193" s="180"/>
      <c r="MRB193" s="180"/>
      <c r="MRC193" s="180"/>
      <c r="MRD193" s="180"/>
      <c r="MRE193" s="180"/>
      <c r="MRF193" s="76"/>
      <c r="MRG193" s="67"/>
      <c r="MRH193" s="180"/>
      <c r="MRI193" s="180"/>
      <c r="MRJ193" s="180"/>
      <c r="MRK193" s="180"/>
      <c r="MRL193" s="180"/>
      <c r="MRM193" s="76"/>
      <c r="MRN193" s="67"/>
      <c r="MRO193" s="180"/>
      <c r="MRP193" s="180"/>
      <c r="MRQ193" s="180"/>
      <c r="MRR193" s="180"/>
      <c r="MRS193" s="180"/>
      <c r="MRT193" s="76"/>
      <c r="MRU193" s="67"/>
      <c r="MRV193" s="180"/>
      <c r="MRW193" s="180"/>
      <c r="MRX193" s="180"/>
      <c r="MRY193" s="180"/>
      <c r="MRZ193" s="180"/>
      <c r="MSA193" s="76"/>
      <c r="MSB193" s="67"/>
      <c r="MSC193" s="180"/>
      <c r="MSD193" s="180"/>
      <c r="MSE193" s="180"/>
      <c r="MSF193" s="180"/>
      <c r="MSG193" s="180"/>
      <c r="MSH193" s="76"/>
      <c r="MSI193" s="67"/>
      <c r="MSJ193" s="180"/>
      <c r="MSK193" s="180"/>
      <c r="MSL193" s="180"/>
      <c r="MSM193" s="180"/>
      <c r="MSN193" s="180"/>
      <c r="MSO193" s="76"/>
      <c r="MSP193" s="67"/>
      <c r="MSQ193" s="180"/>
      <c r="MSR193" s="180"/>
      <c r="MSS193" s="180"/>
      <c r="MST193" s="180"/>
      <c r="MSU193" s="180"/>
      <c r="MSV193" s="76"/>
      <c r="MSW193" s="67"/>
      <c r="MSX193" s="180"/>
      <c r="MSY193" s="180"/>
      <c r="MSZ193" s="180"/>
      <c r="MTA193" s="180"/>
      <c r="MTB193" s="180"/>
      <c r="MTC193" s="76"/>
      <c r="MTD193" s="67"/>
      <c r="MTE193" s="180"/>
      <c r="MTF193" s="180"/>
      <c r="MTG193" s="180"/>
      <c r="MTH193" s="180"/>
      <c r="MTI193" s="180"/>
      <c r="MTJ193" s="76"/>
      <c r="MTK193" s="67"/>
      <c r="MTL193" s="180"/>
      <c r="MTM193" s="180"/>
      <c r="MTN193" s="180"/>
      <c r="MTO193" s="180"/>
      <c r="MTP193" s="180"/>
      <c r="MTQ193" s="76"/>
      <c r="MTR193" s="67"/>
      <c r="MTS193" s="180"/>
      <c r="MTT193" s="180"/>
      <c r="MTU193" s="180"/>
      <c r="MTV193" s="180"/>
      <c r="MTW193" s="180"/>
      <c r="MTX193" s="76"/>
      <c r="MTY193" s="67"/>
      <c r="MTZ193" s="180"/>
      <c r="MUA193" s="180"/>
      <c r="MUB193" s="180"/>
      <c r="MUC193" s="180"/>
      <c r="MUD193" s="180"/>
      <c r="MUE193" s="76"/>
      <c r="MUF193" s="67"/>
      <c r="MUG193" s="180"/>
      <c r="MUH193" s="180"/>
      <c r="MUI193" s="180"/>
      <c r="MUJ193" s="180"/>
      <c r="MUK193" s="180"/>
      <c r="MUL193" s="76"/>
      <c r="MUM193" s="67"/>
      <c r="MUN193" s="180"/>
      <c r="MUO193" s="180"/>
      <c r="MUP193" s="180"/>
      <c r="MUQ193" s="180"/>
      <c r="MUR193" s="180"/>
      <c r="MUS193" s="76"/>
      <c r="MUT193" s="67"/>
      <c r="MUU193" s="180"/>
      <c r="MUV193" s="180"/>
      <c r="MUW193" s="180"/>
      <c r="MUX193" s="180"/>
      <c r="MUY193" s="180"/>
      <c r="MUZ193" s="76"/>
      <c r="MVA193" s="67"/>
      <c r="MVB193" s="180"/>
      <c r="MVC193" s="180"/>
      <c r="MVD193" s="180"/>
      <c r="MVE193" s="180"/>
      <c r="MVF193" s="180"/>
      <c r="MVG193" s="76"/>
      <c r="MVH193" s="67"/>
      <c r="MVI193" s="180"/>
      <c r="MVJ193" s="180"/>
      <c r="MVK193" s="180"/>
      <c r="MVL193" s="180"/>
      <c r="MVM193" s="180"/>
      <c r="MVN193" s="76"/>
      <c r="MVO193" s="67"/>
      <c r="MVP193" s="180"/>
      <c r="MVQ193" s="180"/>
      <c r="MVR193" s="180"/>
      <c r="MVS193" s="180"/>
      <c r="MVT193" s="180"/>
      <c r="MVU193" s="76"/>
      <c r="MVV193" s="67"/>
      <c r="MVW193" s="180"/>
      <c r="MVX193" s="180"/>
      <c r="MVY193" s="180"/>
      <c r="MVZ193" s="180"/>
      <c r="MWA193" s="180"/>
      <c r="MWB193" s="76"/>
      <c r="MWC193" s="67"/>
      <c r="MWD193" s="180"/>
      <c r="MWE193" s="180"/>
      <c r="MWF193" s="180"/>
      <c r="MWG193" s="180"/>
      <c r="MWH193" s="180"/>
      <c r="MWI193" s="76"/>
      <c r="MWJ193" s="67"/>
      <c r="MWK193" s="180"/>
      <c r="MWL193" s="180"/>
      <c r="MWM193" s="180"/>
      <c r="MWN193" s="180"/>
      <c r="MWO193" s="180"/>
      <c r="MWP193" s="76"/>
      <c r="MWQ193" s="67"/>
      <c r="MWR193" s="180"/>
      <c r="MWS193" s="180"/>
      <c r="MWT193" s="180"/>
      <c r="MWU193" s="180"/>
      <c r="MWV193" s="180"/>
      <c r="MWW193" s="76"/>
      <c r="MWX193" s="67"/>
      <c r="MWY193" s="180"/>
      <c r="MWZ193" s="180"/>
      <c r="MXA193" s="180"/>
      <c r="MXB193" s="180"/>
      <c r="MXC193" s="180"/>
      <c r="MXD193" s="76"/>
      <c r="MXE193" s="67"/>
      <c r="MXF193" s="180"/>
      <c r="MXG193" s="180"/>
      <c r="MXH193" s="180"/>
      <c r="MXI193" s="180"/>
      <c r="MXJ193" s="180"/>
      <c r="MXK193" s="76"/>
      <c r="MXL193" s="67"/>
      <c r="MXM193" s="180"/>
      <c r="MXN193" s="180"/>
      <c r="MXO193" s="180"/>
      <c r="MXP193" s="180"/>
      <c r="MXQ193" s="180"/>
      <c r="MXR193" s="76"/>
      <c r="MXS193" s="67"/>
      <c r="MXT193" s="180"/>
      <c r="MXU193" s="180"/>
      <c r="MXV193" s="180"/>
      <c r="MXW193" s="180"/>
      <c r="MXX193" s="180"/>
      <c r="MXY193" s="76"/>
      <c r="MXZ193" s="67"/>
      <c r="MYA193" s="180"/>
      <c r="MYB193" s="180"/>
      <c r="MYC193" s="180"/>
      <c r="MYD193" s="180"/>
      <c r="MYE193" s="180"/>
      <c r="MYF193" s="76"/>
      <c r="MYG193" s="67"/>
      <c r="MYH193" s="180"/>
      <c r="MYI193" s="180"/>
      <c r="MYJ193" s="180"/>
      <c r="MYK193" s="180"/>
      <c r="MYL193" s="180"/>
      <c r="MYM193" s="76"/>
      <c r="MYN193" s="67"/>
      <c r="MYO193" s="180"/>
      <c r="MYP193" s="180"/>
      <c r="MYQ193" s="180"/>
      <c r="MYR193" s="180"/>
      <c r="MYS193" s="180"/>
      <c r="MYT193" s="76"/>
      <c r="MYU193" s="67"/>
      <c r="MYV193" s="180"/>
      <c r="MYW193" s="180"/>
      <c r="MYX193" s="180"/>
      <c r="MYY193" s="180"/>
      <c r="MYZ193" s="180"/>
      <c r="MZA193" s="76"/>
      <c r="MZB193" s="67"/>
      <c r="MZC193" s="180"/>
      <c r="MZD193" s="180"/>
      <c r="MZE193" s="180"/>
      <c r="MZF193" s="180"/>
      <c r="MZG193" s="180"/>
      <c r="MZH193" s="76"/>
      <c r="MZI193" s="67"/>
      <c r="MZJ193" s="180"/>
      <c r="MZK193" s="180"/>
      <c r="MZL193" s="180"/>
      <c r="MZM193" s="180"/>
      <c r="MZN193" s="180"/>
      <c r="MZO193" s="76"/>
      <c r="MZP193" s="67"/>
      <c r="MZQ193" s="180"/>
      <c r="MZR193" s="180"/>
      <c r="MZS193" s="180"/>
      <c r="MZT193" s="180"/>
      <c r="MZU193" s="180"/>
      <c r="MZV193" s="76"/>
      <c r="MZW193" s="67"/>
      <c r="MZX193" s="180"/>
      <c r="MZY193" s="180"/>
      <c r="MZZ193" s="180"/>
      <c r="NAA193" s="180"/>
      <c r="NAB193" s="180"/>
      <c r="NAC193" s="76"/>
      <c r="NAD193" s="67"/>
      <c r="NAE193" s="180"/>
      <c r="NAF193" s="180"/>
      <c r="NAG193" s="180"/>
      <c r="NAH193" s="180"/>
      <c r="NAI193" s="180"/>
      <c r="NAJ193" s="76"/>
      <c r="NAK193" s="67"/>
      <c r="NAL193" s="180"/>
      <c r="NAM193" s="180"/>
      <c r="NAN193" s="180"/>
      <c r="NAO193" s="180"/>
      <c r="NAP193" s="180"/>
      <c r="NAQ193" s="76"/>
      <c r="NAR193" s="67"/>
      <c r="NAS193" s="180"/>
      <c r="NAT193" s="180"/>
      <c r="NAU193" s="180"/>
      <c r="NAV193" s="180"/>
      <c r="NAW193" s="180"/>
      <c r="NAX193" s="76"/>
      <c r="NAY193" s="67"/>
      <c r="NAZ193" s="180"/>
      <c r="NBA193" s="180"/>
      <c r="NBB193" s="180"/>
      <c r="NBC193" s="180"/>
      <c r="NBD193" s="180"/>
      <c r="NBE193" s="76"/>
      <c r="NBF193" s="67"/>
      <c r="NBG193" s="180"/>
      <c r="NBH193" s="180"/>
      <c r="NBI193" s="180"/>
      <c r="NBJ193" s="180"/>
      <c r="NBK193" s="180"/>
      <c r="NBL193" s="76"/>
      <c r="NBM193" s="67"/>
      <c r="NBN193" s="180"/>
      <c r="NBO193" s="180"/>
      <c r="NBP193" s="180"/>
      <c r="NBQ193" s="180"/>
      <c r="NBR193" s="180"/>
      <c r="NBS193" s="76"/>
      <c r="NBT193" s="67"/>
      <c r="NBU193" s="180"/>
      <c r="NBV193" s="180"/>
      <c r="NBW193" s="180"/>
      <c r="NBX193" s="180"/>
      <c r="NBY193" s="180"/>
      <c r="NBZ193" s="76"/>
      <c r="NCA193" s="67"/>
      <c r="NCB193" s="180"/>
      <c r="NCC193" s="180"/>
      <c r="NCD193" s="180"/>
      <c r="NCE193" s="180"/>
      <c r="NCF193" s="180"/>
      <c r="NCG193" s="76"/>
      <c r="NCH193" s="67"/>
      <c r="NCI193" s="180"/>
      <c r="NCJ193" s="180"/>
      <c r="NCK193" s="180"/>
      <c r="NCL193" s="180"/>
      <c r="NCM193" s="180"/>
      <c r="NCN193" s="76"/>
      <c r="NCO193" s="67"/>
      <c r="NCP193" s="180"/>
      <c r="NCQ193" s="180"/>
      <c r="NCR193" s="180"/>
      <c r="NCS193" s="180"/>
      <c r="NCT193" s="180"/>
      <c r="NCU193" s="76"/>
      <c r="NCV193" s="67"/>
      <c r="NCW193" s="180"/>
      <c r="NCX193" s="180"/>
      <c r="NCY193" s="180"/>
      <c r="NCZ193" s="180"/>
      <c r="NDA193" s="180"/>
      <c r="NDB193" s="76"/>
      <c r="NDC193" s="67"/>
      <c r="NDD193" s="180"/>
      <c r="NDE193" s="180"/>
      <c r="NDF193" s="180"/>
      <c r="NDG193" s="180"/>
      <c r="NDH193" s="180"/>
      <c r="NDI193" s="76"/>
      <c r="NDJ193" s="67"/>
      <c r="NDK193" s="180"/>
      <c r="NDL193" s="180"/>
      <c r="NDM193" s="180"/>
      <c r="NDN193" s="180"/>
      <c r="NDO193" s="180"/>
      <c r="NDP193" s="76"/>
      <c r="NDQ193" s="67"/>
      <c r="NDR193" s="180"/>
      <c r="NDS193" s="180"/>
      <c r="NDT193" s="180"/>
      <c r="NDU193" s="180"/>
      <c r="NDV193" s="180"/>
      <c r="NDW193" s="76"/>
      <c r="NDX193" s="67"/>
      <c r="NDY193" s="180"/>
      <c r="NDZ193" s="180"/>
      <c r="NEA193" s="180"/>
      <c r="NEB193" s="180"/>
      <c r="NEC193" s="180"/>
      <c r="NED193" s="76"/>
      <c r="NEE193" s="67"/>
      <c r="NEF193" s="180"/>
      <c r="NEG193" s="180"/>
      <c r="NEH193" s="180"/>
      <c r="NEI193" s="180"/>
      <c r="NEJ193" s="180"/>
      <c r="NEK193" s="76"/>
      <c r="NEL193" s="67"/>
      <c r="NEM193" s="180"/>
      <c r="NEN193" s="180"/>
      <c r="NEO193" s="180"/>
      <c r="NEP193" s="180"/>
      <c r="NEQ193" s="180"/>
      <c r="NER193" s="76"/>
      <c r="NES193" s="67"/>
      <c r="NET193" s="180"/>
      <c r="NEU193" s="180"/>
      <c r="NEV193" s="180"/>
      <c r="NEW193" s="180"/>
      <c r="NEX193" s="180"/>
      <c r="NEY193" s="76"/>
      <c r="NEZ193" s="67"/>
      <c r="NFA193" s="180"/>
      <c r="NFB193" s="180"/>
      <c r="NFC193" s="180"/>
      <c r="NFD193" s="180"/>
      <c r="NFE193" s="180"/>
      <c r="NFF193" s="76"/>
      <c r="NFG193" s="67"/>
      <c r="NFH193" s="180"/>
      <c r="NFI193" s="180"/>
      <c r="NFJ193" s="180"/>
      <c r="NFK193" s="180"/>
      <c r="NFL193" s="180"/>
      <c r="NFM193" s="76"/>
      <c r="NFN193" s="67"/>
      <c r="NFO193" s="180"/>
      <c r="NFP193" s="180"/>
      <c r="NFQ193" s="180"/>
      <c r="NFR193" s="180"/>
      <c r="NFS193" s="180"/>
      <c r="NFT193" s="76"/>
      <c r="NFU193" s="67"/>
      <c r="NFV193" s="180"/>
      <c r="NFW193" s="180"/>
      <c r="NFX193" s="180"/>
      <c r="NFY193" s="180"/>
      <c r="NFZ193" s="180"/>
      <c r="NGA193" s="76"/>
      <c r="NGB193" s="67"/>
      <c r="NGC193" s="180"/>
      <c r="NGD193" s="180"/>
      <c r="NGE193" s="180"/>
      <c r="NGF193" s="180"/>
      <c r="NGG193" s="180"/>
      <c r="NGH193" s="76"/>
      <c r="NGI193" s="67"/>
      <c r="NGJ193" s="180"/>
      <c r="NGK193" s="180"/>
      <c r="NGL193" s="180"/>
      <c r="NGM193" s="180"/>
      <c r="NGN193" s="180"/>
      <c r="NGO193" s="76"/>
      <c r="NGP193" s="67"/>
      <c r="NGQ193" s="180"/>
      <c r="NGR193" s="180"/>
      <c r="NGS193" s="180"/>
      <c r="NGT193" s="180"/>
      <c r="NGU193" s="180"/>
      <c r="NGV193" s="76"/>
      <c r="NGW193" s="67"/>
      <c r="NGX193" s="180"/>
      <c r="NGY193" s="180"/>
      <c r="NGZ193" s="180"/>
      <c r="NHA193" s="180"/>
      <c r="NHB193" s="180"/>
      <c r="NHC193" s="76"/>
      <c r="NHD193" s="67"/>
      <c r="NHE193" s="180"/>
      <c r="NHF193" s="180"/>
      <c r="NHG193" s="180"/>
      <c r="NHH193" s="180"/>
      <c r="NHI193" s="180"/>
      <c r="NHJ193" s="76"/>
      <c r="NHK193" s="67"/>
      <c r="NHL193" s="180"/>
      <c r="NHM193" s="180"/>
      <c r="NHN193" s="180"/>
      <c r="NHO193" s="180"/>
      <c r="NHP193" s="180"/>
      <c r="NHQ193" s="76"/>
      <c r="NHR193" s="67"/>
      <c r="NHS193" s="180"/>
      <c r="NHT193" s="180"/>
      <c r="NHU193" s="180"/>
      <c r="NHV193" s="180"/>
      <c r="NHW193" s="180"/>
      <c r="NHX193" s="76"/>
      <c r="NHY193" s="67"/>
      <c r="NHZ193" s="180"/>
      <c r="NIA193" s="180"/>
      <c r="NIB193" s="180"/>
      <c r="NIC193" s="180"/>
      <c r="NID193" s="180"/>
      <c r="NIE193" s="76"/>
      <c r="NIF193" s="67"/>
      <c r="NIG193" s="180"/>
      <c r="NIH193" s="180"/>
      <c r="NII193" s="180"/>
      <c r="NIJ193" s="180"/>
      <c r="NIK193" s="180"/>
      <c r="NIL193" s="76"/>
      <c r="NIM193" s="67"/>
      <c r="NIN193" s="180"/>
      <c r="NIO193" s="180"/>
      <c r="NIP193" s="180"/>
      <c r="NIQ193" s="180"/>
      <c r="NIR193" s="180"/>
      <c r="NIS193" s="76"/>
      <c r="NIT193" s="67"/>
      <c r="NIU193" s="180"/>
      <c r="NIV193" s="180"/>
      <c r="NIW193" s="180"/>
      <c r="NIX193" s="180"/>
      <c r="NIY193" s="180"/>
      <c r="NIZ193" s="76"/>
      <c r="NJA193" s="67"/>
      <c r="NJB193" s="180"/>
      <c r="NJC193" s="180"/>
      <c r="NJD193" s="180"/>
      <c r="NJE193" s="180"/>
      <c r="NJF193" s="180"/>
      <c r="NJG193" s="76"/>
      <c r="NJH193" s="67"/>
      <c r="NJI193" s="180"/>
      <c r="NJJ193" s="180"/>
      <c r="NJK193" s="180"/>
      <c r="NJL193" s="180"/>
      <c r="NJM193" s="180"/>
      <c r="NJN193" s="76"/>
      <c r="NJO193" s="67"/>
      <c r="NJP193" s="180"/>
      <c r="NJQ193" s="180"/>
      <c r="NJR193" s="180"/>
      <c r="NJS193" s="180"/>
      <c r="NJT193" s="180"/>
      <c r="NJU193" s="76"/>
      <c r="NJV193" s="67"/>
      <c r="NJW193" s="180"/>
      <c r="NJX193" s="180"/>
      <c r="NJY193" s="180"/>
      <c r="NJZ193" s="180"/>
      <c r="NKA193" s="180"/>
      <c r="NKB193" s="76"/>
      <c r="NKC193" s="67"/>
      <c r="NKD193" s="180"/>
      <c r="NKE193" s="180"/>
      <c r="NKF193" s="180"/>
      <c r="NKG193" s="180"/>
      <c r="NKH193" s="180"/>
      <c r="NKI193" s="76"/>
      <c r="NKJ193" s="67"/>
      <c r="NKK193" s="180"/>
      <c r="NKL193" s="180"/>
      <c r="NKM193" s="180"/>
      <c r="NKN193" s="180"/>
      <c r="NKO193" s="180"/>
      <c r="NKP193" s="76"/>
      <c r="NKQ193" s="67"/>
      <c r="NKR193" s="180"/>
      <c r="NKS193" s="180"/>
      <c r="NKT193" s="180"/>
      <c r="NKU193" s="180"/>
      <c r="NKV193" s="180"/>
      <c r="NKW193" s="76"/>
      <c r="NKX193" s="67"/>
      <c r="NKY193" s="180"/>
      <c r="NKZ193" s="180"/>
      <c r="NLA193" s="180"/>
      <c r="NLB193" s="180"/>
      <c r="NLC193" s="180"/>
      <c r="NLD193" s="76"/>
      <c r="NLE193" s="67"/>
      <c r="NLF193" s="180"/>
      <c r="NLG193" s="180"/>
      <c r="NLH193" s="180"/>
      <c r="NLI193" s="180"/>
      <c r="NLJ193" s="180"/>
      <c r="NLK193" s="76"/>
      <c r="NLL193" s="67"/>
      <c r="NLM193" s="180"/>
      <c r="NLN193" s="180"/>
      <c r="NLO193" s="180"/>
      <c r="NLP193" s="180"/>
      <c r="NLQ193" s="180"/>
      <c r="NLR193" s="76"/>
      <c r="NLS193" s="67"/>
      <c r="NLT193" s="180"/>
      <c r="NLU193" s="180"/>
      <c r="NLV193" s="180"/>
      <c r="NLW193" s="180"/>
      <c r="NLX193" s="180"/>
      <c r="NLY193" s="76"/>
      <c r="NLZ193" s="67"/>
      <c r="NMA193" s="180"/>
      <c r="NMB193" s="180"/>
      <c r="NMC193" s="180"/>
      <c r="NMD193" s="180"/>
      <c r="NME193" s="180"/>
      <c r="NMF193" s="76"/>
      <c r="NMG193" s="67"/>
      <c r="NMH193" s="180"/>
      <c r="NMI193" s="180"/>
      <c r="NMJ193" s="180"/>
      <c r="NMK193" s="180"/>
      <c r="NML193" s="180"/>
      <c r="NMM193" s="76"/>
      <c r="NMN193" s="67"/>
      <c r="NMO193" s="180"/>
      <c r="NMP193" s="180"/>
      <c r="NMQ193" s="180"/>
      <c r="NMR193" s="180"/>
      <c r="NMS193" s="180"/>
      <c r="NMT193" s="76"/>
      <c r="NMU193" s="67"/>
      <c r="NMV193" s="180"/>
      <c r="NMW193" s="180"/>
      <c r="NMX193" s="180"/>
      <c r="NMY193" s="180"/>
      <c r="NMZ193" s="180"/>
      <c r="NNA193" s="76"/>
      <c r="NNB193" s="67"/>
      <c r="NNC193" s="180"/>
      <c r="NND193" s="180"/>
      <c r="NNE193" s="180"/>
      <c r="NNF193" s="180"/>
      <c r="NNG193" s="180"/>
      <c r="NNH193" s="76"/>
      <c r="NNI193" s="67"/>
      <c r="NNJ193" s="180"/>
      <c r="NNK193" s="180"/>
      <c r="NNL193" s="180"/>
      <c r="NNM193" s="180"/>
      <c r="NNN193" s="180"/>
      <c r="NNO193" s="76"/>
      <c r="NNP193" s="67"/>
      <c r="NNQ193" s="180"/>
      <c r="NNR193" s="180"/>
      <c r="NNS193" s="180"/>
      <c r="NNT193" s="180"/>
      <c r="NNU193" s="180"/>
      <c r="NNV193" s="76"/>
      <c r="NNW193" s="67"/>
      <c r="NNX193" s="180"/>
      <c r="NNY193" s="180"/>
      <c r="NNZ193" s="180"/>
      <c r="NOA193" s="180"/>
      <c r="NOB193" s="180"/>
      <c r="NOC193" s="76"/>
      <c r="NOD193" s="67"/>
      <c r="NOE193" s="180"/>
      <c r="NOF193" s="180"/>
      <c r="NOG193" s="180"/>
      <c r="NOH193" s="180"/>
      <c r="NOI193" s="180"/>
      <c r="NOJ193" s="76"/>
      <c r="NOK193" s="67"/>
      <c r="NOL193" s="180"/>
      <c r="NOM193" s="180"/>
      <c r="NON193" s="180"/>
      <c r="NOO193" s="180"/>
      <c r="NOP193" s="180"/>
      <c r="NOQ193" s="76"/>
      <c r="NOR193" s="67"/>
      <c r="NOS193" s="180"/>
      <c r="NOT193" s="180"/>
      <c r="NOU193" s="180"/>
      <c r="NOV193" s="180"/>
      <c r="NOW193" s="180"/>
      <c r="NOX193" s="76"/>
      <c r="NOY193" s="67"/>
      <c r="NOZ193" s="180"/>
      <c r="NPA193" s="180"/>
      <c r="NPB193" s="180"/>
      <c r="NPC193" s="180"/>
      <c r="NPD193" s="180"/>
      <c r="NPE193" s="76"/>
      <c r="NPF193" s="67"/>
      <c r="NPG193" s="180"/>
      <c r="NPH193" s="180"/>
      <c r="NPI193" s="180"/>
      <c r="NPJ193" s="180"/>
      <c r="NPK193" s="180"/>
      <c r="NPL193" s="76"/>
      <c r="NPM193" s="67"/>
      <c r="NPN193" s="180"/>
      <c r="NPO193" s="180"/>
      <c r="NPP193" s="180"/>
      <c r="NPQ193" s="180"/>
      <c r="NPR193" s="180"/>
      <c r="NPS193" s="76"/>
      <c r="NPT193" s="67"/>
      <c r="NPU193" s="180"/>
      <c r="NPV193" s="180"/>
      <c r="NPW193" s="180"/>
      <c r="NPX193" s="180"/>
      <c r="NPY193" s="180"/>
      <c r="NPZ193" s="76"/>
      <c r="NQA193" s="67"/>
      <c r="NQB193" s="180"/>
      <c r="NQC193" s="180"/>
      <c r="NQD193" s="180"/>
      <c r="NQE193" s="180"/>
      <c r="NQF193" s="180"/>
      <c r="NQG193" s="76"/>
      <c r="NQH193" s="67"/>
      <c r="NQI193" s="180"/>
      <c r="NQJ193" s="180"/>
      <c r="NQK193" s="180"/>
      <c r="NQL193" s="180"/>
      <c r="NQM193" s="180"/>
      <c r="NQN193" s="76"/>
      <c r="NQO193" s="67"/>
      <c r="NQP193" s="180"/>
      <c r="NQQ193" s="180"/>
      <c r="NQR193" s="180"/>
      <c r="NQS193" s="180"/>
      <c r="NQT193" s="180"/>
      <c r="NQU193" s="76"/>
      <c r="NQV193" s="67"/>
      <c r="NQW193" s="180"/>
      <c r="NQX193" s="180"/>
      <c r="NQY193" s="180"/>
      <c r="NQZ193" s="180"/>
      <c r="NRA193" s="180"/>
      <c r="NRB193" s="76"/>
      <c r="NRC193" s="67"/>
      <c r="NRD193" s="180"/>
      <c r="NRE193" s="180"/>
      <c r="NRF193" s="180"/>
      <c r="NRG193" s="180"/>
      <c r="NRH193" s="180"/>
      <c r="NRI193" s="76"/>
      <c r="NRJ193" s="67"/>
      <c r="NRK193" s="180"/>
      <c r="NRL193" s="180"/>
      <c r="NRM193" s="180"/>
      <c r="NRN193" s="180"/>
      <c r="NRO193" s="180"/>
      <c r="NRP193" s="76"/>
      <c r="NRQ193" s="67"/>
      <c r="NRR193" s="180"/>
      <c r="NRS193" s="180"/>
      <c r="NRT193" s="180"/>
      <c r="NRU193" s="180"/>
      <c r="NRV193" s="180"/>
      <c r="NRW193" s="76"/>
      <c r="NRX193" s="67"/>
      <c r="NRY193" s="180"/>
      <c r="NRZ193" s="180"/>
      <c r="NSA193" s="180"/>
      <c r="NSB193" s="180"/>
      <c r="NSC193" s="180"/>
      <c r="NSD193" s="76"/>
      <c r="NSE193" s="67"/>
      <c r="NSF193" s="180"/>
      <c r="NSG193" s="180"/>
      <c r="NSH193" s="180"/>
      <c r="NSI193" s="180"/>
      <c r="NSJ193" s="180"/>
      <c r="NSK193" s="76"/>
      <c r="NSL193" s="67"/>
      <c r="NSM193" s="180"/>
      <c r="NSN193" s="180"/>
      <c r="NSO193" s="180"/>
      <c r="NSP193" s="180"/>
      <c r="NSQ193" s="180"/>
      <c r="NSR193" s="76"/>
      <c r="NSS193" s="67"/>
      <c r="NST193" s="180"/>
      <c r="NSU193" s="180"/>
      <c r="NSV193" s="180"/>
      <c r="NSW193" s="180"/>
      <c r="NSX193" s="180"/>
      <c r="NSY193" s="76"/>
      <c r="NSZ193" s="67"/>
      <c r="NTA193" s="180"/>
      <c r="NTB193" s="180"/>
      <c r="NTC193" s="180"/>
      <c r="NTD193" s="180"/>
      <c r="NTE193" s="180"/>
      <c r="NTF193" s="76"/>
      <c r="NTG193" s="67"/>
      <c r="NTH193" s="180"/>
      <c r="NTI193" s="180"/>
      <c r="NTJ193" s="180"/>
      <c r="NTK193" s="180"/>
      <c r="NTL193" s="180"/>
      <c r="NTM193" s="76"/>
      <c r="NTN193" s="67"/>
      <c r="NTO193" s="180"/>
      <c r="NTP193" s="180"/>
      <c r="NTQ193" s="180"/>
      <c r="NTR193" s="180"/>
      <c r="NTS193" s="180"/>
      <c r="NTT193" s="76"/>
      <c r="NTU193" s="67"/>
      <c r="NTV193" s="180"/>
      <c r="NTW193" s="180"/>
      <c r="NTX193" s="180"/>
      <c r="NTY193" s="180"/>
      <c r="NTZ193" s="180"/>
      <c r="NUA193" s="76"/>
      <c r="NUB193" s="67"/>
      <c r="NUC193" s="180"/>
      <c r="NUD193" s="180"/>
      <c r="NUE193" s="180"/>
      <c r="NUF193" s="180"/>
      <c r="NUG193" s="180"/>
      <c r="NUH193" s="76"/>
      <c r="NUI193" s="67"/>
      <c r="NUJ193" s="180"/>
      <c r="NUK193" s="180"/>
      <c r="NUL193" s="180"/>
      <c r="NUM193" s="180"/>
      <c r="NUN193" s="180"/>
      <c r="NUO193" s="76"/>
      <c r="NUP193" s="67"/>
      <c r="NUQ193" s="180"/>
      <c r="NUR193" s="180"/>
      <c r="NUS193" s="180"/>
      <c r="NUT193" s="180"/>
      <c r="NUU193" s="180"/>
      <c r="NUV193" s="76"/>
      <c r="NUW193" s="67"/>
      <c r="NUX193" s="180"/>
      <c r="NUY193" s="180"/>
      <c r="NUZ193" s="180"/>
      <c r="NVA193" s="180"/>
      <c r="NVB193" s="180"/>
      <c r="NVC193" s="76"/>
      <c r="NVD193" s="67"/>
      <c r="NVE193" s="180"/>
      <c r="NVF193" s="180"/>
      <c r="NVG193" s="180"/>
      <c r="NVH193" s="180"/>
      <c r="NVI193" s="180"/>
      <c r="NVJ193" s="76"/>
      <c r="NVK193" s="67"/>
      <c r="NVL193" s="180"/>
      <c r="NVM193" s="180"/>
      <c r="NVN193" s="180"/>
      <c r="NVO193" s="180"/>
      <c r="NVP193" s="180"/>
      <c r="NVQ193" s="76"/>
      <c r="NVR193" s="67"/>
      <c r="NVS193" s="180"/>
      <c r="NVT193" s="180"/>
      <c r="NVU193" s="180"/>
      <c r="NVV193" s="180"/>
      <c r="NVW193" s="180"/>
      <c r="NVX193" s="76"/>
      <c r="NVY193" s="67"/>
      <c r="NVZ193" s="180"/>
      <c r="NWA193" s="180"/>
      <c r="NWB193" s="180"/>
      <c r="NWC193" s="180"/>
      <c r="NWD193" s="180"/>
      <c r="NWE193" s="76"/>
      <c r="NWF193" s="67"/>
      <c r="NWG193" s="180"/>
      <c r="NWH193" s="180"/>
      <c r="NWI193" s="180"/>
      <c r="NWJ193" s="180"/>
      <c r="NWK193" s="180"/>
      <c r="NWL193" s="76"/>
      <c r="NWM193" s="67"/>
      <c r="NWN193" s="180"/>
      <c r="NWO193" s="180"/>
      <c r="NWP193" s="180"/>
      <c r="NWQ193" s="180"/>
      <c r="NWR193" s="180"/>
      <c r="NWS193" s="76"/>
      <c r="NWT193" s="67"/>
      <c r="NWU193" s="180"/>
      <c r="NWV193" s="180"/>
      <c r="NWW193" s="180"/>
      <c r="NWX193" s="180"/>
      <c r="NWY193" s="180"/>
      <c r="NWZ193" s="76"/>
      <c r="NXA193" s="67"/>
      <c r="NXB193" s="180"/>
      <c r="NXC193" s="180"/>
      <c r="NXD193" s="180"/>
      <c r="NXE193" s="180"/>
      <c r="NXF193" s="180"/>
      <c r="NXG193" s="76"/>
      <c r="NXH193" s="67"/>
      <c r="NXI193" s="180"/>
      <c r="NXJ193" s="180"/>
      <c r="NXK193" s="180"/>
      <c r="NXL193" s="180"/>
      <c r="NXM193" s="180"/>
      <c r="NXN193" s="76"/>
      <c r="NXO193" s="67"/>
      <c r="NXP193" s="180"/>
      <c r="NXQ193" s="180"/>
      <c r="NXR193" s="180"/>
      <c r="NXS193" s="180"/>
      <c r="NXT193" s="180"/>
      <c r="NXU193" s="76"/>
      <c r="NXV193" s="67"/>
      <c r="NXW193" s="180"/>
      <c r="NXX193" s="180"/>
      <c r="NXY193" s="180"/>
      <c r="NXZ193" s="180"/>
      <c r="NYA193" s="180"/>
      <c r="NYB193" s="76"/>
      <c r="NYC193" s="67"/>
      <c r="NYD193" s="180"/>
      <c r="NYE193" s="180"/>
      <c r="NYF193" s="180"/>
      <c r="NYG193" s="180"/>
      <c r="NYH193" s="180"/>
      <c r="NYI193" s="76"/>
      <c r="NYJ193" s="67"/>
      <c r="NYK193" s="180"/>
      <c r="NYL193" s="180"/>
      <c r="NYM193" s="180"/>
      <c r="NYN193" s="180"/>
      <c r="NYO193" s="180"/>
      <c r="NYP193" s="76"/>
      <c r="NYQ193" s="67"/>
      <c r="NYR193" s="180"/>
      <c r="NYS193" s="180"/>
      <c r="NYT193" s="180"/>
      <c r="NYU193" s="180"/>
      <c r="NYV193" s="180"/>
      <c r="NYW193" s="76"/>
      <c r="NYX193" s="67"/>
      <c r="NYY193" s="180"/>
      <c r="NYZ193" s="180"/>
      <c r="NZA193" s="180"/>
      <c r="NZB193" s="180"/>
      <c r="NZC193" s="180"/>
      <c r="NZD193" s="76"/>
      <c r="NZE193" s="67"/>
      <c r="NZF193" s="180"/>
      <c r="NZG193" s="180"/>
      <c r="NZH193" s="180"/>
      <c r="NZI193" s="180"/>
      <c r="NZJ193" s="180"/>
      <c r="NZK193" s="76"/>
      <c r="NZL193" s="67"/>
      <c r="NZM193" s="180"/>
      <c r="NZN193" s="180"/>
      <c r="NZO193" s="180"/>
      <c r="NZP193" s="180"/>
      <c r="NZQ193" s="180"/>
      <c r="NZR193" s="76"/>
      <c r="NZS193" s="67"/>
      <c r="NZT193" s="180"/>
      <c r="NZU193" s="180"/>
      <c r="NZV193" s="180"/>
      <c r="NZW193" s="180"/>
      <c r="NZX193" s="180"/>
      <c r="NZY193" s="76"/>
      <c r="NZZ193" s="67"/>
      <c r="OAA193" s="180"/>
      <c r="OAB193" s="180"/>
      <c r="OAC193" s="180"/>
      <c r="OAD193" s="180"/>
      <c r="OAE193" s="180"/>
      <c r="OAF193" s="76"/>
      <c r="OAG193" s="67"/>
      <c r="OAH193" s="180"/>
      <c r="OAI193" s="180"/>
      <c r="OAJ193" s="180"/>
      <c r="OAK193" s="180"/>
      <c r="OAL193" s="180"/>
      <c r="OAM193" s="76"/>
      <c r="OAN193" s="67"/>
      <c r="OAO193" s="180"/>
      <c r="OAP193" s="180"/>
      <c r="OAQ193" s="180"/>
      <c r="OAR193" s="180"/>
      <c r="OAS193" s="180"/>
      <c r="OAT193" s="76"/>
      <c r="OAU193" s="67"/>
      <c r="OAV193" s="180"/>
      <c r="OAW193" s="180"/>
      <c r="OAX193" s="180"/>
      <c r="OAY193" s="180"/>
      <c r="OAZ193" s="180"/>
      <c r="OBA193" s="76"/>
      <c r="OBB193" s="67"/>
      <c r="OBC193" s="180"/>
      <c r="OBD193" s="180"/>
      <c r="OBE193" s="180"/>
      <c r="OBF193" s="180"/>
      <c r="OBG193" s="180"/>
      <c r="OBH193" s="76"/>
      <c r="OBI193" s="67"/>
      <c r="OBJ193" s="180"/>
      <c r="OBK193" s="180"/>
      <c r="OBL193" s="180"/>
      <c r="OBM193" s="180"/>
      <c r="OBN193" s="180"/>
      <c r="OBO193" s="76"/>
      <c r="OBP193" s="67"/>
      <c r="OBQ193" s="180"/>
      <c r="OBR193" s="180"/>
      <c r="OBS193" s="180"/>
      <c r="OBT193" s="180"/>
      <c r="OBU193" s="180"/>
      <c r="OBV193" s="76"/>
      <c r="OBW193" s="67"/>
      <c r="OBX193" s="180"/>
      <c r="OBY193" s="180"/>
      <c r="OBZ193" s="180"/>
      <c r="OCA193" s="180"/>
      <c r="OCB193" s="180"/>
      <c r="OCC193" s="76"/>
      <c r="OCD193" s="67"/>
      <c r="OCE193" s="180"/>
      <c r="OCF193" s="180"/>
      <c r="OCG193" s="180"/>
      <c r="OCH193" s="180"/>
      <c r="OCI193" s="180"/>
      <c r="OCJ193" s="76"/>
      <c r="OCK193" s="67"/>
      <c r="OCL193" s="180"/>
      <c r="OCM193" s="180"/>
      <c r="OCN193" s="180"/>
      <c r="OCO193" s="180"/>
      <c r="OCP193" s="180"/>
      <c r="OCQ193" s="76"/>
      <c r="OCR193" s="67"/>
      <c r="OCS193" s="180"/>
      <c r="OCT193" s="180"/>
      <c r="OCU193" s="180"/>
      <c r="OCV193" s="180"/>
      <c r="OCW193" s="180"/>
      <c r="OCX193" s="76"/>
      <c r="OCY193" s="67"/>
      <c r="OCZ193" s="180"/>
      <c r="ODA193" s="180"/>
      <c r="ODB193" s="180"/>
      <c r="ODC193" s="180"/>
      <c r="ODD193" s="180"/>
      <c r="ODE193" s="76"/>
      <c r="ODF193" s="67"/>
      <c r="ODG193" s="180"/>
      <c r="ODH193" s="180"/>
      <c r="ODI193" s="180"/>
      <c r="ODJ193" s="180"/>
      <c r="ODK193" s="180"/>
      <c r="ODL193" s="76"/>
      <c r="ODM193" s="67"/>
      <c r="ODN193" s="180"/>
      <c r="ODO193" s="180"/>
      <c r="ODP193" s="180"/>
      <c r="ODQ193" s="180"/>
      <c r="ODR193" s="180"/>
      <c r="ODS193" s="76"/>
      <c r="ODT193" s="67"/>
      <c r="ODU193" s="180"/>
      <c r="ODV193" s="180"/>
      <c r="ODW193" s="180"/>
      <c r="ODX193" s="180"/>
      <c r="ODY193" s="180"/>
      <c r="ODZ193" s="76"/>
      <c r="OEA193" s="67"/>
      <c r="OEB193" s="180"/>
      <c r="OEC193" s="180"/>
      <c r="OED193" s="180"/>
      <c r="OEE193" s="180"/>
      <c r="OEF193" s="180"/>
      <c r="OEG193" s="76"/>
      <c r="OEH193" s="67"/>
      <c r="OEI193" s="180"/>
      <c r="OEJ193" s="180"/>
      <c r="OEK193" s="180"/>
      <c r="OEL193" s="180"/>
      <c r="OEM193" s="180"/>
      <c r="OEN193" s="76"/>
      <c r="OEO193" s="67"/>
      <c r="OEP193" s="180"/>
      <c r="OEQ193" s="180"/>
      <c r="OER193" s="180"/>
      <c r="OES193" s="180"/>
      <c r="OET193" s="180"/>
      <c r="OEU193" s="76"/>
      <c r="OEV193" s="67"/>
      <c r="OEW193" s="180"/>
      <c r="OEX193" s="180"/>
      <c r="OEY193" s="180"/>
      <c r="OEZ193" s="180"/>
      <c r="OFA193" s="180"/>
      <c r="OFB193" s="76"/>
      <c r="OFC193" s="67"/>
      <c r="OFD193" s="180"/>
      <c r="OFE193" s="180"/>
      <c r="OFF193" s="180"/>
      <c r="OFG193" s="180"/>
      <c r="OFH193" s="180"/>
      <c r="OFI193" s="76"/>
      <c r="OFJ193" s="67"/>
      <c r="OFK193" s="180"/>
      <c r="OFL193" s="180"/>
      <c r="OFM193" s="180"/>
      <c r="OFN193" s="180"/>
      <c r="OFO193" s="180"/>
      <c r="OFP193" s="76"/>
      <c r="OFQ193" s="67"/>
      <c r="OFR193" s="180"/>
      <c r="OFS193" s="180"/>
      <c r="OFT193" s="180"/>
      <c r="OFU193" s="180"/>
      <c r="OFV193" s="180"/>
      <c r="OFW193" s="76"/>
      <c r="OFX193" s="67"/>
      <c r="OFY193" s="180"/>
      <c r="OFZ193" s="180"/>
      <c r="OGA193" s="180"/>
      <c r="OGB193" s="180"/>
      <c r="OGC193" s="180"/>
      <c r="OGD193" s="76"/>
      <c r="OGE193" s="67"/>
      <c r="OGF193" s="180"/>
      <c r="OGG193" s="180"/>
      <c r="OGH193" s="180"/>
      <c r="OGI193" s="180"/>
      <c r="OGJ193" s="180"/>
      <c r="OGK193" s="76"/>
      <c r="OGL193" s="67"/>
      <c r="OGM193" s="180"/>
      <c r="OGN193" s="180"/>
      <c r="OGO193" s="180"/>
      <c r="OGP193" s="180"/>
      <c r="OGQ193" s="180"/>
      <c r="OGR193" s="76"/>
      <c r="OGS193" s="67"/>
      <c r="OGT193" s="180"/>
      <c r="OGU193" s="180"/>
      <c r="OGV193" s="180"/>
      <c r="OGW193" s="180"/>
      <c r="OGX193" s="180"/>
      <c r="OGY193" s="76"/>
      <c r="OGZ193" s="67"/>
      <c r="OHA193" s="180"/>
      <c r="OHB193" s="180"/>
      <c r="OHC193" s="180"/>
      <c r="OHD193" s="180"/>
      <c r="OHE193" s="180"/>
      <c r="OHF193" s="76"/>
      <c r="OHG193" s="67"/>
      <c r="OHH193" s="180"/>
      <c r="OHI193" s="180"/>
      <c r="OHJ193" s="180"/>
      <c r="OHK193" s="180"/>
      <c r="OHL193" s="180"/>
      <c r="OHM193" s="76"/>
      <c r="OHN193" s="67"/>
      <c r="OHO193" s="180"/>
      <c r="OHP193" s="180"/>
      <c r="OHQ193" s="180"/>
      <c r="OHR193" s="180"/>
      <c r="OHS193" s="180"/>
      <c r="OHT193" s="76"/>
      <c r="OHU193" s="67"/>
      <c r="OHV193" s="180"/>
      <c r="OHW193" s="180"/>
      <c r="OHX193" s="180"/>
      <c r="OHY193" s="180"/>
      <c r="OHZ193" s="180"/>
      <c r="OIA193" s="76"/>
      <c r="OIB193" s="67"/>
      <c r="OIC193" s="180"/>
      <c r="OID193" s="180"/>
      <c r="OIE193" s="180"/>
      <c r="OIF193" s="180"/>
      <c r="OIG193" s="180"/>
      <c r="OIH193" s="76"/>
      <c r="OII193" s="67"/>
      <c r="OIJ193" s="180"/>
      <c r="OIK193" s="180"/>
      <c r="OIL193" s="180"/>
      <c r="OIM193" s="180"/>
      <c r="OIN193" s="180"/>
      <c r="OIO193" s="76"/>
      <c r="OIP193" s="67"/>
      <c r="OIQ193" s="180"/>
      <c r="OIR193" s="180"/>
      <c r="OIS193" s="180"/>
      <c r="OIT193" s="180"/>
      <c r="OIU193" s="180"/>
      <c r="OIV193" s="76"/>
      <c r="OIW193" s="67"/>
      <c r="OIX193" s="180"/>
      <c r="OIY193" s="180"/>
      <c r="OIZ193" s="180"/>
      <c r="OJA193" s="180"/>
      <c r="OJB193" s="180"/>
      <c r="OJC193" s="76"/>
      <c r="OJD193" s="67"/>
      <c r="OJE193" s="180"/>
      <c r="OJF193" s="180"/>
      <c r="OJG193" s="180"/>
      <c r="OJH193" s="180"/>
      <c r="OJI193" s="180"/>
      <c r="OJJ193" s="76"/>
      <c r="OJK193" s="67"/>
      <c r="OJL193" s="180"/>
      <c r="OJM193" s="180"/>
      <c r="OJN193" s="180"/>
      <c r="OJO193" s="180"/>
      <c r="OJP193" s="180"/>
      <c r="OJQ193" s="76"/>
      <c r="OJR193" s="67"/>
      <c r="OJS193" s="180"/>
      <c r="OJT193" s="180"/>
      <c r="OJU193" s="180"/>
      <c r="OJV193" s="180"/>
      <c r="OJW193" s="180"/>
      <c r="OJX193" s="76"/>
      <c r="OJY193" s="67"/>
      <c r="OJZ193" s="180"/>
      <c r="OKA193" s="180"/>
      <c r="OKB193" s="180"/>
      <c r="OKC193" s="180"/>
      <c r="OKD193" s="180"/>
      <c r="OKE193" s="76"/>
      <c r="OKF193" s="67"/>
      <c r="OKG193" s="180"/>
      <c r="OKH193" s="180"/>
      <c r="OKI193" s="180"/>
      <c r="OKJ193" s="180"/>
      <c r="OKK193" s="180"/>
      <c r="OKL193" s="76"/>
      <c r="OKM193" s="67"/>
      <c r="OKN193" s="180"/>
      <c r="OKO193" s="180"/>
      <c r="OKP193" s="180"/>
      <c r="OKQ193" s="180"/>
      <c r="OKR193" s="180"/>
      <c r="OKS193" s="76"/>
      <c r="OKT193" s="67"/>
      <c r="OKU193" s="180"/>
      <c r="OKV193" s="180"/>
      <c r="OKW193" s="180"/>
      <c r="OKX193" s="180"/>
      <c r="OKY193" s="180"/>
      <c r="OKZ193" s="76"/>
      <c r="OLA193" s="67"/>
      <c r="OLB193" s="180"/>
      <c r="OLC193" s="180"/>
      <c r="OLD193" s="180"/>
      <c r="OLE193" s="180"/>
      <c r="OLF193" s="180"/>
      <c r="OLG193" s="76"/>
      <c r="OLH193" s="67"/>
      <c r="OLI193" s="180"/>
      <c r="OLJ193" s="180"/>
      <c r="OLK193" s="180"/>
      <c r="OLL193" s="180"/>
      <c r="OLM193" s="180"/>
      <c r="OLN193" s="76"/>
      <c r="OLO193" s="67"/>
      <c r="OLP193" s="180"/>
      <c r="OLQ193" s="180"/>
      <c r="OLR193" s="180"/>
      <c r="OLS193" s="180"/>
      <c r="OLT193" s="180"/>
      <c r="OLU193" s="76"/>
      <c r="OLV193" s="67"/>
      <c r="OLW193" s="180"/>
      <c r="OLX193" s="180"/>
      <c r="OLY193" s="180"/>
      <c r="OLZ193" s="180"/>
      <c r="OMA193" s="180"/>
      <c r="OMB193" s="76"/>
      <c r="OMC193" s="67"/>
      <c r="OMD193" s="180"/>
      <c r="OME193" s="180"/>
      <c r="OMF193" s="180"/>
      <c r="OMG193" s="180"/>
      <c r="OMH193" s="180"/>
      <c r="OMI193" s="76"/>
      <c r="OMJ193" s="67"/>
      <c r="OMK193" s="180"/>
      <c r="OML193" s="180"/>
      <c r="OMM193" s="180"/>
      <c r="OMN193" s="180"/>
      <c r="OMO193" s="180"/>
      <c r="OMP193" s="76"/>
      <c r="OMQ193" s="67"/>
      <c r="OMR193" s="180"/>
      <c r="OMS193" s="180"/>
      <c r="OMT193" s="180"/>
      <c r="OMU193" s="180"/>
      <c r="OMV193" s="180"/>
      <c r="OMW193" s="76"/>
      <c r="OMX193" s="67"/>
      <c r="OMY193" s="180"/>
      <c r="OMZ193" s="180"/>
      <c r="ONA193" s="180"/>
      <c r="ONB193" s="180"/>
      <c r="ONC193" s="180"/>
      <c r="OND193" s="76"/>
      <c r="ONE193" s="67"/>
      <c r="ONF193" s="180"/>
      <c r="ONG193" s="180"/>
      <c r="ONH193" s="180"/>
      <c r="ONI193" s="180"/>
      <c r="ONJ193" s="180"/>
      <c r="ONK193" s="76"/>
      <c r="ONL193" s="67"/>
      <c r="ONM193" s="180"/>
      <c r="ONN193" s="180"/>
      <c r="ONO193" s="180"/>
      <c r="ONP193" s="180"/>
      <c r="ONQ193" s="180"/>
      <c r="ONR193" s="76"/>
      <c r="ONS193" s="67"/>
      <c r="ONT193" s="180"/>
      <c r="ONU193" s="180"/>
      <c r="ONV193" s="180"/>
      <c r="ONW193" s="180"/>
      <c r="ONX193" s="180"/>
      <c r="ONY193" s="76"/>
      <c r="ONZ193" s="67"/>
      <c r="OOA193" s="180"/>
      <c r="OOB193" s="180"/>
      <c r="OOC193" s="180"/>
      <c r="OOD193" s="180"/>
      <c r="OOE193" s="180"/>
      <c r="OOF193" s="76"/>
      <c r="OOG193" s="67"/>
      <c r="OOH193" s="180"/>
      <c r="OOI193" s="180"/>
      <c r="OOJ193" s="180"/>
      <c r="OOK193" s="180"/>
      <c r="OOL193" s="180"/>
      <c r="OOM193" s="76"/>
      <c r="OON193" s="67"/>
      <c r="OOO193" s="180"/>
      <c r="OOP193" s="180"/>
      <c r="OOQ193" s="180"/>
      <c r="OOR193" s="180"/>
      <c r="OOS193" s="180"/>
      <c r="OOT193" s="76"/>
      <c r="OOU193" s="67"/>
      <c r="OOV193" s="180"/>
      <c r="OOW193" s="180"/>
      <c r="OOX193" s="180"/>
      <c r="OOY193" s="180"/>
      <c r="OOZ193" s="180"/>
      <c r="OPA193" s="76"/>
      <c r="OPB193" s="67"/>
      <c r="OPC193" s="180"/>
      <c r="OPD193" s="180"/>
      <c r="OPE193" s="180"/>
      <c r="OPF193" s="180"/>
      <c r="OPG193" s="180"/>
      <c r="OPH193" s="76"/>
      <c r="OPI193" s="67"/>
      <c r="OPJ193" s="180"/>
      <c r="OPK193" s="180"/>
      <c r="OPL193" s="180"/>
      <c r="OPM193" s="180"/>
      <c r="OPN193" s="180"/>
      <c r="OPO193" s="76"/>
      <c r="OPP193" s="67"/>
      <c r="OPQ193" s="180"/>
      <c r="OPR193" s="180"/>
      <c r="OPS193" s="180"/>
      <c r="OPT193" s="180"/>
      <c r="OPU193" s="180"/>
      <c r="OPV193" s="76"/>
      <c r="OPW193" s="67"/>
      <c r="OPX193" s="180"/>
      <c r="OPY193" s="180"/>
      <c r="OPZ193" s="180"/>
      <c r="OQA193" s="180"/>
      <c r="OQB193" s="180"/>
      <c r="OQC193" s="76"/>
      <c r="OQD193" s="67"/>
      <c r="OQE193" s="180"/>
      <c r="OQF193" s="180"/>
      <c r="OQG193" s="180"/>
      <c r="OQH193" s="180"/>
      <c r="OQI193" s="180"/>
      <c r="OQJ193" s="76"/>
      <c r="OQK193" s="67"/>
      <c r="OQL193" s="180"/>
      <c r="OQM193" s="180"/>
      <c r="OQN193" s="180"/>
      <c r="OQO193" s="180"/>
      <c r="OQP193" s="180"/>
      <c r="OQQ193" s="76"/>
      <c r="OQR193" s="67"/>
      <c r="OQS193" s="180"/>
      <c r="OQT193" s="180"/>
      <c r="OQU193" s="180"/>
      <c r="OQV193" s="180"/>
      <c r="OQW193" s="180"/>
      <c r="OQX193" s="76"/>
      <c r="OQY193" s="67"/>
      <c r="OQZ193" s="180"/>
      <c r="ORA193" s="180"/>
      <c r="ORB193" s="180"/>
      <c r="ORC193" s="180"/>
      <c r="ORD193" s="180"/>
      <c r="ORE193" s="76"/>
      <c r="ORF193" s="67"/>
      <c r="ORG193" s="180"/>
      <c r="ORH193" s="180"/>
      <c r="ORI193" s="180"/>
      <c r="ORJ193" s="180"/>
      <c r="ORK193" s="180"/>
      <c r="ORL193" s="76"/>
      <c r="ORM193" s="67"/>
      <c r="ORN193" s="180"/>
      <c r="ORO193" s="180"/>
      <c r="ORP193" s="180"/>
      <c r="ORQ193" s="180"/>
      <c r="ORR193" s="180"/>
      <c r="ORS193" s="76"/>
      <c r="ORT193" s="67"/>
      <c r="ORU193" s="180"/>
      <c r="ORV193" s="180"/>
      <c r="ORW193" s="180"/>
      <c r="ORX193" s="180"/>
      <c r="ORY193" s="180"/>
      <c r="ORZ193" s="76"/>
      <c r="OSA193" s="67"/>
      <c r="OSB193" s="180"/>
      <c r="OSC193" s="180"/>
      <c r="OSD193" s="180"/>
      <c r="OSE193" s="180"/>
      <c r="OSF193" s="180"/>
      <c r="OSG193" s="76"/>
      <c r="OSH193" s="67"/>
      <c r="OSI193" s="180"/>
      <c r="OSJ193" s="180"/>
      <c r="OSK193" s="180"/>
      <c r="OSL193" s="180"/>
      <c r="OSM193" s="180"/>
      <c r="OSN193" s="76"/>
      <c r="OSO193" s="67"/>
      <c r="OSP193" s="180"/>
      <c r="OSQ193" s="180"/>
      <c r="OSR193" s="180"/>
      <c r="OSS193" s="180"/>
      <c r="OST193" s="180"/>
      <c r="OSU193" s="76"/>
      <c r="OSV193" s="67"/>
      <c r="OSW193" s="180"/>
      <c r="OSX193" s="180"/>
      <c r="OSY193" s="180"/>
      <c r="OSZ193" s="180"/>
      <c r="OTA193" s="180"/>
      <c r="OTB193" s="76"/>
      <c r="OTC193" s="67"/>
      <c r="OTD193" s="180"/>
      <c r="OTE193" s="180"/>
      <c r="OTF193" s="180"/>
      <c r="OTG193" s="180"/>
      <c r="OTH193" s="180"/>
      <c r="OTI193" s="76"/>
      <c r="OTJ193" s="67"/>
      <c r="OTK193" s="180"/>
      <c r="OTL193" s="180"/>
      <c r="OTM193" s="180"/>
      <c r="OTN193" s="180"/>
      <c r="OTO193" s="180"/>
      <c r="OTP193" s="76"/>
      <c r="OTQ193" s="67"/>
      <c r="OTR193" s="180"/>
      <c r="OTS193" s="180"/>
      <c r="OTT193" s="180"/>
      <c r="OTU193" s="180"/>
      <c r="OTV193" s="180"/>
      <c r="OTW193" s="76"/>
      <c r="OTX193" s="67"/>
      <c r="OTY193" s="180"/>
      <c r="OTZ193" s="180"/>
      <c r="OUA193" s="180"/>
      <c r="OUB193" s="180"/>
      <c r="OUC193" s="180"/>
      <c r="OUD193" s="76"/>
      <c r="OUE193" s="67"/>
      <c r="OUF193" s="180"/>
      <c r="OUG193" s="180"/>
      <c r="OUH193" s="180"/>
      <c r="OUI193" s="180"/>
      <c r="OUJ193" s="180"/>
      <c r="OUK193" s="76"/>
      <c r="OUL193" s="67"/>
      <c r="OUM193" s="180"/>
      <c r="OUN193" s="180"/>
      <c r="OUO193" s="180"/>
      <c r="OUP193" s="180"/>
      <c r="OUQ193" s="180"/>
      <c r="OUR193" s="76"/>
      <c r="OUS193" s="67"/>
      <c r="OUT193" s="180"/>
      <c r="OUU193" s="180"/>
      <c r="OUV193" s="180"/>
      <c r="OUW193" s="180"/>
      <c r="OUX193" s="180"/>
      <c r="OUY193" s="76"/>
      <c r="OUZ193" s="67"/>
      <c r="OVA193" s="180"/>
      <c r="OVB193" s="180"/>
      <c r="OVC193" s="180"/>
      <c r="OVD193" s="180"/>
      <c r="OVE193" s="180"/>
      <c r="OVF193" s="76"/>
      <c r="OVG193" s="67"/>
      <c r="OVH193" s="180"/>
      <c r="OVI193" s="180"/>
      <c r="OVJ193" s="180"/>
      <c r="OVK193" s="180"/>
      <c r="OVL193" s="180"/>
      <c r="OVM193" s="76"/>
      <c r="OVN193" s="67"/>
      <c r="OVO193" s="180"/>
      <c r="OVP193" s="180"/>
      <c r="OVQ193" s="180"/>
      <c r="OVR193" s="180"/>
      <c r="OVS193" s="180"/>
      <c r="OVT193" s="76"/>
      <c r="OVU193" s="67"/>
      <c r="OVV193" s="180"/>
      <c r="OVW193" s="180"/>
      <c r="OVX193" s="180"/>
      <c r="OVY193" s="180"/>
      <c r="OVZ193" s="180"/>
      <c r="OWA193" s="76"/>
      <c r="OWB193" s="67"/>
      <c r="OWC193" s="180"/>
      <c r="OWD193" s="180"/>
      <c r="OWE193" s="180"/>
      <c r="OWF193" s="180"/>
      <c r="OWG193" s="180"/>
      <c r="OWH193" s="76"/>
      <c r="OWI193" s="67"/>
      <c r="OWJ193" s="180"/>
      <c r="OWK193" s="180"/>
      <c r="OWL193" s="180"/>
      <c r="OWM193" s="180"/>
      <c r="OWN193" s="180"/>
      <c r="OWO193" s="76"/>
      <c r="OWP193" s="67"/>
      <c r="OWQ193" s="180"/>
      <c r="OWR193" s="180"/>
      <c r="OWS193" s="180"/>
      <c r="OWT193" s="180"/>
      <c r="OWU193" s="180"/>
      <c r="OWV193" s="76"/>
      <c r="OWW193" s="67"/>
      <c r="OWX193" s="180"/>
      <c r="OWY193" s="180"/>
      <c r="OWZ193" s="180"/>
      <c r="OXA193" s="180"/>
      <c r="OXB193" s="180"/>
      <c r="OXC193" s="76"/>
      <c r="OXD193" s="67"/>
      <c r="OXE193" s="180"/>
      <c r="OXF193" s="180"/>
      <c r="OXG193" s="180"/>
      <c r="OXH193" s="180"/>
      <c r="OXI193" s="180"/>
      <c r="OXJ193" s="76"/>
      <c r="OXK193" s="67"/>
      <c r="OXL193" s="180"/>
      <c r="OXM193" s="180"/>
      <c r="OXN193" s="180"/>
      <c r="OXO193" s="180"/>
      <c r="OXP193" s="180"/>
      <c r="OXQ193" s="76"/>
      <c r="OXR193" s="67"/>
      <c r="OXS193" s="180"/>
      <c r="OXT193" s="180"/>
      <c r="OXU193" s="180"/>
      <c r="OXV193" s="180"/>
      <c r="OXW193" s="180"/>
      <c r="OXX193" s="76"/>
      <c r="OXY193" s="67"/>
      <c r="OXZ193" s="180"/>
      <c r="OYA193" s="180"/>
      <c r="OYB193" s="180"/>
      <c r="OYC193" s="180"/>
      <c r="OYD193" s="180"/>
      <c r="OYE193" s="76"/>
      <c r="OYF193" s="67"/>
      <c r="OYG193" s="180"/>
      <c r="OYH193" s="180"/>
      <c r="OYI193" s="180"/>
      <c r="OYJ193" s="180"/>
      <c r="OYK193" s="180"/>
      <c r="OYL193" s="76"/>
      <c r="OYM193" s="67"/>
      <c r="OYN193" s="180"/>
      <c r="OYO193" s="180"/>
      <c r="OYP193" s="180"/>
      <c r="OYQ193" s="180"/>
      <c r="OYR193" s="180"/>
      <c r="OYS193" s="76"/>
      <c r="OYT193" s="67"/>
      <c r="OYU193" s="180"/>
      <c r="OYV193" s="180"/>
      <c r="OYW193" s="180"/>
      <c r="OYX193" s="180"/>
      <c r="OYY193" s="180"/>
      <c r="OYZ193" s="76"/>
      <c r="OZA193" s="67"/>
      <c r="OZB193" s="180"/>
      <c r="OZC193" s="180"/>
      <c r="OZD193" s="180"/>
      <c r="OZE193" s="180"/>
      <c r="OZF193" s="180"/>
      <c r="OZG193" s="76"/>
      <c r="OZH193" s="67"/>
      <c r="OZI193" s="180"/>
      <c r="OZJ193" s="180"/>
      <c r="OZK193" s="180"/>
      <c r="OZL193" s="180"/>
      <c r="OZM193" s="180"/>
      <c r="OZN193" s="76"/>
      <c r="OZO193" s="67"/>
      <c r="OZP193" s="180"/>
      <c r="OZQ193" s="180"/>
      <c r="OZR193" s="180"/>
      <c r="OZS193" s="180"/>
      <c r="OZT193" s="180"/>
      <c r="OZU193" s="76"/>
      <c r="OZV193" s="67"/>
      <c r="OZW193" s="180"/>
      <c r="OZX193" s="180"/>
      <c r="OZY193" s="180"/>
      <c r="OZZ193" s="180"/>
      <c r="PAA193" s="180"/>
      <c r="PAB193" s="76"/>
      <c r="PAC193" s="67"/>
      <c r="PAD193" s="180"/>
      <c r="PAE193" s="180"/>
      <c r="PAF193" s="180"/>
      <c r="PAG193" s="180"/>
      <c r="PAH193" s="180"/>
      <c r="PAI193" s="76"/>
      <c r="PAJ193" s="67"/>
      <c r="PAK193" s="180"/>
      <c r="PAL193" s="180"/>
      <c r="PAM193" s="180"/>
      <c r="PAN193" s="180"/>
      <c r="PAO193" s="180"/>
      <c r="PAP193" s="76"/>
      <c r="PAQ193" s="67"/>
      <c r="PAR193" s="180"/>
      <c r="PAS193" s="180"/>
      <c r="PAT193" s="180"/>
      <c r="PAU193" s="180"/>
      <c r="PAV193" s="180"/>
      <c r="PAW193" s="76"/>
      <c r="PAX193" s="67"/>
      <c r="PAY193" s="180"/>
      <c r="PAZ193" s="180"/>
      <c r="PBA193" s="180"/>
      <c r="PBB193" s="180"/>
      <c r="PBC193" s="180"/>
      <c r="PBD193" s="76"/>
      <c r="PBE193" s="67"/>
      <c r="PBF193" s="180"/>
      <c r="PBG193" s="180"/>
      <c r="PBH193" s="180"/>
      <c r="PBI193" s="180"/>
      <c r="PBJ193" s="180"/>
      <c r="PBK193" s="76"/>
      <c r="PBL193" s="67"/>
      <c r="PBM193" s="180"/>
      <c r="PBN193" s="180"/>
      <c r="PBO193" s="180"/>
      <c r="PBP193" s="180"/>
      <c r="PBQ193" s="180"/>
      <c r="PBR193" s="76"/>
      <c r="PBS193" s="67"/>
      <c r="PBT193" s="180"/>
      <c r="PBU193" s="180"/>
      <c r="PBV193" s="180"/>
      <c r="PBW193" s="180"/>
      <c r="PBX193" s="180"/>
      <c r="PBY193" s="76"/>
      <c r="PBZ193" s="67"/>
      <c r="PCA193" s="180"/>
      <c r="PCB193" s="180"/>
      <c r="PCC193" s="180"/>
      <c r="PCD193" s="180"/>
      <c r="PCE193" s="180"/>
      <c r="PCF193" s="76"/>
      <c r="PCG193" s="67"/>
      <c r="PCH193" s="180"/>
      <c r="PCI193" s="180"/>
      <c r="PCJ193" s="180"/>
      <c r="PCK193" s="180"/>
      <c r="PCL193" s="180"/>
      <c r="PCM193" s="76"/>
      <c r="PCN193" s="67"/>
      <c r="PCO193" s="180"/>
      <c r="PCP193" s="180"/>
      <c r="PCQ193" s="180"/>
      <c r="PCR193" s="180"/>
      <c r="PCS193" s="180"/>
      <c r="PCT193" s="76"/>
      <c r="PCU193" s="67"/>
      <c r="PCV193" s="180"/>
      <c r="PCW193" s="180"/>
      <c r="PCX193" s="180"/>
      <c r="PCY193" s="180"/>
      <c r="PCZ193" s="180"/>
      <c r="PDA193" s="76"/>
      <c r="PDB193" s="67"/>
      <c r="PDC193" s="180"/>
      <c r="PDD193" s="180"/>
      <c r="PDE193" s="180"/>
      <c r="PDF193" s="180"/>
      <c r="PDG193" s="180"/>
      <c r="PDH193" s="76"/>
      <c r="PDI193" s="67"/>
      <c r="PDJ193" s="180"/>
      <c r="PDK193" s="180"/>
      <c r="PDL193" s="180"/>
      <c r="PDM193" s="180"/>
      <c r="PDN193" s="180"/>
      <c r="PDO193" s="76"/>
      <c r="PDP193" s="67"/>
      <c r="PDQ193" s="180"/>
      <c r="PDR193" s="180"/>
      <c r="PDS193" s="180"/>
      <c r="PDT193" s="180"/>
      <c r="PDU193" s="180"/>
      <c r="PDV193" s="76"/>
      <c r="PDW193" s="67"/>
      <c r="PDX193" s="180"/>
      <c r="PDY193" s="180"/>
      <c r="PDZ193" s="180"/>
      <c r="PEA193" s="180"/>
      <c r="PEB193" s="180"/>
      <c r="PEC193" s="76"/>
      <c r="PED193" s="67"/>
      <c r="PEE193" s="180"/>
      <c r="PEF193" s="180"/>
      <c r="PEG193" s="180"/>
      <c r="PEH193" s="180"/>
      <c r="PEI193" s="180"/>
      <c r="PEJ193" s="76"/>
      <c r="PEK193" s="67"/>
      <c r="PEL193" s="180"/>
      <c r="PEM193" s="180"/>
      <c r="PEN193" s="180"/>
      <c r="PEO193" s="180"/>
      <c r="PEP193" s="180"/>
      <c r="PEQ193" s="76"/>
      <c r="PER193" s="67"/>
      <c r="PES193" s="180"/>
      <c r="PET193" s="180"/>
      <c r="PEU193" s="180"/>
      <c r="PEV193" s="180"/>
      <c r="PEW193" s="180"/>
      <c r="PEX193" s="76"/>
      <c r="PEY193" s="67"/>
      <c r="PEZ193" s="180"/>
      <c r="PFA193" s="180"/>
      <c r="PFB193" s="180"/>
      <c r="PFC193" s="180"/>
      <c r="PFD193" s="180"/>
      <c r="PFE193" s="76"/>
      <c r="PFF193" s="67"/>
      <c r="PFG193" s="180"/>
      <c r="PFH193" s="180"/>
      <c r="PFI193" s="180"/>
      <c r="PFJ193" s="180"/>
      <c r="PFK193" s="180"/>
      <c r="PFL193" s="76"/>
      <c r="PFM193" s="67"/>
      <c r="PFN193" s="180"/>
      <c r="PFO193" s="180"/>
      <c r="PFP193" s="180"/>
      <c r="PFQ193" s="180"/>
      <c r="PFR193" s="180"/>
      <c r="PFS193" s="76"/>
      <c r="PFT193" s="67"/>
      <c r="PFU193" s="180"/>
      <c r="PFV193" s="180"/>
      <c r="PFW193" s="180"/>
      <c r="PFX193" s="180"/>
      <c r="PFY193" s="180"/>
      <c r="PFZ193" s="76"/>
      <c r="PGA193" s="67"/>
      <c r="PGB193" s="180"/>
      <c r="PGC193" s="180"/>
      <c r="PGD193" s="180"/>
      <c r="PGE193" s="180"/>
      <c r="PGF193" s="180"/>
      <c r="PGG193" s="76"/>
      <c r="PGH193" s="67"/>
      <c r="PGI193" s="180"/>
      <c r="PGJ193" s="180"/>
      <c r="PGK193" s="180"/>
      <c r="PGL193" s="180"/>
      <c r="PGM193" s="180"/>
      <c r="PGN193" s="76"/>
      <c r="PGO193" s="67"/>
      <c r="PGP193" s="180"/>
      <c r="PGQ193" s="180"/>
      <c r="PGR193" s="180"/>
      <c r="PGS193" s="180"/>
      <c r="PGT193" s="180"/>
      <c r="PGU193" s="76"/>
      <c r="PGV193" s="67"/>
      <c r="PGW193" s="180"/>
      <c r="PGX193" s="180"/>
      <c r="PGY193" s="180"/>
      <c r="PGZ193" s="180"/>
      <c r="PHA193" s="180"/>
      <c r="PHB193" s="76"/>
      <c r="PHC193" s="67"/>
      <c r="PHD193" s="180"/>
      <c r="PHE193" s="180"/>
      <c r="PHF193" s="180"/>
      <c r="PHG193" s="180"/>
      <c r="PHH193" s="180"/>
      <c r="PHI193" s="76"/>
      <c r="PHJ193" s="67"/>
      <c r="PHK193" s="180"/>
      <c r="PHL193" s="180"/>
      <c r="PHM193" s="180"/>
      <c r="PHN193" s="180"/>
      <c r="PHO193" s="180"/>
      <c r="PHP193" s="76"/>
      <c r="PHQ193" s="67"/>
      <c r="PHR193" s="180"/>
      <c r="PHS193" s="180"/>
      <c r="PHT193" s="180"/>
      <c r="PHU193" s="180"/>
      <c r="PHV193" s="180"/>
      <c r="PHW193" s="76"/>
      <c r="PHX193" s="67"/>
      <c r="PHY193" s="180"/>
      <c r="PHZ193" s="180"/>
      <c r="PIA193" s="180"/>
      <c r="PIB193" s="180"/>
      <c r="PIC193" s="180"/>
      <c r="PID193" s="76"/>
      <c r="PIE193" s="67"/>
      <c r="PIF193" s="180"/>
      <c r="PIG193" s="180"/>
      <c r="PIH193" s="180"/>
      <c r="PII193" s="180"/>
      <c r="PIJ193" s="180"/>
      <c r="PIK193" s="76"/>
      <c r="PIL193" s="67"/>
      <c r="PIM193" s="180"/>
      <c r="PIN193" s="180"/>
      <c r="PIO193" s="180"/>
      <c r="PIP193" s="180"/>
      <c r="PIQ193" s="180"/>
      <c r="PIR193" s="76"/>
      <c r="PIS193" s="67"/>
      <c r="PIT193" s="180"/>
      <c r="PIU193" s="180"/>
      <c r="PIV193" s="180"/>
      <c r="PIW193" s="180"/>
      <c r="PIX193" s="180"/>
      <c r="PIY193" s="76"/>
      <c r="PIZ193" s="67"/>
      <c r="PJA193" s="180"/>
      <c r="PJB193" s="180"/>
      <c r="PJC193" s="180"/>
      <c r="PJD193" s="180"/>
      <c r="PJE193" s="180"/>
      <c r="PJF193" s="76"/>
      <c r="PJG193" s="67"/>
      <c r="PJH193" s="180"/>
      <c r="PJI193" s="180"/>
      <c r="PJJ193" s="180"/>
      <c r="PJK193" s="180"/>
      <c r="PJL193" s="180"/>
      <c r="PJM193" s="76"/>
      <c r="PJN193" s="67"/>
      <c r="PJO193" s="180"/>
      <c r="PJP193" s="180"/>
      <c r="PJQ193" s="180"/>
      <c r="PJR193" s="180"/>
      <c r="PJS193" s="180"/>
      <c r="PJT193" s="76"/>
      <c r="PJU193" s="67"/>
      <c r="PJV193" s="180"/>
      <c r="PJW193" s="180"/>
      <c r="PJX193" s="180"/>
      <c r="PJY193" s="180"/>
      <c r="PJZ193" s="180"/>
      <c r="PKA193" s="76"/>
      <c r="PKB193" s="67"/>
      <c r="PKC193" s="180"/>
      <c r="PKD193" s="180"/>
      <c r="PKE193" s="180"/>
      <c r="PKF193" s="180"/>
      <c r="PKG193" s="180"/>
      <c r="PKH193" s="76"/>
      <c r="PKI193" s="67"/>
      <c r="PKJ193" s="180"/>
      <c r="PKK193" s="180"/>
      <c r="PKL193" s="180"/>
      <c r="PKM193" s="180"/>
      <c r="PKN193" s="180"/>
      <c r="PKO193" s="76"/>
      <c r="PKP193" s="67"/>
      <c r="PKQ193" s="180"/>
      <c r="PKR193" s="180"/>
      <c r="PKS193" s="180"/>
      <c r="PKT193" s="180"/>
      <c r="PKU193" s="180"/>
      <c r="PKV193" s="76"/>
      <c r="PKW193" s="67"/>
      <c r="PKX193" s="180"/>
      <c r="PKY193" s="180"/>
      <c r="PKZ193" s="180"/>
      <c r="PLA193" s="180"/>
      <c r="PLB193" s="180"/>
      <c r="PLC193" s="76"/>
      <c r="PLD193" s="67"/>
      <c r="PLE193" s="180"/>
      <c r="PLF193" s="180"/>
      <c r="PLG193" s="180"/>
      <c r="PLH193" s="180"/>
      <c r="PLI193" s="180"/>
      <c r="PLJ193" s="76"/>
      <c r="PLK193" s="67"/>
      <c r="PLL193" s="180"/>
      <c r="PLM193" s="180"/>
      <c r="PLN193" s="180"/>
      <c r="PLO193" s="180"/>
      <c r="PLP193" s="180"/>
      <c r="PLQ193" s="76"/>
      <c r="PLR193" s="67"/>
      <c r="PLS193" s="180"/>
      <c r="PLT193" s="180"/>
      <c r="PLU193" s="180"/>
      <c r="PLV193" s="180"/>
      <c r="PLW193" s="180"/>
      <c r="PLX193" s="76"/>
      <c r="PLY193" s="67"/>
      <c r="PLZ193" s="180"/>
      <c r="PMA193" s="180"/>
      <c r="PMB193" s="180"/>
      <c r="PMC193" s="180"/>
      <c r="PMD193" s="180"/>
      <c r="PME193" s="76"/>
      <c r="PMF193" s="67"/>
      <c r="PMG193" s="180"/>
      <c r="PMH193" s="180"/>
      <c r="PMI193" s="180"/>
      <c r="PMJ193" s="180"/>
      <c r="PMK193" s="180"/>
      <c r="PML193" s="76"/>
      <c r="PMM193" s="67"/>
      <c r="PMN193" s="180"/>
      <c r="PMO193" s="180"/>
      <c r="PMP193" s="180"/>
      <c r="PMQ193" s="180"/>
      <c r="PMR193" s="180"/>
      <c r="PMS193" s="76"/>
      <c r="PMT193" s="67"/>
      <c r="PMU193" s="180"/>
      <c r="PMV193" s="180"/>
      <c r="PMW193" s="180"/>
      <c r="PMX193" s="180"/>
      <c r="PMY193" s="180"/>
      <c r="PMZ193" s="76"/>
      <c r="PNA193" s="67"/>
      <c r="PNB193" s="180"/>
      <c r="PNC193" s="180"/>
      <c r="PND193" s="180"/>
      <c r="PNE193" s="180"/>
      <c r="PNF193" s="180"/>
      <c r="PNG193" s="76"/>
      <c r="PNH193" s="67"/>
      <c r="PNI193" s="180"/>
      <c r="PNJ193" s="180"/>
      <c r="PNK193" s="180"/>
      <c r="PNL193" s="180"/>
      <c r="PNM193" s="180"/>
      <c r="PNN193" s="76"/>
      <c r="PNO193" s="67"/>
      <c r="PNP193" s="180"/>
      <c r="PNQ193" s="180"/>
      <c r="PNR193" s="180"/>
      <c r="PNS193" s="180"/>
      <c r="PNT193" s="180"/>
      <c r="PNU193" s="76"/>
      <c r="PNV193" s="67"/>
      <c r="PNW193" s="180"/>
      <c r="PNX193" s="180"/>
      <c r="PNY193" s="180"/>
      <c r="PNZ193" s="180"/>
      <c r="POA193" s="180"/>
      <c r="POB193" s="76"/>
      <c r="POC193" s="67"/>
      <c r="POD193" s="180"/>
      <c r="POE193" s="180"/>
      <c r="POF193" s="180"/>
      <c r="POG193" s="180"/>
      <c r="POH193" s="180"/>
      <c r="POI193" s="76"/>
      <c r="POJ193" s="67"/>
      <c r="POK193" s="180"/>
      <c r="POL193" s="180"/>
      <c r="POM193" s="180"/>
      <c r="PON193" s="180"/>
      <c r="POO193" s="180"/>
      <c r="POP193" s="76"/>
      <c r="POQ193" s="67"/>
      <c r="POR193" s="180"/>
      <c r="POS193" s="180"/>
      <c r="POT193" s="180"/>
      <c r="POU193" s="180"/>
      <c r="POV193" s="180"/>
      <c r="POW193" s="76"/>
      <c r="POX193" s="67"/>
      <c r="POY193" s="180"/>
      <c r="POZ193" s="180"/>
      <c r="PPA193" s="180"/>
      <c r="PPB193" s="180"/>
      <c r="PPC193" s="180"/>
      <c r="PPD193" s="76"/>
      <c r="PPE193" s="67"/>
      <c r="PPF193" s="180"/>
      <c r="PPG193" s="180"/>
      <c r="PPH193" s="180"/>
      <c r="PPI193" s="180"/>
      <c r="PPJ193" s="180"/>
      <c r="PPK193" s="76"/>
      <c r="PPL193" s="67"/>
      <c r="PPM193" s="180"/>
      <c r="PPN193" s="180"/>
      <c r="PPO193" s="180"/>
      <c r="PPP193" s="180"/>
      <c r="PPQ193" s="180"/>
      <c r="PPR193" s="76"/>
      <c r="PPS193" s="67"/>
      <c r="PPT193" s="180"/>
      <c r="PPU193" s="180"/>
      <c r="PPV193" s="180"/>
      <c r="PPW193" s="180"/>
      <c r="PPX193" s="180"/>
      <c r="PPY193" s="76"/>
      <c r="PPZ193" s="67"/>
      <c r="PQA193" s="180"/>
      <c r="PQB193" s="180"/>
      <c r="PQC193" s="180"/>
      <c r="PQD193" s="180"/>
      <c r="PQE193" s="180"/>
      <c r="PQF193" s="76"/>
      <c r="PQG193" s="67"/>
      <c r="PQH193" s="180"/>
      <c r="PQI193" s="180"/>
      <c r="PQJ193" s="180"/>
      <c r="PQK193" s="180"/>
      <c r="PQL193" s="180"/>
      <c r="PQM193" s="76"/>
      <c r="PQN193" s="67"/>
      <c r="PQO193" s="180"/>
      <c r="PQP193" s="180"/>
      <c r="PQQ193" s="180"/>
      <c r="PQR193" s="180"/>
      <c r="PQS193" s="180"/>
      <c r="PQT193" s="76"/>
      <c r="PQU193" s="67"/>
      <c r="PQV193" s="180"/>
      <c r="PQW193" s="180"/>
      <c r="PQX193" s="180"/>
      <c r="PQY193" s="180"/>
      <c r="PQZ193" s="180"/>
      <c r="PRA193" s="76"/>
      <c r="PRB193" s="67"/>
      <c r="PRC193" s="180"/>
      <c r="PRD193" s="180"/>
      <c r="PRE193" s="180"/>
      <c r="PRF193" s="180"/>
      <c r="PRG193" s="180"/>
      <c r="PRH193" s="76"/>
      <c r="PRI193" s="67"/>
      <c r="PRJ193" s="180"/>
      <c r="PRK193" s="180"/>
      <c r="PRL193" s="180"/>
      <c r="PRM193" s="180"/>
      <c r="PRN193" s="180"/>
      <c r="PRO193" s="76"/>
      <c r="PRP193" s="67"/>
      <c r="PRQ193" s="180"/>
      <c r="PRR193" s="180"/>
      <c r="PRS193" s="180"/>
      <c r="PRT193" s="180"/>
      <c r="PRU193" s="180"/>
      <c r="PRV193" s="76"/>
      <c r="PRW193" s="67"/>
      <c r="PRX193" s="180"/>
      <c r="PRY193" s="180"/>
      <c r="PRZ193" s="180"/>
      <c r="PSA193" s="180"/>
      <c r="PSB193" s="180"/>
      <c r="PSC193" s="76"/>
      <c r="PSD193" s="67"/>
      <c r="PSE193" s="180"/>
      <c r="PSF193" s="180"/>
      <c r="PSG193" s="180"/>
      <c r="PSH193" s="180"/>
      <c r="PSI193" s="180"/>
      <c r="PSJ193" s="76"/>
      <c r="PSK193" s="67"/>
      <c r="PSL193" s="180"/>
      <c r="PSM193" s="180"/>
      <c r="PSN193" s="180"/>
      <c r="PSO193" s="180"/>
      <c r="PSP193" s="180"/>
      <c r="PSQ193" s="76"/>
      <c r="PSR193" s="67"/>
      <c r="PSS193" s="180"/>
      <c r="PST193" s="180"/>
      <c r="PSU193" s="180"/>
      <c r="PSV193" s="180"/>
      <c r="PSW193" s="180"/>
      <c r="PSX193" s="76"/>
      <c r="PSY193" s="67"/>
      <c r="PSZ193" s="180"/>
      <c r="PTA193" s="180"/>
      <c r="PTB193" s="180"/>
      <c r="PTC193" s="180"/>
      <c r="PTD193" s="180"/>
      <c r="PTE193" s="76"/>
      <c r="PTF193" s="67"/>
      <c r="PTG193" s="180"/>
      <c r="PTH193" s="180"/>
      <c r="PTI193" s="180"/>
      <c r="PTJ193" s="180"/>
      <c r="PTK193" s="180"/>
      <c r="PTL193" s="76"/>
      <c r="PTM193" s="67"/>
      <c r="PTN193" s="180"/>
      <c r="PTO193" s="180"/>
      <c r="PTP193" s="180"/>
      <c r="PTQ193" s="180"/>
      <c r="PTR193" s="180"/>
      <c r="PTS193" s="76"/>
      <c r="PTT193" s="67"/>
      <c r="PTU193" s="180"/>
      <c r="PTV193" s="180"/>
      <c r="PTW193" s="180"/>
      <c r="PTX193" s="180"/>
      <c r="PTY193" s="180"/>
      <c r="PTZ193" s="76"/>
      <c r="PUA193" s="67"/>
      <c r="PUB193" s="180"/>
      <c r="PUC193" s="180"/>
      <c r="PUD193" s="180"/>
      <c r="PUE193" s="180"/>
      <c r="PUF193" s="180"/>
      <c r="PUG193" s="76"/>
      <c r="PUH193" s="67"/>
      <c r="PUI193" s="180"/>
      <c r="PUJ193" s="180"/>
      <c r="PUK193" s="180"/>
      <c r="PUL193" s="180"/>
      <c r="PUM193" s="180"/>
      <c r="PUN193" s="76"/>
      <c r="PUO193" s="67"/>
      <c r="PUP193" s="180"/>
      <c r="PUQ193" s="180"/>
      <c r="PUR193" s="180"/>
      <c r="PUS193" s="180"/>
      <c r="PUT193" s="180"/>
      <c r="PUU193" s="76"/>
      <c r="PUV193" s="67"/>
      <c r="PUW193" s="180"/>
      <c r="PUX193" s="180"/>
      <c r="PUY193" s="180"/>
      <c r="PUZ193" s="180"/>
      <c r="PVA193" s="180"/>
      <c r="PVB193" s="76"/>
      <c r="PVC193" s="67"/>
      <c r="PVD193" s="180"/>
      <c r="PVE193" s="180"/>
      <c r="PVF193" s="180"/>
      <c r="PVG193" s="180"/>
      <c r="PVH193" s="180"/>
      <c r="PVI193" s="76"/>
      <c r="PVJ193" s="67"/>
      <c r="PVK193" s="180"/>
      <c r="PVL193" s="180"/>
      <c r="PVM193" s="180"/>
      <c r="PVN193" s="180"/>
      <c r="PVO193" s="180"/>
      <c r="PVP193" s="76"/>
      <c r="PVQ193" s="67"/>
      <c r="PVR193" s="180"/>
      <c r="PVS193" s="180"/>
      <c r="PVT193" s="180"/>
      <c r="PVU193" s="180"/>
      <c r="PVV193" s="180"/>
      <c r="PVW193" s="76"/>
      <c r="PVX193" s="67"/>
      <c r="PVY193" s="180"/>
      <c r="PVZ193" s="180"/>
      <c r="PWA193" s="180"/>
      <c r="PWB193" s="180"/>
      <c r="PWC193" s="180"/>
      <c r="PWD193" s="76"/>
      <c r="PWE193" s="67"/>
      <c r="PWF193" s="180"/>
      <c r="PWG193" s="180"/>
      <c r="PWH193" s="180"/>
      <c r="PWI193" s="180"/>
      <c r="PWJ193" s="180"/>
      <c r="PWK193" s="76"/>
      <c r="PWL193" s="67"/>
      <c r="PWM193" s="180"/>
      <c r="PWN193" s="180"/>
      <c r="PWO193" s="180"/>
      <c r="PWP193" s="180"/>
      <c r="PWQ193" s="180"/>
      <c r="PWR193" s="76"/>
      <c r="PWS193" s="67"/>
      <c r="PWT193" s="180"/>
      <c r="PWU193" s="180"/>
      <c r="PWV193" s="180"/>
      <c r="PWW193" s="180"/>
      <c r="PWX193" s="180"/>
      <c r="PWY193" s="76"/>
      <c r="PWZ193" s="67"/>
      <c r="PXA193" s="180"/>
      <c r="PXB193" s="180"/>
      <c r="PXC193" s="180"/>
      <c r="PXD193" s="180"/>
      <c r="PXE193" s="180"/>
      <c r="PXF193" s="76"/>
      <c r="PXG193" s="67"/>
      <c r="PXH193" s="180"/>
      <c r="PXI193" s="180"/>
      <c r="PXJ193" s="180"/>
      <c r="PXK193" s="180"/>
      <c r="PXL193" s="180"/>
      <c r="PXM193" s="76"/>
      <c r="PXN193" s="67"/>
      <c r="PXO193" s="180"/>
      <c r="PXP193" s="180"/>
      <c r="PXQ193" s="180"/>
      <c r="PXR193" s="180"/>
      <c r="PXS193" s="180"/>
      <c r="PXT193" s="76"/>
      <c r="PXU193" s="67"/>
      <c r="PXV193" s="180"/>
      <c r="PXW193" s="180"/>
      <c r="PXX193" s="180"/>
      <c r="PXY193" s="180"/>
      <c r="PXZ193" s="180"/>
      <c r="PYA193" s="76"/>
      <c r="PYB193" s="67"/>
      <c r="PYC193" s="180"/>
      <c r="PYD193" s="180"/>
      <c r="PYE193" s="180"/>
      <c r="PYF193" s="180"/>
      <c r="PYG193" s="180"/>
      <c r="PYH193" s="76"/>
      <c r="PYI193" s="67"/>
      <c r="PYJ193" s="180"/>
      <c r="PYK193" s="180"/>
      <c r="PYL193" s="180"/>
      <c r="PYM193" s="180"/>
      <c r="PYN193" s="180"/>
      <c r="PYO193" s="76"/>
      <c r="PYP193" s="67"/>
      <c r="PYQ193" s="180"/>
      <c r="PYR193" s="180"/>
      <c r="PYS193" s="180"/>
      <c r="PYT193" s="180"/>
      <c r="PYU193" s="180"/>
      <c r="PYV193" s="76"/>
      <c r="PYW193" s="67"/>
      <c r="PYX193" s="180"/>
      <c r="PYY193" s="180"/>
      <c r="PYZ193" s="180"/>
      <c r="PZA193" s="180"/>
      <c r="PZB193" s="180"/>
      <c r="PZC193" s="76"/>
      <c r="PZD193" s="67"/>
      <c r="PZE193" s="180"/>
      <c r="PZF193" s="180"/>
      <c r="PZG193" s="180"/>
      <c r="PZH193" s="180"/>
      <c r="PZI193" s="180"/>
      <c r="PZJ193" s="76"/>
      <c r="PZK193" s="67"/>
      <c r="PZL193" s="180"/>
      <c r="PZM193" s="180"/>
      <c r="PZN193" s="180"/>
      <c r="PZO193" s="180"/>
      <c r="PZP193" s="180"/>
      <c r="PZQ193" s="76"/>
      <c r="PZR193" s="67"/>
      <c r="PZS193" s="180"/>
      <c r="PZT193" s="180"/>
      <c r="PZU193" s="180"/>
      <c r="PZV193" s="180"/>
      <c r="PZW193" s="180"/>
      <c r="PZX193" s="76"/>
      <c r="PZY193" s="67"/>
      <c r="PZZ193" s="180"/>
      <c r="QAA193" s="180"/>
      <c r="QAB193" s="180"/>
      <c r="QAC193" s="180"/>
      <c r="QAD193" s="180"/>
      <c r="QAE193" s="76"/>
      <c r="QAF193" s="67"/>
      <c r="QAG193" s="180"/>
      <c r="QAH193" s="180"/>
      <c r="QAI193" s="180"/>
      <c r="QAJ193" s="180"/>
      <c r="QAK193" s="180"/>
      <c r="QAL193" s="76"/>
      <c r="QAM193" s="67"/>
      <c r="QAN193" s="180"/>
      <c r="QAO193" s="180"/>
      <c r="QAP193" s="180"/>
      <c r="QAQ193" s="180"/>
      <c r="QAR193" s="180"/>
      <c r="QAS193" s="76"/>
      <c r="QAT193" s="67"/>
      <c r="QAU193" s="180"/>
      <c r="QAV193" s="180"/>
      <c r="QAW193" s="180"/>
      <c r="QAX193" s="180"/>
      <c r="QAY193" s="180"/>
      <c r="QAZ193" s="76"/>
      <c r="QBA193" s="67"/>
      <c r="QBB193" s="180"/>
      <c r="QBC193" s="180"/>
      <c r="QBD193" s="180"/>
      <c r="QBE193" s="180"/>
      <c r="QBF193" s="180"/>
      <c r="QBG193" s="76"/>
      <c r="QBH193" s="67"/>
      <c r="QBI193" s="180"/>
      <c r="QBJ193" s="180"/>
      <c r="QBK193" s="180"/>
      <c r="QBL193" s="180"/>
      <c r="QBM193" s="180"/>
      <c r="QBN193" s="76"/>
      <c r="QBO193" s="67"/>
      <c r="QBP193" s="180"/>
      <c r="QBQ193" s="180"/>
      <c r="QBR193" s="180"/>
      <c r="QBS193" s="180"/>
      <c r="QBT193" s="180"/>
      <c r="QBU193" s="76"/>
      <c r="QBV193" s="67"/>
      <c r="QBW193" s="180"/>
      <c r="QBX193" s="180"/>
      <c r="QBY193" s="180"/>
      <c r="QBZ193" s="180"/>
      <c r="QCA193" s="180"/>
      <c r="QCB193" s="76"/>
      <c r="QCC193" s="67"/>
      <c r="QCD193" s="180"/>
      <c r="QCE193" s="180"/>
      <c r="QCF193" s="180"/>
      <c r="QCG193" s="180"/>
      <c r="QCH193" s="180"/>
      <c r="QCI193" s="76"/>
      <c r="QCJ193" s="67"/>
      <c r="QCK193" s="180"/>
      <c r="QCL193" s="180"/>
      <c r="QCM193" s="180"/>
      <c r="QCN193" s="180"/>
      <c r="QCO193" s="180"/>
      <c r="QCP193" s="76"/>
      <c r="QCQ193" s="67"/>
      <c r="QCR193" s="180"/>
      <c r="QCS193" s="180"/>
      <c r="QCT193" s="180"/>
      <c r="QCU193" s="180"/>
      <c r="QCV193" s="180"/>
      <c r="QCW193" s="76"/>
      <c r="QCX193" s="67"/>
      <c r="QCY193" s="180"/>
      <c r="QCZ193" s="180"/>
      <c r="QDA193" s="180"/>
      <c r="QDB193" s="180"/>
      <c r="QDC193" s="180"/>
      <c r="QDD193" s="76"/>
      <c r="QDE193" s="67"/>
      <c r="QDF193" s="180"/>
      <c r="QDG193" s="180"/>
      <c r="QDH193" s="180"/>
      <c r="QDI193" s="180"/>
      <c r="QDJ193" s="180"/>
      <c r="QDK193" s="76"/>
      <c r="QDL193" s="67"/>
      <c r="QDM193" s="180"/>
      <c r="QDN193" s="180"/>
      <c r="QDO193" s="180"/>
      <c r="QDP193" s="180"/>
      <c r="QDQ193" s="180"/>
      <c r="QDR193" s="76"/>
      <c r="QDS193" s="67"/>
      <c r="QDT193" s="180"/>
      <c r="QDU193" s="180"/>
      <c r="QDV193" s="180"/>
      <c r="QDW193" s="180"/>
      <c r="QDX193" s="180"/>
      <c r="QDY193" s="76"/>
      <c r="QDZ193" s="67"/>
      <c r="QEA193" s="180"/>
      <c r="QEB193" s="180"/>
      <c r="QEC193" s="180"/>
      <c r="QED193" s="180"/>
      <c r="QEE193" s="180"/>
      <c r="QEF193" s="76"/>
      <c r="QEG193" s="67"/>
      <c r="QEH193" s="180"/>
      <c r="QEI193" s="180"/>
      <c r="QEJ193" s="180"/>
      <c r="QEK193" s="180"/>
      <c r="QEL193" s="180"/>
      <c r="QEM193" s="76"/>
      <c r="QEN193" s="67"/>
      <c r="QEO193" s="180"/>
      <c r="QEP193" s="180"/>
      <c r="QEQ193" s="180"/>
      <c r="QER193" s="180"/>
      <c r="QES193" s="180"/>
      <c r="QET193" s="76"/>
      <c r="QEU193" s="67"/>
      <c r="QEV193" s="180"/>
      <c r="QEW193" s="180"/>
      <c r="QEX193" s="180"/>
      <c r="QEY193" s="180"/>
      <c r="QEZ193" s="180"/>
      <c r="QFA193" s="76"/>
      <c r="QFB193" s="67"/>
      <c r="QFC193" s="180"/>
      <c r="QFD193" s="180"/>
      <c r="QFE193" s="180"/>
      <c r="QFF193" s="180"/>
      <c r="QFG193" s="180"/>
      <c r="QFH193" s="76"/>
      <c r="QFI193" s="67"/>
      <c r="QFJ193" s="180"/>
      <c r="QFK193" s="180"/>
      <c r="QFL193" s="180"/>
      <c r="QFM193" s="180"/>
      <c r="QFN193" s="180"/>
      <c r="QFO193" s="76"/>
      <c r="QFP193" s="67"/>
      <c r="QFQ193" s="180"/>
      <c r="QFR193" s="180"/>
      <c r="QFS193" s="180"/>
      <c r="QFT193" s="180"/>
      <c r="QFU193" s="180"/>
      <c r="QFV193" s="76"/>
      <c r="QFW193" s="67"/>
      <c r="QFX193" s="180"/>
      <c r="QFY193" s="180"/>
      <c r="QFZ193" s="180"/>
      <c r="QGA193" s="180"/>
      <c r="QGB193" s="180"/>
      <c r="QGC193" s="76"/>
      <c r="QGD193" s="67"/>
      <c r="QGE193" s="180"/>
      <c r="QGF193" s="180"/>
      <c r="QGG193" s="180"/>
      <c r="QGH193" s="180"/>
      <c r="QGI193" s="180"/>
      <c r="QGJ193" s="76"/>
      <c r="QGK193" s="67"/>
      <c r="QGL193" s="180"/>
      <c r="QGM193" s="180"/>
      <c r="QGN193" s="180"/>
      <c r="QGO193" s="180"/>
      <c r="QGP193" s="180"/>
      <c r="QGQ193" s="76"/>
      <c r="QGR193" s="67"/>
      <c r="QGS193" s="180"/>
      <c r="QGT193" s="180"/>
      <c r="QGU193" s="180"/>
      <c r="QGV193" s="180"/>
      <c r="QGW193" s="180"/>
      <c r="QGX193" s="76"/>
      <c r="QGY193" s="67"/>
      <c r="QGZ193" s="180"/>
      <c r="QHA193" s="180"/>
      <c r="QHB193" s="180"/>
      <c r="QHC193" s="180"/>
      <c r="QHD193" s="180"/>
      <c r="QHE193" s="76"/>
      <c r="QHF193" s="67"/>
      <c r="QHG193" s="180"/>
      <c r="QHH193" s="180"/>
      <c r="QHI193" s="180"/>
      <c r="QHJ193" s="180"/>
      <c r="QHK193" s="180"/>
      <c r="QHL193" s="76"/>
      <c r="QHM193" s="67"/>
      <c r="QHN193" s="180"/>
      <c r="QHO193" s="180"/>
      <c r="QHP193" s="180"/>
      <c r="QHQ193" s="180"/>
      <c r="QHR193" s="180"/>
      <c r="QHS193" s="76"/>
      <c r="QHT193" s="67"/>
      <c r="QHU193" s="180"/>
      <c r="QHV193" s="180"/>
      <c r="QHW193" s="180"/>
      <c r="QHX193" s="180"/>
      <c r="QHY193" s="180"/>
      <c r="QHZ193" s="76"/>
      <c r="QIA193" s="67"/>
      <c r="QIB193" s="180"/>
      <c r="QIC193" s="180"/>
      <c r="QID193" s="180"/>
      <c r="QIE193" s="180"/>
      <c r="QIF193" s="180"/>
      <c r="QIG193" s="76"/>
      <c r="QIH193" s="67"/>
      <c r="QII193" s="180"/>
      <c r="QIJ193" s="180"/>
      <c r="QIK193" s="180"/>
      <c r="QIL193" s="180"/>
      <c r="QIM193" s="180"/>
      <c r="QIN193" s="76"/>
      <c r="QIO193" s="67"/>
      <c r="QIP193" s="180"/>
      <c r="QIQ193" s="180"/>
      <c r="QIR193" s="180"/>
      <c r="QIS193" s="180"/>
      <c r="QIT193" s="180"/>
      <c r="QIU193" s="76"/>
      <c r="QIV193" s="67"/>
      <c r="QIW193" s="180"/>
      <c r="QIX193" s="180"/>
      <c r="QIY193" s="180"/>
      <c r="QIZ193" s="180"/>
      <c r="QJA193" s="180"/>
      <c r="QJB193" s="76"/>
      <c r="QJC193" s="67"/>
      <c r="QJD193" s="180"/>
      <c r="QJE193" s="180"/>
      <c r="QJF193" s="180"/>
      <c r="QJG193" s="180"/>
      <c r="QJH193" s="180"/>
      <c r="QJI193" s="76"/>
      <c r="QJJ193" s="67"/>
      <c r="QJK193" s="180"/>
      <c r="QJL193" s="180"/>
      <c r="QJM193" s="180"/>
      <c r="QJN193" s="180"/>
      <c r="QJO193" s="180"/>
      <c r="QJP193" s="76"/>
      <c r="QJQ193" s="67"/>
      <c r="QJR193" s="180"/>
      <c r="QJS193" s="180"/>
      <c r="QJT193" s="180"/>
      <c r="QJU193" s="180"/>
      <c r="QJV193" s="180"/>
      <c r="QJW193" s="76"/>
      <c r="QJX193" s="67"/>
      <c r="QJY193" s="180"/>
      <c r="QJZ193" s="180"/>
      <c r="QKA193" s="180"/>
      <c r="QKB193" s="180"/>
      <c r="QKC193" s="180"/>
      <c r="QKD193" s="76"/>
      <c r="QKE193" s="67"/>
      <c r="QKF193" s="180"/>
      <c r="QKG193" s="180"/>
      <c r="QKH193" s="180"/>
      <c r="QKI193" s="180"/>
      <c r="QKJ193" s="180"/>
      <c r="QKK193" s="76"/>
      <c r="QKL193" s="67"/>
      <c r="QKM193" s="180"/>
      <c r="QKN193" s="180"/>
      <c r="QKO193" s="180"/>
      <c r="QKP193" s="180"/>
      <c r="QKQ193" s="180"/>
      <c r="QKR193" s="76"/>
      <c r="QKS193" s="67"/>
      <c r="QKT193" s="180"/>
      <c r="QKU193" s="180"/>
      <c r="QKV193" s="180"/>
      <c r="QKW193" s="180"/>
      <c r="QKX193" s="180"/>
      <c r="QKY193" s="76"/>
      <c r="QKZ193" s="67"/>
      <c r="QLA193" s="180"/>
      <c r="QLB193" s="180"/>
      <c r="QLC193" s="180"/>
      <c r="QLD193" s="180"/>
      <c r="QLE193" s="180"/>
      <c r="QLF193" s="76"/>
      <c r="QLG193" s="67"/>
      <c r="QLH193" s="180"/>
      <c r="QLI193" s="180"/>
      <c r="QLJ193" s="180"/>
      <c r="QLK193" s="180"/>
      <c r="QLL193" s="180"/>
      <c r="QLM193" s="76"/>
      <c r="QLN193" s="67"/>
      <c r="QLO193" s="180"/>
      <c r="QLP193" s="180"/>
      <c r="QLQ193" s="180"/>
      <c r="QLR193" s="180"/>
      <c r="QLS193" s="180"/>
      <c r="QLT193" s="76"/>
      <c r="QLU193" s="67"/>
      <c r="QLV193" s="180"/>
      <c r="QLW193" s="180"/>
      <c r="QLX193" s="180"/>
      <c r="QLY193" s="180"/>
      <c r="QLZ193" s="180"/>
      <c r="QMA193" s="76"/>
      <c r="QMB193" s="67"/>
      <c r="QMC193" s="180"/>
      <c r="QMD193" s="180"/>
      <c r="QME193" s="180"/>
      <c r="QMF193" s="180"/>
      <c r="QMG193" s="180"/>
      <c r="QMH193" s="76"/>
      <c r="QMI193" s="67"/>
      <c r="QMJ193" s="180"/>
      <c r="QMK193" s="180"/>
      <c r="QML193" s="180"/>
      <c r="QMM193" s="180"/>
      <c r="QMN193" s="180"/>
      <c r="QMO193" s="76"/>
      <c r="QMP193" s="67"/>
      <c r="QMQ193" s="180"/>
      <c r="QMR193" s="180"/>
      <c r="QMS193" s="180"/>
      <c r="QMT193" s="180"/>
      <c r="QMU193" s="180"/>
      <c r="QMV193" s="76"/>
      <c r="QMW193" s="67"/>
      <c r="QMX193" s="180"/>
      <c r="QMY193" s="180"/>
      <c r="QMZ193" s="180"/>
      <c r="QNA193" s="180"/>
      <c r="QNB193" s="180"/>
      <c r="QNC193" s="76"/>
      <c r="QND193" s="67"/>
      <c r="QNE193" s="180"/>
      <c r="QNF193" s="180"/>
      <c r="QNG193" s="180"/>
      <c r="QNH193" s="180"/>
      <c r="QNI193" s="180"/>
      <c r="QNJ193" s="76"/>
      <c r="QNK193" s="67"/>
      <c r="QNL193" s="180"/>
      <c r="QNM193" s="180"/>
      <c r="QNN193" s="180"/>
      <c r="QNO193" s="180"/>
      <c r="QNP193" s="180"/>
      <c r="QNQ193" s="76"/>
      <c r="QNR193" s="67"/>
      <c r="QNS193" s="180"/>
      <c r="QNT193" s="180"/>
      <c r="QNU193" s="180"/>
      <c r="QNV193" s="180"/>
      <c r="QNW193" s="180"/>
      <c r="QNX193" s="76"/>
      <c r="QNY193" s="67"/>
      <c r="QNZ193" s="180"/>
      <c r="QOA193" s="180"/>
      <c r="QOB193" s="180"/>
      <c r="QOC193" s="180"/>
      <c r="QOD193" s="180"/>
      <c r="QOE193" s="76"/>
      <c r="QOF193" s="67"/>
      <c r="QOG193" s="180"/>
      <c r="QOH193" s="180"/>
      <c r="QOI193" s="180"/>
      <c r="QOJ193" s="180"/>
      <c r="QOK193" s="180"/>
      <c r="QOL193" s="76"/>
      <c r="QOM193" s="67"/>
      <c r="QON193" s="180"/>
      <c r="QOO193" s="180"/>
      <c r="QOP193" s="180"/>
      <c r="QOQ193" s="180"/>
      <c r="QOR193" s="180"/>
      <c r="QOS193" s="76"/>
      <c r="QOT193" s="67"/>
      <c r="QOU193" s="180"/>
      <c r="QOV193" s="180"/>
      <c r="QOW193" s="180"/>
      <c r="QOX193" s="180"/>
      <c r="QOY193" s="180"/>
      <c r="QOZ193" s="76"/>
      <c r="QPA193" s="67"/>
      <c r="QPB193" s="180"/>
      <c r="QPC193" s="180"/>
      <c r="QPD193" s="180"/>
      <c r="QPE193" s="180"/>
      <c r="QPF193" s="180"/>
      <c r="QPG193" s="76"/>
      <c r="QPH193" s="67"/>
      <c r="QPI193" s="180"/>
      <c r="QPJ193" s="180"/>
      <c r="QPK193" s="180"/>
      <c r="QPL193" s="180"/>
      <c r="QPM193" s="180"/>
      <c r="QPN193" s="76"/>
      <c r="QPO193" s="67"/>
      <c r="QPP193" s="180"/>
      <c r="QPQ193" s="180"/>
      <c r="QPR193" s="180"/>
      <c r="QPS193" s="180"/>
      <c r="QPT193" s="180"/>
      <c r="QPU193" s="76"/>
      <c r="QPV193" s="67"/>
      <c r="QPW193" s="180"/>
      <c r="QPX193" s="180"/>
      <c r="QPY193" s="180"/>
      <c r="QPZ193" s="180"/>
      <c r="QQA193" s="180"/>
      <c r="QQB193" s="76"/>
      <c r="QQC193" s="67"/>
      <c r="QQD193" s="180"/>
      <c r="QQE193" s="180"/>
      <c r="QQF193" s="180"/>
      <c r="QQG193" s="180"/>
      <c r="QQH193" s="180"/>
      <c r="QQI193" s="76"/>
      <c r="QQJ193" s="67"/>
      <c r="QQK193" s="180"/>
      <c r="QQL193" s="180"/>
      <c r="QQM193" s="180"/>
      <c r="QQN193" s="180"/>
      <c r="QQO193" s="180"/>
      <c r="QQP193" s="76"/>
      <c r="QQQ193" s="67"/>
      <c r="QQR193" s="180"/>
      <c r="QQS193" s="180"/>
      <c r="QQT193" s="180"/>
      <c r="QQU193" s="180"/>
      <c r="QQV193" s="180"/>
      <c r="QQW193" s="76"/>
      <c r="QQX193" s="67"/>
      <c r="QQY193" s="180"/>
      <c r="QQZ193" s="180"/>
      <c r="QRA193" s="180"/>
      <c r="QRB193" s="180"/>
      <c r="QRC193" s="180"/>
      <c r="QRD193" s="76"/>
      <c r="QRE193" s="67"/>
      <c r="QRF193" s="180"/>
      <c r="QRG193" s="180"/>
      <c r="QRH193" s="180"/>
      <c r="QRI193" s="180"/>
      <c r="QRJ193" s="180"/>
      <c r="QRK193" s="76"/>
      <c r="QRL193" s="67"/>
      <c r="QRM193" s="180"/>
      <c r="QRN193" s="180"/>
      <c r="QRO193" s="180"/>
      <c r="QRP193" s="180"/>
      <c r="QRQ193" s="180"/>
      <c r="QRR193" s="76"/>
      <c r="QRS193" s="67"/>
      <c r="QRT193" s="180"/>
      <c r="QRU193" s="180"/>
      <c r="QRV193" s="180"/>
      <c r="QRW193" s="180"/>
      <c r="QRX193" s="180"/>
      <c r="QRY193" s="76"/>
      <c r="QRZ193" s="67"/>
      <c r="QSA193" s="180"/>
      <c r="QSB193" s="180"/>
      <c r="QSC193" s="180"/>
      <c r="QSD193" s="180"/>
      <c r="QSE193" s="180"/>
      <c r="QSF193" s="76"/>
      <c r="QSG193" s="67"/>
      <c r="QSH193" s="180"/>
      <c r="QSI193" s="180"/>
      <c r="QSJ193" s="180"/>
      <c r="QSK193" s="180"/>
      <c r="QSL193" s="180"/>
      <c r="QSM193" s="76"/>
      <c r="QSN193" s="67"/>
      <c r="QSO193" s="180"/>
      <c r="QSP193" s="180"/>
      <c r="QSQ193" s="180"/>
      <c r="QSR193" s="180"/>
      <c r="QSS193" s="180"/>
      <c r="QST193" s="76"/>
      <c r="QSU193" s="67"/>
      <c r="QSV193" s="180"/>
      <c r="QSW193" s="180"/>
      <c r="QSX193" s="180"/>
      <c r="QSY193" s="180"/>
      <c r="QSZ193" s="180"/>
      <c r="QTA193" s="76"/>
      <c r="QTB193" s="67"/>
      <c r="QTC193" s="180"/>
      <c r="QTD193" s="180"/>
      <c r="QTE193" s="180"/>
      <c r="QTF193" s="180"/>
      <c r="QTG193" s="180"/>
      <c r="QTH193" s="76"/>
      <c r="QTI193" s="67"/>
      <c r="QTJ193" s="180"/>
      <c r="QTK193" s="180"/>
      <c r="QTL193" s="180"/>
      <c r="QTM193" s="180"/>
      <c r="QTN193" s="180"/>
      <c r="QTO193" s="76"/>
      <c r="QTP193" s="67"/>
      <c r="QTQ193" s="180"/>
      <c r="QTR193" s="180"/>
      <c r="QTS193" s="180"/>
      <c r="QTT193" s="180"/>
      <c r="QTU193" s="180"/>
      <c r="QTV193" s="76"/>
      <c r="QTW193" s="67"/>
      <c r="QTX193" s="180"/>
      <c r="QTY193" s="180"/>
      <c r="QTZ193" s="180"/>
      <c r="QUA193" s="180"/>
      <c r="QUB193" s="180"/>
      <c r="QUC193" s="76"/>
      <c r="QUD193" s="67"/>
      <c r="QUE193" s="180"/>
      <c r="QUF193" s="180"/>
      <c r="QUG193" s="180"/>
      <c r="QUH193" s="180"/>
      <c r="QUI193" s="180"/>
      <c r="QUJ193" s="76"/>
      <c r="QUK193" s="67"/>
      <c r="QUL193" s="180"/>
      <c r="QUM193" s="180"/>
      <c r="QUN193" s="180"/>
      <c r="QUO193" s="180"/>
      <c r="QUP193" s="180"/>
      <c r="QUQ193" s="76"/>
      <c r="QUR193" s="67"/>
      <c r="QUS193" s="180"/>
      <c r="QUT193" s="180"/>
      <c r="QUU193" s="180"/>
      <c r="QUV193" s="180"/>
      <c r="QUW193" s="180"/>
      <c r="QUX193" s="76"/>
      <c r="QUY193" s="67"/>
      <c r="QUZ193" s="180"/>
      <c r="QVA193" s="180"/>
      <c r="QVB193" s="180"/>
      <c r="QVC193" s="180"/>
      <c r="QVD193" s="180"/>
      <c r="QVE193" s="76"/>
      <c r="QVF193" s="67"/>
      <c r="QVG193" s="180"/>
      <c r="QVH193" s="180"/>
      <c r="QVI193" s="180"/>
      <c r="QVJ193" s="180"/>
      <c r="QVK193" s="180"/>
      <c r="QVL193" s="76"/>
      <c r="QVM193" s="67"/>
      <c r="QVN193" s="180"/>
      <c r="QVO193" s="180"/>
      <c r="QVP193" s="180"/>
      <c r="QVQ193" s="180"/>
      <c r="QVR193" s="180"/>
      <c r="QVS193" s="76"/>
      <c r="QVT193" s="67"/>
      <c r="QVU193" s="180"/>
      <c r="QVV193" s="180"/>
      <c r="QVW193" s="180"/>
      <c r="QVX193" s="180"/>
      <c r="QVY193" s="180"/>
      <c r="QVZ193" s="76"/>
      <c r="QWA193" s="67"/>
      <c r="QWB193" s="180"/>
      <c r="QWC193" s="180"/>
      <c r="QWD193" s="180"/>
      <c r="QWE193" s="180"/>
      <c r="QWF193" s="180"/>
      <c r="QWG193" s="76"/>
      <c r="QWH193" s="67"/>
      <c r="QWI193" s="180"/>
      <c r="QWJ193" s="180"/>
      <c r="QWK193" s="180"/>
      <c r="QWL193" s="180"/>
      <c r="QWM193" s="180"/>
      <c r="QWN193" s="76"/>
      <c r="QWO193" s="67"/>
      <c r="QWP193" s="180"/>
      <c r="QWQ193" s="180"/>
      <c r="QWR193" s="180"/>
      <c r="QWS193" s="180"/>
      <c r="QWT193" s="180"/>
      <c r="QWU193" s="76"/>
      <c r="QWV193" s="67"/>
      <c r="QWW193" s="180"/>
      <c r="QWX193" s="180"/>
      <c r="QWY193" s="180"/>
      <c r="QWZ193" s="180"/>
      <c r="QXA193" s="180"/>
      <c r="QXB193" s="76"/>
      <c r="QXC193" s="67"/>
      <c r="QXD193" s="180"/>
      <c r="QXE193" s="180"/>
      <c r="QXF193" s="180"/>
      <c r="QXG193" s="180"/>
      <c r="QXH193" s="180"/>
      <c r="QXI193" s="76"/>
      <c r="QXJ193" s="67"/>
      <c r="QXK193" s="180"/>
      <c r="QXL193" s="180"/>
      <c r="QXM193" s="180"/>
      <c r="QXN193" s="180"/>
      <c r="QXO193" s="180"/>
      <c r="QXP193" s="76"/>
      <c r="QXQ193" s="67"/>
      <c r="QXR193" s="180"/>
      <c r="QXS193" s="180"/>
      <c r="QXT193" s="180"/>
      <c r="QXU193" s="180"/>
      <c r="QXV193" s="180"/>
      <c r="QXW193" s="76"/>
      <c r="QXX193" s="67"/>
      <c r="QXY193" s="180"/>
      <c r="QXZ193" s="180"/>
      <c r="QYA193" s="180"/>
      <c r="QYB193" s="180"/>
      <c r="QYC193" s="180"/>
      <c r="QYD193" s="76"/>
      <c r="QYE193" s="67"/>
      <c r="QYF193" s="180"/>
      <c r="QYG193" s="180"/>
      <c r="QYH193" s="180"/>
      <c r="QYI193" s="180"/>
      <c r="QYJ193" s="180"/>
      <c r="QYK193" s="76"/>
      <c r="QYL193" s="67"/>
      <c r="QYM193" s="180"/>
      <c r="QYN193" s="180"/>
      <c r="QYO193" s="180"/>
      <c r="QYP193" s="180"/>
      <c r="QYQ193" s="180"/>
      <c r="QYR193" s="76"/>
      <c r="QYS193" s="67"/>
      <c r="QYT193" s="180"/>
      <c r="QYU193" s="180"/>
      <c r="QYV193" s="180"/>
      <c r="QYW193" s="180"/>
      <c r="QYX193" s="180"/>
      <c r="QYY193" s="76"/>
      <c r="QYZ193" s="67"/>
      <c r="QZA193" s="180"/>
      <c r="QZB193" s="180"/>
      <c r="QZC193" s="180"/>
      <c r="QZD193" s="180"/>
      <c r="QZE193" s="180"/>
      <c r="QZF193" s="76"/>
      <c r="QZG193" s="67"/>
      <c r="QZH193" s="180"/>
      <c r="QZI193" s="180"/>
      <c r="QZJ193" s="180"/>
      <c r="QZK193" s="180"/>
      <c r="QZL193" s="180"/>
      <c r="QZM193" s="76"/>
      <c r="QZN193" s="67"/>
      <c r="QZO193" s="180"/>
      <c r="QZP193" s="180"/>
      <c r="QZQ193" s="180"/>
      <c r="QZR193" s="180"/>
      <c r="QZS193" s="180"/>
      <c r="QZT193" s="76"/>
      <c r="QZU193" s="67"/>
      <c r="QZV193" s="180"/>
      <c r="QZW193" s="180"/>
      <c r="QZX193" s="180"/>
      <c r="QZY193" s="180"/>
      <c r="QZZ193" s="180"/>
      <c r="RAA193" s="76"/>
      <c r="RAB193" s="67"/>
      <c r="RAC193" s="180"/>
      <c r="RAD193" s="180"/>
      <c r="RAE193" s="180"/>
      <c r="RAF193" s="180"/>
      <c r="RAG193" s="180"/>
      <c r="RAH193" s="76"/>
      <c r="RAI193" s="67"/>
      <c r="RAJ193" s="180"/>
      <c r="RAK193" s="180"/>
      <c r="RAL193" s="180"/>
      <c r="RAM193" s="180"/>
      <c r="RAN193" s="180"/>
      <c r="RAO193" s="76"/>
      <c r="RAP193" s="67"/>
      <c r="RAQ193" s="180"/>
      <c r="RAR193" s="180"/>
      <c r="RAS193" s="180"/>
      <c r="RAT193" s="180"/>
      <c r="RAU193" s="180"/>
      <c r="RAV193" s="76"/>
      <c r="RAW193" s="67"/>
      <c r="RAX193" s="180"/>
      <c r="RAY193" s="180"/>
      <c r="RAZ193" s="180"/>
      <c r="RBA193" s="180"/>
      <c r="RBB193" s="180"/>
      <c r="RBC193" s="76"/>
      <c r="RBD193" s="67"/>
      <c r="RBE193" s="180"/>
      <c r="RBF193" s="180"/>
      <c r="RBG193" s="180"/>
      <c r="RBH193" s="180"/>
      <c r="RBI193" s="180"/>
      <c r="RBJ193" s="76"/>
      <c r="RBK193" s="67"/>
      <c r="RBL193" s="180"/>
      <c r="RBM193" s="180"/>
      <c r="RBN193" s="180"/>
      <c r="RBO193" s="180"/>
      <c r="RBP193" s="180"/>
      <c r="RBQ193" s="76"/>
      <c r="RBR193" s="67"/>
      <c r="RBS193" s="180"/>
      <c r="RBT193" s="180"/>
      <c r="RBU193" s="180"/>
      <c r="RBV193" s="180"/>
      <c r="RBW193" s="180"/>
      <c r="RBX193" s="76"/>
      <c r="RBY193" s="67"/>
      <c r="RBZ193" s="180"/>
      <c r="RCA193" s="180"/>
      <c r="RCB193" s="180"/>
      <c r="RCC193" s="180"/>
      <c r="RCD193" s="180"/>
      <c r="RCE193" s="76"/>
      <c r="RCF193" s="67"/>
      <c r="RCG193" s="180"/>
      <c r="RCH193" s="180"/>
      <c r="RCI193" s="180"/>
      <c r="RCJ193" s="180"/>
      <c r="RCK193" s="180"/>
      <c r="RCL193" s="76"/>
      <c r="RCM193" s="67"/>
      <c r="RCN193" s="180"/>
      <c r="RCO193" s="180"/>
      <c r="RCP193" s="180"/>
      <c r="RCQ193" s="180"/>
      <c r="RCR193" s="180"/>
      <c r="RCS193" s="76"/>
      <c r="RCT193" s="67"/>
      <c r="RCU193" s="180"/>
      <c r="RCV193" s="180"/>
      <c r="RCW193" s="180"/>
      <c r="RCX193" s="180"/>
      <c r="RCY193" s="180"/>
      <c r="RCZ193" s="76"/>
      <c r="RDA193" s="67"/>
      <c r="RDB193" s="180"/>
      <c r="RDC193" s="180"/>
      <c r="RDD193" s="180"/>
      <c r="RDE193" s="180"/>
      <c r="RDF193" s="180"/>
      <c r="RDG193" s="76"/>
      <c r="RDH193" s="67"/>
      <c r="RDI193" s="180"/>
      <c r="RDJ193" s="180"/>
      <c r="RDK193" s="180"/>
      <c r="RDL193" s="180"/>
      <c r="RDM193" s="180"/>
      <c r="RDN193" s="76"/>
      <c r="RDO193" s="67"/>
      <c r="RDP193" s="180"/>
      <c r="RDQ193" s="180"/>
      <c r="RDR193" s="180"/>
      <c r="RDS193" s="180"/>
      <c r="RDT193" s="180"/>
      <c r="RDU193" s="76"/>
      <c r="RDV193" s="67"/>
      <c r="RDW193" s="180"/>
      <c r="RDX193" s="180"/>
      <c r="RDY193" s="180"/>
      <c r="RDZ193" s="180"/>
      <c r="REA193" s="180"/>
      <c r="REB193" s="76"/>
      <c r="REC193" s="67"/>
      <c r="RED193" s="180"/>
      <c r="REE193" s="180"/>
      <c r="REF193" s="180"/>
      <c r="REG193" s="180"/>
      <c r="REH193" s="180"/>
      <c r="REI193" s="76"/>
      <c r="REJ193" s="67"/>
      <c r="REK193" s="180"/>
      <c r="REL193" s="180"/>
      <c r="REM193" s="180"/>
      <c r="REN193" s="180"/>
      <c r="REO193" s="180"/>
      <c r="REP193" s="76"/>
      <c r="REQ193" s="67"/>
      <c r="RER193" s="180"/>
      <c r="RES193" s="180"/>
      <c r="RET193" s="180"/>
      <c r="REU193" s="180"/>
      <c r="REV193" s="180"/>
      <c r="REW193" s="76"/>
      <c r="REX193" s="67"/>
      <c r="REY193" s="180"/>
      <c r="REZ193" s="180"/>
      <c r="RFA193" s="180"/>
      <c r="RFB193" s="180"/>
      <c r="RFC193" s="180"/>
      <c r="RFD193" s="76"/>
      <c r="RFE193" s="67"/>
      <c r="RFF193" s="180"/>
      <c r="RFG193" s="180"/>
      <c r="RFH193" s="180"/>
      <c r="RFI193" s="180"/>
      <c r="RFJ193" s="180"/>
      <c r="RFK193" s="76"/>
      <c r="RFL193" s="67"/>
      <c r="RFM193" s="180"/>
      <c r="RFN193" s="180"/>
      <c r="RFO193" s="180"/>
      <c r="RFP193" s="180"/>
      <c r="RFQ193" s="180"/>
      <c r="RFR193" s="76"/>
      <c r="RFS193" s="67"/>
      <c r="RFT193" s="180"/>
      <c r="RFU193" s="180"/>
      <c r="RFV193" s="180"/>
      <c r="RFW193" s="180"/>
      <c r="RFX193" s="180"/>
      <c r="RFY193" s="76"/>
      <c r="RFZ193" s="67"/>
      <c r="RGA193" s="180"/>
      <c r="RGB193" s="180"/>
      <c r="RGC193" s="180"/>
      <c r="RGD193" s="180"/>
      <c r="RGE193" s="180"/>
      <c r="RGF193" s="76"/>
      <c r="RGG193" s="67"/>
      <c r="RGH193" s="180"/>
      <c r="RGI193" s="180"/>
      <c r="RGJ193" s="180"/>
      <c r="RGK193" s="180"/>
      <c r="RGL193" s="180"/>
      <c r="RGM193" s="76"/>
      <c r="RGN193" s="67"/>
      <c r="RGO193" s="180"/>
      <c r="RGP193" s="180"/>
      <c r="RGQ193" s="180"/>
      <c r="RGR193" s="180"/>
      <c r="RGS193" s="180"/>
      <c r="RGT193" s="76"/>
      <c r="RGU193" s="67"/>
      <c r="RGV193" s="180"/>
      <c r="RGW193" s="180"/>
      <c r="RGX193" s="180"/>
      <c r="RGY193" s="180"/>
      <c r="RGZ193" s="180"/>
      <c r="RHA193" s="76"/>
      <c r="RHB193" s="67"/>
      <c r="RHC193" s="180"/>
      <c r="RHD193" s="180"/>
      <c r="RHE193" s="180"/>
      <c r="RHF193" s="180"/>
      <c r="RHG193" s="180"/>
      <c r="RHH193" s="76"/>
      <c r="RHI193" s="67"/>
      <c r="RHJ193" s="180"/>
      <c r="RHK193" s="180"/>
      <c r="RHL193" s="180"/>
      <c r="RHM193" s="180"/>
      <c r="RHN193" s="180"/>
      <c r="RHO193" s="76"/>
      <c r="RHP193" s="67"/>
      <c r="RHQ193" s="180"/>
      <c r="RHR193" s="180"/>
      <c r="RHS193" s="180"/>
      <c r="RHT193" s="180"/>
      <c r="RHU193" s="180"/>
      <c r="RHV193" s="76"/>
      <c r="RHW193" s="67"/>
      <c r="RHX193" s="180"/>
      <c r="RHY193" s="180"/>
      <c r="RHZ193" s="180"/>
      <c r="RIA193" s="180"/>
      <c r="RIB193" s="180"/>
      <c r="RIC193" s="76"/>
      <c r="RID193" s="67"/>
      <c r="RIE193" s="180"/>
      <c r="RIF193" s="180"/>
      <c r="RIG193" s="180"/>
      <c r="RIH193" s="180"/>
      <c r="RII193" s="180"/>
      <c r="RIJ193" s="76"/>
      <c r="RIK193" s="67"/>
      <c r="RIL193" s="180"/>
      <c r="RIM193" s="180"/>
      <c r="RIN193" s="180"/>
      <c r="RIO193" s="180"/>
      <c r="RIP193" s="180"/>
      <c r="RIQ193" s="76"/>
      <c r="RIR193" s="67"/>
      <c r="RIS193" s="180"/>
      <c r="RIT193" s="180"/>
      <c r="RIU193" s="180"/>
      <c r="RIV193" s="180"/>
      <c r="RIW193" s="180"/>
      <c r="RIX193" s="76"/>
      <c r="RIY193" s="67"/>
      <c r="RIZ193" s="180"/>
      <c r="RJA193" s="180"/>
      <c r="RJB193" s="180"/>
      <c r="RJC193" s="180"/>
      <c r="RJD193" s="180"/>
      <c r="RJE193" s="76"/>
      <c r="RJF193" s="67"/>
      <c r="RJG193" s="180"/>
      <c r="RJH193" s="180"/>
      <c r="RJI193" s="180"/>
      <c r="RJJ193" s="180"/>
      <c r="RJK193" s="180"/>
      <c r="RJL193" s="76"/>
      <c r="RJM193" s="67"/>
      <c r="RJN193" s="180"/>
      <c r="RJO193" s="180"/>
      <c r="RJP193" s="180"/>
      <c r="RJQ193" s="180"/>
      <c r="RJR193" s="180"/>
      <c r="RJS193" s="76"/>
      <c r="RJT193" s="67"/>
      <c r="RJU193" s="180"/>
      <c r="RJV193" s="180"/>
      <c r="RJW193" s="180"/>
      <c r="RJX193" s="180"/>
      <c r="RJY193" s="180"/>
      <c r="RJZ193" s="76"/>
      <c r="RKA193" s="67"/>
      <c r="RKB193" s="180"/>
      <c r="RKC193" s="180"/>
      <c r="RKD193" s="180"/>
      <c r="RKE193" s="180"/>
      <c r="RKF193" s="180"/>
      <c r="RKG193" s="76"/>
      <c r="RKH193" s="67"/>
      <c r="RKI193" s="180"/>
      <c r="RKJ193" s="180"/>
      <c r="RKK193" s="180"/>
      <c r="RKL193" s="180"/>
      <c r="RKM193" s="180"/>
      <c r="RKN193" s="76"/>
      <c r="RKO193" s="67"/>
      <c r="RKP193" s="180"/>
      <c r="RKQ193" s="180"/>
      <c r="RKR193" s="180"/>
      <c r="RKS193" s="180"/>
      <c r="RKT193" s="180"/>
      <c r="RKU193" s="76"/>
      <c r="RKV193" s="67"/>
      <c r="RKW193" s="180"/>
      <c r="RKX193" s="180"/>
      <c r="RKY193" s="180"/>
      <c r="RKZ193" s="180"/>
      <c r="RLA193" s="180"/>
      <c r="RLB193" s="76"/>
      <c r="RLC193" s="67"/>
      <c r="RLD193" s="180"/>
      <c r="RLE193" s="180"/>
      <c r="RLF193" s="180"/>
      <c r="RLG193" s="180"/>
      <c r="RLH193" s="180"/>
      <c r="RLI193" s="76"/>
      <c r="RLJ193" s="67"/>
      <c r="RLK193" s="180"/>
      <c r="RLL193" s="180"/>
      <c r="RLM193" s="180"/>
      <c r="RLN193" s="180"/>
      <c r="RLO193" s="180"/>
      <c r="RLP193" s="76"/>
      <c r="RLQ193" s="67"/>
      <c r="RLR193" s="180"/>
      <c r="RLS193" s="180"/>
      <c r="RLT193" s="180"/>
      <c r="RLU193" s="180"/>
      <c r="RLV193" s="180"/>
      <c r="RLW193" s="76"/>
      <c r="RLX193" s="67"/>
      <c r="RLY193" s="180"/>
      <c r="RLZ193" s="180"/>
      <c r="RMA193" s="180"/>
      <c r="RMB193" s="180"/>
      <c r="RMC193" s="180"/>
      <c r="RMD193" s="76"/>
      <c r="RME193" s="67"/>
      <c r="RMF193" s="180"/>
      <c r="RMG193" s="180"/>
      <c r="RMH193" s="180"/>
      <c r="RMI193" s="180"/>
      <c r="RMJ193" s="180"/>
      <c r="RMK193" s="76"/>
      <c r="RML193" s="67"/>
      <c r="RMM193" s="180"/>
      <c r="RMN193" s="180"/>
      <c r="RMO193" s="180"/>
      <c r="RMP193" s="180"/>
      <c r="RMQ193" s="180"/>
      <c r="RMR193" s="76"/>
      <c r="RMS193" s="67"/>
      <c r="RMT193" s="180"/>
      <c r="RMU193" s="180"/>
      <c r="RMV193" s="180"/>
      <c r="RMW193" s="180"/>
      <c r="RMX193" s="180"/>
      <c r="RMY193" s="76"/>
      <c r="RMZ193" s="67"/>
      <c r="RNA193" s="180"/>
      <c r="RNB193" s="180"/>
      <c r="RNC193" s="180"/>
      <c r="RND193" s="180"/>
      <c r="RNE193" s="180"/>
      <c r="RNF193" s="76"/>
      <c r="RNG193" s="67"/>
      <c r="RNH193" s="180"/>
      <c r="RNI193" s="180"/>
      <c r="RNJ193" s="180"/>
      <c r="RNK193" s="180"/>
      <c r="RNL193" s="180"/>
      <c r="RNM193" s="76"/>
      <c r="RNN193" s="67"/>
      <c r="RNO193" s="180"/>
      <c r="RNP193" s="180"/>
      <c r="RNQ193" s="180"/>
      <c r="RNR193" s="180"/>
      <c r="RNS193" s="180"/>
      <c r="RNT193" s="76"/>
      <c r="RNU193" s="67"/>
      <c r="RNV193" s="180"/>
      <c r="RNW193" s="180"/>
      <c r="RNX193" s="180"/>
      <c r="RNY193" s="180"/>
      <c r="RNZ193" s="180"/>
      <c r="ROA193" s="76"/>
      <c r="ROB193" s="67"/>
      <c r="ROC193" s="180"/>
      <c r="ROD193" s="180"/>
      <c r="ROE193" s="180"/>
      <c r="ROF193" s="180"/>
      <c r="ROG193" s="180"/>
      <c r="ROH193" s="76"/>
      <c r="ROI193" s="67"/>
      <c r="ROJ193" s="180"/>
      <c r="ROK193" s="180"/>
      <c r="ROL193" s="180"/>
      <c r="ROM193" s="180"/>
      <c r="RON193" s="180"/>
      <c r="ROO193" s="76"/>
      <c r="ROP193" s="67"/>
      <c r="ROQ193" s="180"/>
      <c r="ROR193" s="180"/>
      <c r="ROS193" s="180"/>
      <c r="ROT193" s="180"/>
      <c r="ROU193" s="180"/>
      <c r="ROV193" s="76"/>
      <c r="ROW193" s="67"/>
      <c r="ROX193" s="180"/>
      <c r="ROY193" s="180"/>
      <c r="ROZ193" s="180"/>
      <c r="RPA193" s="180"/>
      <c r="RPB193" s="180"/>
      <c r="RPC193" s="76"/>
      <c r="RPD193" s="67"/>
      <c r="RPE193" s="180"/>
      <c r="RPF193" s="180"/>
      <c r="RPG193" s="180"/>
      <c r="RPH193" s="180"/>
      <c r="RPI193" s="180"/>
      <c r="RPJ193" s="76"/>
      <c r="RPK193" s="67"/>
      <c r="RPL193" s="180"/>
      <c r="RPM193" s="180"/>
      <c r="RPN193" s="180"/>
      <c r="RPO193" s="180"/>
      <c r="RPP193" s="180"/>
      <c r="RPQ193" s="76"/>
      <c r="RPR193" s="67"/>
      <c r="RPS193" s="180"/>
      <c r="RPT193" s="180"/>
      <c r="RPU193" s="180"/>
      <c r="RPV193" s="180"/>
      <c r="RPW193" s="180"/>
      <c r="RPX193" s="76"/>
      <c r="RPY193" s="67"/>
      <c r="RPZ193" s="180"/>
      <c r="RQA193" s="180"/>
      <c r="RQB193" s="180"/>
      <c r="RQC193" s="180"/>
      <c r="RQD193" s="180"/>
      <c r="RQE193" s="76"/>
      <c r="RQF193" s="67"/>
      <c r="RQG193" s="180"/>
      <c r="RQH193" s="180"/>
      <c r="RQI193" s="180"/>
      <c r="RQJ193" s="180"/>
      <c r="RQK193" s="180"/>
      <c r="RQL193" s="76"/>
      <c r="RQM193" s="67"/>
      <c r="RQN193" s="180"/>
      <c r="RQO193" s="180"/>
      <c r="RQP193" s="180"/>
      <c r="RQQ193" s="180"/>
      <c r="RQR193" s="180"/>
      <c r="RQS193" s="76"/>
      <c r="RQT193" s="67"/>
      <c r="RQU193" s="180"/>
      <c r="RQV193" s="180"/>
      <c r="RQW193" s="180"/>
      <c r="RQX193" s="180"/>
      <c r="RQY193" s="180"/>
      <c r="RQZ193" s="76"/>
      <c r="RRA193" s="67"/>
      <c r="RRB193" s="180"/>
      <c r="RRC193" s="180"/>
      <c r="RRD193" s="180"/>
      <c r="RRE193" s="180"/>
      <c r="RRF193" s="180"/>
      <c r="RRG193" s="76"/>
      <c r="RRH193" s="67"/>
      <c r="RRI193" s="180"/>
      <c r="RRJ193" s="180"/>
      <c r="RRK193" s="180"/>
      <c r="RRL193" s="180"/>
      <c r="RRM193" s="180"/>
      <c r="RRN193" s="76"/>
      <c r="RRO193" s="67"/>
      <c r="RRP193" s="180"/>
      <c r="RRQ193" s="180"/>
      <c r="RRR193" s="180"/>
      <c r="RRS193" s="180"/>
      <c r="RRT193" s="180"/>
      <c r="RRU193" s="76"/>
      <c r="RRV193" s="67"/>
      <c r="RRW193" s="180"/>
      <c r="RRX193" s="180"/>
      <c r="RRY193" s="180"/>
      <c r="RRZ193" s="180"/>
      <c r="RSA193" s="180"/>
      <c r="RSB193" s="76"/>
      <c r="RSC193" s="67"/>
      <c r="RSD193" s="180"/>
      <c r="RSE193" s="180"/>
      <c r="RSF193" s="180"/>
      <c r="RSG193" s="180"/>
      <c r="RSH193" s="180"/>
      <c r="RSI193" s="76"/>
      <c r="RSJ193" s="67"/>
      <c r="RSK193" s="180"/>
      <c r="RSL193" s="180"/>
      <c r="RSM193" s="180"/>
      <c r="RSN193" s="180"/>
      <c r="RSO193" s="180"/>
      <c r="RSP193" s="76"/>
      <c r="RSQ193" s="67"/>
      <c r="RSR193" s="180"/>
      <c r="RSS193" s="180"/>
      <c r="RST193" s="180"/>
      <c r="RSU193" s="180"/>
      <c r="RSV193" s="180"/>
      <c r="RSW193" s="76"/>
      <c r="RSX193" s="67"/>
      <c r="RSY193" s="180"/>
      <c r="RSZ193" s="180"/>
      <c r="RTA193" s="180"/>
      <c r="RTB193" s="180"/>
      <c r="RTC193" s="180"/>
      <c r="RTD193" s="76"/>
      <c r="RTE193" s="67"/>
      <c r="RTF193" s="180"/>
      <c r="RTG193" s="180"/>
      <c r="RTH193" s="180"/>
      <c r="RTI193" s="180"/>
      <c r="RTJ193" s="180"/>
      <c r="RTK193" s="76"/>
      <c r="RTL193" s="67"/>
      <c r="RTM193" s="180"/>
      <c r="RTN193" s="180"/>
      <c r="RTO193" s="180"/>
      <c r="RTP193" s="180"/>
      <c r="RTQ193" s="180"/>
      <c r="RTR193" s="76"/>
      <c r="RTS193" s="67"/>
      <c r="RTT193" s="180"/>
      <c r="RTU193" s="180"/>
      <c r="RTV193" s="180"/>
      <c r="RTW193" s="180"/>
      <c r="RTX193" s="180"/>
      <c r="RTY193" s="76"/>
      <c r="RTZ193" s="67"/>
      <c r="RUA193" s="180"/>
      <c r="RUB193" s="180"/>
      <c r="RUC193" s="180"/>
      <c r="RUD193" s="180"/>
      <c r="RUE193" s="180"/>
      <c r="RUF193" s="76"/>
      <c r="RUG193" s="67"/>
      <c r="RUH193" s="180"/>
      <c r="RUI193" s="180"/>
      <c r="RUJ193" s="180"/>
      <c r="RUK193" s="180"/>
      <c r="RUL193" s="180"/>
      <c r="RUM193" s="76"/>
      <c r="RUN193" s="67"/>
      <c r="RUO193" s="180"/>
      <c r="RUP193" s="180"/>
      <c r="RUQ193" s="180"/>
      <c r="RUR193" s="180"/>
      <c r="RUS193" s="180"/>
      <c r="RUT193" s="76"/>
      <c r="RUU193" s="67"/>
      <c r="RUV193" s="180"/>
      <c r="RUW193" s="180"/>
      <c r="RUX193" s="180"/>
      <c r="RUY193" s="180"/>
      <c r="RUZ193" s="180"/>
      <c r="RVA193" s="76"/>
      <c r="RVB193" s="67"/>
      <c r="RVC193" s="180"/>
      <c r="RVD193" s="180"/>
      <c r="RVE193" s="180"/>
      <c r="RVF193" s="180"/>
      <c r="RVG193" s="180"/>
      <c r="RVH193" s="76"/>
      <c r="RVI193" s="67"/>
      <c r="RVJ193" s="180"/>
      <c r="RVK193" s="180"/>
      <c r="RVL193" s="180"/>
      <c r="RVM193" s="180"/>
      <c r="RVN193" s="180"/>
      <c r="RVO193" s="76"/>
      <c r="RVP193" s="67"/>
      <c r="RVQ193" s="180"/>
      <c r="RVR193" s="180"/>
      <c r="RVS193" s="180"/>
      <c r="RVT193" s="180"/>
      <c r="RVU193" s="180"/>
      <c r="RVV193" s="76"/>
      <c r="RVW193" s="67"/>
      <c r="RVX193" s="180"/>
      <c r="RVY193" s="180"/>
      <c r="RVZ193" s="180"/>
      <c r="RWA193" s="180"/>
      <c r="RWB193" s="180"/>
      <c r="RWC193" s="76"/>
      <c r="RWD193" s="67"/>
      <c r="RWE193" s="180"/>
      <c r="RWF193" s="180"/>
      <c r="RWG193" s="180"/>
      <c r="RWH193" s="180"/>
      <c r="RWI193" s="180"/>
      <c r="RWJ193" s="76"/>
      <c r="RWK193" s="67"/>
      <c r="RWL193" s="180"/>
      <c r="RWM193" s="180"/>
      <c r="RWN193" s="180"/>
      <c r="RWO193" s="180"/>
      <c r="RWP193" s="180"/>
      <c r="RWQ193" s="76"/>
      <c r="RWR193" s="67"/>
      <c r="RWS193" s="180"/>
      <c r="RWT193" s="180"/>
      <c r="RWU193" s="180"/>
      <c r="RWV193" s="180"/>
      <c r="RWW193" s="180"/>
      <c r="RWX193" s="76"/>
      <c r="RWY193" s="67"/>
      <c r="RWZ193" s="180"/>
      <c r="RXA193" s="180"/>
      <c r="RXB193" s="180"/>
      <c r="RXC193" s="180"/>
      <c r="RXD193" s="180"/>
      <c r="RXE193" s="76"/>
      <c r="RXF193" s="67"/>
      <c r="RXG193" s="180"/>
      <c r="RXH193" s="180"/>
      <c r="RXI193" s="180"/>
      <c r="RXJ193" s="180"/>
      <c r="RXK193" s="180"/>
      <c r="RXL193" s="76"/>
      <c r="RXM193" s="67"/>
      <c r="RXN193" s="180"/>
      <c r="RXO193" s="180"/>
      <c r="RXP193" s="180"/>
      <c r="RXQ193" s="180"/>
      <c r="RXR193" s="180"/>
      <c r="RXS193" s="76"/>
      <c r="RXT193" s="67"/>
      <c r="RXU193" s="180"/>
      <c r="RXV193" s="180"/>
      <c r="RXW193" s="180"/>
      <c r="RXX193" s="180"/>
      <c r="RXY193" s="180"/>
      <c r="RXZ193" s="76"/>
      <c r="RYA193" s="67"/>
      <c r="RYB193" s="180"/>
      <c r="RYC193" s="180"/>
      <c r="RYD193" s="180"/>
      <c r="RYE193" s="180"/>
      <c r="RYF193" s="180"/>
      <c r="RYG193" s="76"/>
      <c r="RYH193" s="67"/>
      <c r="RYI193" s="180"/>
      <c r="RYJ193" s="180"/>
      <c r="RYK193" s="180"/>
      <c r="RYL193" s="180"/>
      <c r="RYM193" s="180"/>
      <c r="RYN193" s="76"/>
      <c r="RYO193" s="67"/>
      <c r="RYP193" s="180"/>
      <c r="RYQ193" s="180"/>
      <c r="RYR193" s="180"/>
      <c r="RYS193" s="180"/>
      <c r="RYT193" s="180"/>
      <c r="RYU193" s="76"/>
      <c r="RYV193" s="67"/>
      <c r="RYW193" s="180"/>
      <c r="RYX193" s="180"/>
      <c r="RYY193" s="180"/>
      <c r="RYZ193" s="180"/>
      <c r="RZA193" s="180"/>
      <c r="RZB193" s="76"/>
      <c r="RZC193" s="67"/>
      <c r="RZD193" s="180"/>
      <c r="RZE193" s="180"/>
      <c r="RZF193" s="180"/>
      <c r="RZG193" s="180"/>
      <c r="RZH193" s="180"/>
      <c r="RZI193" s="76"/>
      <c r="RZJ193" s="67"/>
      <c r="RZK193" s="180"/>
      <c r="RZL193" s="180"/>
      <c r="RZM193" s="180"/>
      <c r="RZN193" s="180"/>
      <c r="RZO193" s="180"/>
      <c r="RZP193" s="76"/>
      <c r="RZQ193" s="67"/>
      <c r="RZR193" s="180"/>
      <c r="RZS193" s="180"/>
      <c r="RZT193" s="180"/>
      <c r="RZU193" s="180"/>
      <c r="RZV193" s="180"/>
      <c r="RZW193" s="76"/>
      <c r="RZX193" s="67"/>
      <c r="RZY193" s="180"/>
      <c r="RZZ193" s="180"/>
      <c r="SAA193" s="180"/>
      <c r="SAB193" s="180"/>
      <c r="SAC193" s="180"/>
      <c r="SAD193" s="76"/>
      <c r="SAE193" s="67"/>
      <c r="SAF193" s="180"/>
      <c r="SAG193" s="180"/>
      <c r="SAH193" s="180"/>
      <c r="SAI193" s="180"/>
      <c r="SAJ193" s="180"/>
      <c r="SAK193" s="76"/>
      <c r="SAL193" s="67"/>
      <c r="SAM193" s="180"/>
      <c r="SAN193" s="180"/>
      <c r="SAO193" s="180"/>
      <c r="SAP193" s="180"/>
      <c r="SAQ193" s="180"/>
      <c r="SAR193" s="76"/>
      <c r="SAS193" s="67"/>
      <c r="SAT193" s="180"/>
      <c r="SAU193" s="180"/>
      <c r="SAV193" s="180"/>
      <c r="SAW193" s="180"/>
      <c r="SAX193" s="180"/>
      <c r="SAY193" s="76"/>
      <c r="SAZ193" s="67"/>
      <c r="SBA193" s="180"/>
      <c r="SBB193" s="180"/>
      <c r="SBC193" s="180"/>
      <c r="SBD193" s="180"/>
      <c r="SBE193" s="180"/>
      <c r="SBF193" s="76"/>
      <c r="SBG193" s="67"/>
      <c r="SBH193" s="180"/>
      <c r="SBI193" s="180"/>
      <c r="SBJ193" s="180"/>
      <c r="SBK193" s="180"/>
      <c r="SBL193" s="180"/>
      <c r="SBM193" s="76"/>
      <c r="SBN193" s="67"/>
      <c r="SBO193" s="180"/>
      <c r="SBP193" s="180"/>
      <c r="SBQ193" s="180"/>
      <c r="SBR193" s="180"/>
      <c r="SBS193" s="180"/>
      <c r="SBT193" s="76"/>
      <c r="SBU193" s="67"/>
      <c r="SBV193" s="180"/>
      <c r="SBW193" s="180"/>
      <c r="SBX193" s="180"/>
      <c r="SBY193" s="180"/>
      <c r="SBZ193" s="180"/>
      <c r="SCA193" s="76"/>
      <c r="SCB193" s="67"/>
      <c r="SCC193" s="180"/>
      <c r="SCD193" s="180"/>
      <c r="SCE193" s="180"/>
      <c r="SCF193" s="180"/>
      <c r="SCG193" s="180"/>
      <c r="SCH193" s="76"/>
      <c r="SCI193" s="67"/>
      <c r="SCJ193" s="180"/>
      <c r="SCK193" s="180"/>
      <c r="SCL193" s="180"/>
      <c r="SCM193" s="180"/>
      <c r="SCN193" s="180"/>
      <c r="SCO193" s="76"/>
      <c r="SCP193" s="67"/>
      <c r="SCQ193" s="180"/>
      <c r="SCR193" s="180"/>
      <c r="SCS193" s="180"/>
      <c r="SCT193" s="180"/>
      <c r="SCU193" s="180"/>
      <c r="SCV193" s="76"/>
      <c r="SCW193" s="67"/>
      <c r="SCX193" s="180"/>
      <c r="SCY193" s="180"/>
      <c r="SCZ193" s="180"/>
      <c r="SDA193" s="180"/>
      <c r="SDB193" s="180"/>
      <c r="SDC193" s="76"/>
      <c r="SDD193" s="67"/>
      <c r="SDE193" s="180"/>
      <c r="SDF193" s="180"/>
      <c r="SDG193" s="180"/>
      <c r="SDH193" s="180"/>
      <c r="SDI193" s="180"/>
      <c r="SDJ193" s="76"/>
      <c r="SDK193" s="67"/>
      <c r="SDL193" s="180"/>
      <c r="SDM193" s="180"/>
      <c r="SDN193" s="180"/>
      <c r="SDO193" s="180"/>
      <c r="SDP193" s="180"/>
      <c r="SDQ193" s="76"/>
      <c r="SDR193" s="67"/>
      <c r="SDS193" s="180"/>
      <c r="SDT193" s="180"/>
      <c r="SDU193" s="180"/>
      <c r="SDV193" s="180"/>
      <c r="SDW193" s="180"/>
      <c r="SDX193" s="76"/>
      <c r="SDY193" s="67"/>
      <c r="SDZ193" s="180"/>
      <c r="SEA193" s="180"/>
      <c r="SEB193" s="180"/>
      <c r="SEC193" s="180"/>
      <c r="SED193" s="180"/>
      <c r="SEE193" s="76"/>
      <c r="SEF193" s="67"/>
      <c r="SEG193" s="180"/>
      <c r="SEH193" s="180"/>
      <c r="SEI193" s="180"/>
      <c r="SEJ193" s="180"/>
      <c r="SEK193" s="180"/>
      <c r="SEL193" s="76"/>
      <c r="SEM193" s="67"/>
      <c r="SEN193" s="180"/>
      <c r="SEO193" s="180"/>
      <c r="SEP193" s="180"/>
      <c r="SEQ193" s="180"/>
      <c r="SER193" s="180"/>
      <c r="SES193" s="76"/>
      <c r="SET193" s="67"/>
      <c r="SEU193" s="180"/>
      <c r="SEV193" s="180"/>
      <c r="SEW193" s="180"/>
      <c r="SEX193" s="180"/>
      <c r="SEY193" s="180"/>
      <c r="SEZ193" s="76"/>
      <c r="SFA193" s="67"/>
      <c r="SFB193" s="180"/>
      <c r="SFC193" s="180"/>
      <c r="SFD193" s="180"/>
      <c r="SFE193" s="180"/>
      <c r="SFF193" s="180"/>
      <c r="SFG193" s="76"/>
      <c r="SFH193" s="67"/>
      <c r="SFI193" s="180"/>
      <c r="SFJ193" s="180"/>
      <c r="SFK193" s="180"/>
      <c r="SFL193" s="180"/>
      <c r="SFM193" s="180"/>
      <c r="SFN193" s="76"/>
      <c r="SFO193" s="67"/>
      <c r="SFP193" s="180"/>
      <c r="SFQ193" s="180"/>
      <c r="SFR193" s="180"/>
      <c r="SFS193" s="180"/>
      <c r="SFT193" s="180"/>
      <c r="SFU193" s="76"/>
      <c r="SFV193" s="67"/>
      <c r="SFW193" s="180"/>
      <c r="SFX193" s="180"/>
      <c r="SFY193" s="180"/>
      <c r="SFZ193" s="180"/>
      <c r="SGA193" s="180"/>
      <c r="SGB193" s="76"/>
      <c r="SGC193" s="67"/>
      <c r="SGD193" s="180"/>
      <c r="SGE193" s="180"/>
      <c r="SGF193" s="180"/>
      <c r="SGG193" s="180"/>
      <c r="SGH193" s="180"/>
      <c r="SGI193" s="76"/>
      <c r="SGJ193" s="67"/>
      <c r="SGK193" s="180"/>
      <c r="SGL193" s="180"/>
      <c r="SGM193" s="180"/>
      <c r="SGN193" s="180"/>
      <c r="SGO193" s="180"/>
      <c r="SGP193" s="76"/>
      <c r="SGQ193" s="67"/>
      <c r="SGR193" s="180"/>
      <c r="SGS193" s="180"/>
      <c r="SGT193" s="180"/>
      <c r="SGU193" s="180"/>
      <c r="SGV193" s="180"/>
      <c r="SGW193" s="76"/>
      <c r="SGX193" s="67"/>
      <c r="SGY193" s="180"/>
      <c r="SGZ193" s="180"/>
      <c r="SHA193" s="180"/>
      <c r="SHB193" s="180"/>
      <c r="SHC193" s="180"/>
      <c r="SHD193" s="76"/>
      <c r="SHE193" s="67"/>
      <c r="SHF193" s="180"/>
      <c r="SHG193" s="180"/>
      <c r="SHH193" s="180"/>
      <c r="SHI193" s="180"/>
      <c r="SHJ193" s="180"/>
      <c r="SHK193" s="76"/>
      <c r="SHL193" s="67"/>
      <c r="SHM193" s="180"/>
      <c r="SHN193" s="180"/>
      <c r="SHO193" s="180"/>
      <c r="SHP193" s="180"/>
      <c r="SHQ193" s="180"/>
      <c r="SHR193" s="76"/>
      <c r="SHS193" s="67"/>
      <c r="SHT193" s="180"/>
      <c r="SHU193" s="180"/>
      <c r="SHV193" s="180"/>
      <c r="SHW193" s="180"/>
      <c r="SHX193" s="180"/>
      <c r="SHY193" s="76"/>
      <c r="SHZ193" s="67"/>
      <c r="SIA193" s="180"/>
      <c r="SIB193" s="180"/>
      <c r="SIC193" s="180"/>
      <c r="SID193" s="180"/>
      <c r="SIE193" s="180"/>
      <c r="SIF193" s="76"/>
      <c r="SIG193" s="67"/>
      <c r="SIH193" s="180"/>
      <c r="SII193" s="180"/>
      <c r="SIJ193" s="180"/>
      <c r="SIK193" s="180"/>
      <c r="SIL193" s="180"/>
      <c r="SIM193" s="76"/>
      <c r="SIN193" s="67"/>
      <c r="SIO193" s="180"/>
      <c r="SIP193" s="180"/>
      <c r="SIQ193" s="180"/>
      <c r="SIR193" s="180"/>
      <c r="SIS193" s="180"/>
      <c r="SIT193" s="76"/>
      <c r="SIU193" s="67"/>
      <c r="SIV193" s="180"/>
      <c r="SIW193" s="180"/>
      <c r="SIX193" s="180"/>
      <c r="SIY193" s="180"/>
      <c r="SIZ193" s="180"/>
      <c r="SJA193" s="76"/>
      <c r="SJB193" s="67"/>
      <c r="SJC193" s="180"/>
      <c r="SJD193" s="180"/>
      <c r="SJE193" s="180"/>
      <c r="SJF193" s="180"/>
      <c r="SJG193" s="180"/>
      <c r="SJH193" s="76"/>
      <c r="SJI193" s="67"/>
      <c r="SJJ193" s="180"/>
      <c r="SJK193" s="180"/>
      <c r="SJL193" s="180"/>
      <c r="SJM193" s="180"/>
      <c r="SJN193" s="180"/>
      <c r="SJO193" s="76"/>
      <c r="SJP193" s="67"/>
      <c r="SJQ193" s="180"/>
      <c r="SJR193" s="180"/>
      <c r="SJS193" s="180"/>
      <c r="SJT193" s="180"/>
      <c r="SJU193" s="180"/>
      <c r="SJV193" s="76"/>
      <c r="SJW193" s="67"/>
      <c r="SJX193" s="180"/>
      <c r="SJY193" s="180"/>
      <c r="SJZ193" s="180"/>
      <c r="SKA193" s="180"/>
      <c r="SKB193" s="180"/>
      <c r="SKC193" s="76"/>
      <c r="SKD193" s="67"/>
      <c r="SKE193" s="180"/>
      <c r="SKF193" s="180"/>
      <c r="SKG193" s="180"/>
      <c r="SKH193" s="180"/>
      <c r="SKI193" s="180"/>
      <c r="SKJ193" s="76"/>
      <c r="SKK193" s="67"/>
      <c r="SKL193" s="180"/>
      <c r="SKM193" s="180"/>
      <c r="SKN193" s="180"/>
      <c r="SKO193" s="180"/>
      <c r="SKP193" s="180"/>
      <c r="SKQ193" s="76"/>
      <c r="SKR193" s="67"/>
      <c r="SKS193" s="180"/>
      <c r="SKT193" s="180"/>
      <c r="SKU193" s="180"/>
      <c r="SKV193" s="180"/>
      <c r="SKW193" s="180"/>
      <c r="SKX193" s="76"/>
      <c r="SKY193" s="67"/>
      <c r="SKZ193" s="180"/>
      <c r="SLA193" s="180"/>
      <c r="SLB193" s="180"/>
      <c r="SLC193" s="180"/>
      <c r="SLD193" s="180"/>
      <c r="SLE193" s="76"/>
      <c r="SLF193" s="67"/>
      <c r="SLG193" s="180"/>
      <c r="SLH193" s="180"/>
      <c r="SLI193" s="180"/>
      <c r="SLJ193" s="180"/>
      <c r="SLK193" s="180"/>
      <c r="SLL193" s="76"/>
      <c r="SLM193" s="67"/>
      <c r="SLN193" s="180"/>
      <c r="SLO193" s="180"/>
      <c r="SLP193" s="180"/>
      <c r="SLQ193" s="180"/>
      <c r="SLR193" s="180"/>
      <c r="SLS193" s="76"/>
      <c r="SLT193" s="67"/>
      <c r="SLU193" s="180"/>
      <c r="SLV193" s="180"/>
      <c r="SLW193" s="180"/>
      <c r="SLX193" s="180"/>
      <c r="SLY193" s="180"/>
      <c r="SLZ193" s="76"/>
      <c r="SMA193" s="67"/>
      <c r="SMB193" s="180"/>
      <c r="SMC193" s="180"/>
      <c r="SMD193" s="180"/>
      <c r="SME193" s="180"/>
      <c r="SMF193" s="180"/>
      <c r="SMG193" s="76"/>
      <c r="SMH193" s="67"/>
      <c r="SMI193" s="180"/>
      <c r="SMJ193" s="180"/>
      <c r="SMK193" s="180"/>
      <c r="SML193" s="180"/>
      <c r="SMM193" s="180"/>
      <c r="SMN193" s="76"/>
      <c r="SMO193" s="67"/>
      <c r="SMP193" s="180"/>
      <c r="SMQ193" s="180"/>
      <c r="SMR193" s="180"/>
      <c r="SMS193" s="180"/>
      <c r="SMT193" s="180"/>
      <c r="SMU193" s="76"/>
      <c r="SMV193" s="67"/>
      <c r="SMW193" s="180"/>
      <c r="SMX193" s="180"/>
      <c r="SMY193" s="180"/>
      <c r="SMZ193" s="180"/>
      <c r="SNA193" s="180"/>
      <c r="SNB193" s="76"/>
      <c r="SNC193" s="67"/>
      <c r="SND193" s="180"/>
      <c r="SNE193" s="180"/>
      <c r="SNF193" s="180"/>
      <c r="SNG193" s="180"/>
      <c r="SNH193" s="180"/>
      <c r="SNI193" s="76"/>
      <c r="SNJ193" s="67"/>
      <c r="SNK193" s="180"/>
      <c r="SNL193" s="180"/>
      <c r="SNM193" s="180"/>
      <c r="SNN193" s="180"/>
      <c r="SNO193" s="180"/>
      <c r="SNP193" s="76"/>
      <c r="SNQ193" s="67"/>
      <c r="SNR193" s="180"/>
      <c r="SNS193" s="180"/>
      <c r="SNT193" s="180"/>
      <c r="SNU193" s="180"/>
      <c r="SNV193" s="180"/>
      <c r="SNW193" s="76"/>
      <c r="SNX193" s="67"/>
      <c r="SNY193" s="180"/>
      <c r="SNZ193" s="180"/>
      <c r="SOA193" s="180"/>
      <c r="SOB193" s="180"/>
      <c r="SOC193" s="180"/>
      <c r="SOD193" s="76"/>
      <c r="SOE193" s="67"/>
      <c r="SOF193" s="180"/>
      <c r="SOG193" s="180"/>
      <c r="SOH193" s="180"/>
      <c r="SOI193" s="180"/>
      <c r="SOJ193" s="180"/>
      <c r="SOK193" s="76"/>
      <c r="SOL193" s="67"/>
      <c r="SOM193" s="180"/>
      <c r="SON193" s="180"/>
      <c r="SOO193" s="180"/>
      <c r="SOP193" s="180"/>
      <c r="SOQ193" s="180"/>
      <c r="SOR193" s="76"/>
      <c r="SOS193" s="67"/>
      <c r="SOT193" s="180"/>
      <c r="SOU193" s="180"/>
      <c r="SOV193" s="180"/>
      <c r="SOW193" s="180"/>
      <c r="SOX193" s="180"/>
      <c r="SOY193" s="76"/>
      <c r="SOZ193" s="67"/>
      <c r="SPA193" s="180"/>
      <c r="SPB193" s="180"/>
      <c r="SPC193" s="180"/>
      <c r="SPD193" s="180"/>
      <c r="SPE193" s="180"/>
      <c r="SPF193" s="76"/>
      <c r="SPG193" s="67"/>
      <c r="SPH193" s="180"/>
      <c r="SPI193" s="180"/>
      <c r="SPJ193" s="180"/>
      <c r="SPK193" s="180"/>
      <c r="SPL193" s="180"/>
      <c r="SPM193" s="76"/>
      <c r="SPN193" s="67"/>
      <c r="SPO193" s="180"/>
      <c r="SPP193" s="180"/>
      <c r="SPQ193" s="180"/>
      <c r="SPR193" s="180"/>
      <c r="SPS193" s="180"/>
      <c r="SPT193" s="76"/>
      <c r="SPU193" s="67"/>
      <c r="SPV193" s="180"/>
      <c r="SPW193" s="180"/>
      <c r="SPX193" s="180"/>
      <c r="SPY193" s="180"/>
      <c r="SPZ193" s="180"/>
      <c r="SQA193" s="76"/>
      <c r="SQB193" s="67"/>
      <c r="SQC193" s="180"/>
      <c r="SQD193" s="180"/>
      <c r="SQE193" s="180"/>
      <c r="SQF193" s="180"/>
      <c r="SQG193" s="180"/>
      <c r="SQH193" s="76"/>
      <c r="SQI193" s="67"/>
      <c r="SQJ193" s="180"/>
      <c r="SQK193" s="180"/>
      <c r="SQL193" s="180"/>
      <c r="SQM193" s="180"/>
      <c r="SQN193" s="180"/>
      <c r="SQO193" s="76"/>
      <c r="SQP193" s="67"/>
      <c r="SQQ193" s="180"/>
      <c r="SQR193" s="180"/>
      <c r="SQS193" s="180"/>
      <c r="SQT193" s="180"/>
      <c r="SQU193" s="180"/>
      <c r="SQV193" s="76"/>
      <c r="SQW193" s="67"/>
      <c r="SQX193" s="180"/>
      <c r="SQY193" s="180"/>
      <c r="SQZ193" s="180"/>
      <c r="SRA193" s="180"/>
      <c r="SRB193" s="180"/>
      <c r="SRC193" s="76"/>
      <c r="SRD193" s="67"/>
      <c r="SRE193" s="180"/>
      <c r="SRF193" s="180"/>
      <c r="SRG193" s="180"/>
      <c r="SRH193" s="180"/>
      <c r="SRI193" s="180"/>
      <c r="SRJ193" s="76"/>
      <c r="SRK193" s="67"/>
      <c r="SRL193" s="180"/>
      <c r="SRM193" s="180"/>
      <c r="SRN193" s="180"/>
      <c r="SRO193" s="180"/>
      <c r="SRP193" s="180"/>
      <c r="SRQ193" s="76"/>
      <c r="SRR193" s="67"/>
      <c r="SRS193" s="180"/>
      <c r="SRT193" s="180"/>
      <c r="SRU193" s="180"/>
      <c r="SRV193" s="180"/>
      <c r="SRW193" s="180"/>
      <c r="SRX193" s="76"/>
      <c r="SRY193" s="67"/>
      <c r="SRZ193" s="180"/>
      <c r="SSA193" s="180"/>
      <c r="SSB193" s="180"/>
      <c r="SSC193" s="180"/>
      <c r="SSD193" s="180"/>
      <c r="SSE193" s="76"/>
      <c r="SSF193" s="67"/>
      <c r="SSG193" s="180"/>
      <c r="SSH193" s="180"/>
      <c r="SSI193" s="180"/>
      <c r="SSJ193" s="180"/>
      <c r="SSK193" s="180"/>
      <c r="SSL193" s="76"/>
      <c r="SSM193" s="67"/>
      <c r="SSN193" s="180"/>
      <c r="SSO193" s="180"/>
      <c r="SSP193" s="180"/>
      <c r="SSQ193" s="180"/>
      <c r="SSR193" s="180"/>
      <c r="SSS193" s="76"/>
      <c r="SST193" s="67"/>
      <c r="SSU193" s="180"/>
      <c r="SSV193" s="180"/>
      <c r="SSW193" s="180"/>
      <c r="SSX193" s="180"/>
      <c r="SSY193" s="180"/>
      <c r="SSZ193" s="76"/>
      <c r="STA193" s="67"/>
      <c r="STB193" s="180"/>
      <c r="STC193" s="180"/>
      <c r="STD193" s="180"/>
      <c r="STE193" s="180"/>
      <c r="STF193" s="180"/>
      <c r="STG193" s="76"/>
      <c r="STH193" s="67"/>
      <c r="STI193" s="180"/>
      <c r="STJ193" s="180"/>
      <c r="STK193" s="180"/>
      <c r="STL193" s="180"/>
      <c r="STM193" s="180"/>
      <c r="STN193" s="76"/>
      <c r="STO193" s="67"/>
      <c r="STP193" s="180"/>
      <c r="STQ193" s="180"/>
      <c r="STR193" s="180"/>
      <c r="STS193" s="180"/>
      <c r="STT193" s="180"/>
      <c r="STU193" s="76"/>
      <c r="STV193" s="67"/>
      <c r="STW193" s="180"/>
      <c r="STX193" s="180"/>
      <c r="STY193" s="180"/>
      <c r="STZ193" s="180"/>
      <c r="SUA193" s="180"/>
      <c r="SUB193" s="76"/>
      <c r="SUC193" s="67"/>
      <c r="SUD193" s="180"/>
      <c r="SUE193" s="180"/>
      <c r="SUF193" s="180"/>
      <c r="SUG193" s="180"/>
      <c r="SUH193" s="180"/>
      <c r="SUI193" s="76"/>
      <c r="SUJ193" s="67"/>
      <c r="SUK193" s="180"/>
      <c r="SUL193" s="180"/>
      <c r="SUM193" s="180"/>
      <c r="SUN193" s="180"/>
      <c r="SUO193" s="180"/>
      <c r="SUP193" s="76"/>
      <c r="SUQ193" s="67"/>
      <c r="SUR193" s="180"/>
      <c r="SUS193" s="180"/>
      <c r="SUT193" s="180"/>
      <c r="SUU193" s="180"/>
      <c r="SUV193" s="180"/>
      <c r="SUW193" s="76"/>
      <c r="SUX193" s="67"/>
      <c r="SUY193" s="180"/>
      <c r="SUZ193" s="180"/>
      <c r="SVA193" s="180"/>
      <c r="SVB193" s="180"/>
      <c r="SVC193" s="180"/>
      <c r="SVD193" s="76"/>
      <c r="SVE193" s="67"/>
      <c r="SVF193" s="180"/>
      <c r="SVG193" s="180"/>
      <c r="SVH193" s="180"/>
      <c r="SVI193" s="180"/>
      <c r="SVJ193" s="180"/>
      <c r="SVK193" s="76"/>
      <c r="SVL193" s="67"/>
      <c r="SVM193" s="180"/>
      <c r="SVN193" s="180"/>
      <c r="SVO193" s="180"/>
      <c r="SVP193" s="180"/>
      <c r="SVQ193" s="180"/>
      <c r="SVR193" s="76"/>
      <c r="SVS193" s="67"/>
      <c r="SVT193" s="180"/>
      <c r="SVU193" s="180"/>
      <c r="SVV193" s="180"/>
      <c r="SVW193" s="180"/>
      <c r="SVX193" s="180"/>
      <c r="SVY193" s="76"/>
      <c r="SVZ193" s="67"/>
      <c r="SWA193" s="180"/>
      <c r="SWB193" s="180"/>
      <c r="SWC193" s="180"/>
      <c r="SWD193" s="180"/>
      <c r="SWE193" s="180"/>
      <c r="SWF193" s="76"/>
      <c r="SWG193" s="67"/>
      <c r="SWH193" s="180"/>
      <c r="SWI193" s="180"/>
      <c r="SWJ193" s="180"/>
      <c r="SWK193" s="180"/>
      <c r="SWL193" s="180"/>
      <c r="SWM193" s="76"/>
      <c r="SWN193" s="67"/>
      <c r="SWO193" s="180"/>
      <c r="SWP193" s="180"/>
      <c r="SWQ193" s="180"/>
      <c r="SWR193" s="180"/>
      <c r="SWS193" s="180"/>
      <c r="SWT193" s="76"/>
      <c r="SWU193" s="67"/>
      <c r="SWV193" s="180"/>
      <c r="SWW193" s="180"/>
      <c r="SWX193" s="180"/>
      <c r="SWY193" s="180"/>
      <c r="SWZ193" s="180"/>
      <c r="SXA193" s="76"/>
      <c r="SXB193" s="67"/>
      <c r="SXC193" s="180"/>
      <c r="SXD193" s="180"/>
      <c r="SXE193" s="180"/>
      <c r="SXF193" s="180"/>
      <c r="SXG193" s="180"/>
      <c r="SXH193" s="76"/>
      <c r="SXI193" s="67"/>
      <c r="SXJ193" s="180"/>
      <c r="SXK193" s="180"/>
      <c r="SXL193" s="180"/>
      <c r="SXM193" s="180"/>
      <c r="SXN193" s="180"/>
      <c r="SXO193" s="76"/>
      <c r="SXP193" s="67"/>
      <c r="SXQ193" s="180"/>
      <c r="SXR193" s="180"/>
      <c r="SXS193" s="180"/>
      <c r="SXT193" s="180"/>
      <c r="SXU193" s="180"/>
      <c r="SXV193" s="76"/>
      <c r="SXW193" s="67"/>
      <c r="SXX193" s="180"/>
      <c r="SXY193" s="180"/>
      <c r="SXZ193" s="180"/>
      <c r="SYA193" s="180"/>
      <c r="SYB193" s="180"/>
      <c r="SYC193" s="76"/>
      <c r="SYD193" s="67"/>
      <c r="SYE193" s="180"/>
      <c r="SYF193" s="180"/>
      <c r="SYG193" s="180"/>
      <c r="SYH193" s="180"/>
      <c r="SYI193" s="180"/>
      <c r="SYJ193" s="76"/>
      <c r="SYK193" s="67"/>
      <c r="SYL193" s="180"/>
      <c r="SYM193" s="180"/>
      <c r="SYN193" s="180"/>
      <c r="SYO193" s="180"/>
      <c r="SYP193" s="180"/>
      <c r="SYQ193" s="76"/>
      <c r="SYR193" s="67"/>
      <c r="SYS193" s="180"/>
      <c r="SYT193" s="180"/>
      <c r="SYU193" s="180"/>
      <c r="SYV193" s="180"/>
      <c r="SYW193" s="180"/>
      <c r="SYX193" s="76"/>
      <c r="SYY193" s="67"/>
      <c r="SYZ193" s="180"/>
      <c r="SZA193" s="180"/>
      <c r="SZB193" s="180"/>
      <c r="SZC193" s="180"/>
      <c r="SZD193" s="180"/>
      <c r="SZE193" s="76"/>
      <c r="SZF193" s="67"/>
      <c r="SZG193" s="180"/>
      <c r="SZH193" s="180"/>
      <c r="SZI193" s="180"/>
      <c r="SZJ193" s="180"/>
      <c r="SZK193" s="180"/>
      <c r="SZL193" s="76"/>
      <c r="SZM193" s="67"/>
      <c r="SZN193" s="180"/>
      <c r="SZO193" s="180"/>
      <c r="SZP193" s="180"/>
      <c r="SZQ193" s="180"/>
      <c r="SZR193" s="180"/>
      <c r="SZS193" s="76"/>
      <c r="SZT193" s="67"/>
      <c r="SZU193" s="180"/>
      <c r="SZV193" s="180"/>
      <c r="SZW193" s="180"/>
      <c r="SZX193" s="180"/>
      <c r="SZY193" s="180"/>
      <c r="SZZ193" s="76"/>
      <c r="TAA193" s="67"/>
      <c r="TAB193" s="180"/>
      <c r="TAC193" s="180"/>
      <c r="TAD193" s="180"/>
      <c r="TAE193" s="180"/>
      <c r="TAF193" s="180"/>
      <c r="TAG193" s="76"/>
      <c r="TAH193" s="67"/>
      <c r="TAI193" s="180"/>
      <c r="TAJ193" s="180"/>
      <c r="TAK193" s="180"/>
      <c r="TAL193" s="180"/>
      <c r="TAM193" s="180"/>
      <c r="TAN193" s="76"/>
      <c r="TAO193" s="67"/>
      <c r="TAP193" s="180"/>
      <c r="TAQ193" s="180"/>
      <c r="TAR193" s="180"/>
      <c r="TAS193" s="180"/>
      <c r="TAT193" s="180"/>
      <c r="TAU193" s="76"/>
      <c r="TAV193" s="67"/>
      <c r="TAW193" s="180"/>
      <c r="TAX193" s="180"/>
      <c r="TAY193" s="180"/>
      <c r="TAZ193" s="180"/>
      <c r="TBA193" s="180"/>
      <c r="TBB193" s="76"/>
      <c r="TBC193" s="67"/>
      <c r="TBD193" s="180"/>
      <c r="TBE193" s="180"/>
      <c r="TBF193" s="180"/>
      <c r="TBG193" s="180"/>
      <c r="TBH193" s="180"/>
      <c r="TBI193" s="76"/>
      <c r="TBJ193" s="67"/>
      <c r="TBK193" s="180"/>
      <c r="TBL193" s="180"/>
      <c r="TBM193" s="180"/>
      <c r="TBN193" s="180"/>
      <c r="TBO193" s="180"/>
      <c r="TBP193" s="76"/>
      <c r="TBQ193" s="67"/>
      <c r="TBR193" s="180"/>
      <c r="TBS193" s="180"/>
      <c r="TBT193" s="180"/>
      <c r="TBU193" s="180"/>
      <c r="TBV193" s="180"/>
      <c r="TBW193" s="76"/>
      <c r="TBX193" s="67"/>
      <c r="TBY193" s="180"/>
      <c r="TBZ193" s="180"/>
      <c r="TCA193" s="180"/>
      <c r="TCB193" s="180"/>
      <c r="TCC193" s="180"/>
      <c r="TCD193" s="76"/>
      <c r="TCE193" s="67"/>
      <c r="TCF193" s="180"/>
      <c r="TCG193" s="180"/>
      <c r="TCH193" s="180"/>
      <c r="TCI193" s="180"/>
      <c r="TCJ193" s="180"/>
      <c r="TCK193" s="76"/>
      <c r="TCL193" s="67"/>
      <c r="TCM193" s="180"/>
      <c r="TCN193" s="180"/>
      <c r="TCO193" s="180"/>
      <c r="TCP193" s="180"/>
      <c r="TCQ193" s="180"/>
      <c r="TCR193" s="76"/>
      <c r="TCS193" s="67"/>
      <c r="TCT193" s="180"/>
      <c r="TCU193" s="180"/>
      <c r="TCV193" s="180"/>
      <c r="TCW193" s="180"/>
      <c r="TCX193" s="180"/>
      <c r="TCY193" s="76"/>
      <c r="TCZ193" s="67"/>
      <c r="TDA193" s="180"/>
      <c r="TDB193" s="180"/>
      <c r="TDC193" s="180"/>
      <c r="TDD193" s="180"/>
      <c r="TDE193" s="180"/>
      <c r="TDF193" s="76"/>
      <c r="TDG193" s="67"/>
      <c r="TDH193" s="180"/>
      <c r="TDI193" s="180"/>
      <c r="TDJ193" s="180"/>
      <c r="TDK193" s="180"/>
      <c r="TDL193" s="180"/>
      <c r="TDM193" s="76"/>
      <c r="TDN193" s="67"/>
      <c r="TDO193" s="180"/>
      <c r="TDP193" s="180"/>
      <c r="TDQ193" s="180"/>
      <c r="TDR193" s="180"/>
      <c r="TDS193" s="180"/>
      <c r="TDT193" s="76"/>
      <c r="TDU193" s="67"/>
      <c r="TDV193" s="180"/>
      <c r="TDW193" s="180"/>
      <c r="TDX193" s="180"/>
      <c r="TDY193" s="180"/>
      <c r="TDZ193" s="180"/>
      <c r="TEA193" s="76"/>
      <c r="TEB193" s="67"/>
      <c r="TEC193" s="180"/>
      <c r="TED193" s="180"/>
      <c r="TEE193" s="180"/>
      <c r="TEF193" s="180"/>
      <c r="TEG193" s="180"/>
      <c r="TEH193" s="76"/>
      <c r="TEI193" s="67"/>
      <c r="TEJ193" s="180"/>
      <c r="TEK193" s="180"/>
      <c r="TEL193" s="180"/>
      <c r="TEM193" s="180"/>
      <c r="TEN193" s="180"/>
      <c r="TEO193" s="76"/>
      <c r="TEP193" s="67"/>
      <c r="TEQ193" s="180"/>
      <c r="TER193" s="180"/>
      <c r="TES193" s="180"/>
      <c r="TET193" s="180"/>
      <c r="TEU193" s="180"/>
      <c r="TEV193" s="76"/>
      <c r="TEW193" s="67"/>
      <c r="TEX193" s="180"/>
      <c r="TEY193" s="180"/>
      <c r="TEZ193" s="180"/>
      <c r="TFA193" s="180"/>
      <c r="TFB193" s="180"/>
      <c r="TFC193" s="76"/>
      <c r="TFD193" s="67"/>
      <c r="TFE193" s="180"/>
      <c r="TFF193" s="180"/>
      <c r="TFG193" s="180"/>
      <c r="TFH193" s="180"/>
      <c r="TFI193" s="180"/>
      <c r="TFJ193" s="76"/>
      <c r="TFK193" s="67"/>
      <c r="TFL193" s="180"/>
      <c r="TFM193" s="180"/>
      <c r="TFN193" s="180"/>
      <c r="TFO193" s="180"/>
      <c r="TFP193" s="180"/>
      <c r="TFQ193" s="76"/>
      <c r="TFR193" s="67"/>
      <c r="TFS193" s="180"/>
      <c r="TFT193" s="180"/>
      <c r="TFU193" s="180"/>
      <c r="TFV193" s="180"/>
      <c r="TFW193" s="180"/>
      <c r="TFX193" s="76"/>
      <c r="TFY193" s="67"/>
      <c r="TFZ193" s="180"/>
      <c r="TGA193" s="180"/>
      <c r="TGB193" s="180"/>
      <c r="TGC193" s="180"/>
      <c r="TGD193" s="180"/>
      <c r="TGE193" s="76"/>
      <c r="TGF193" s="67"/>
      <c r="TGG193" s="180"/>
      <c r="TGH193" s="180"/>
      <c r="TGI193" s="180"/>
      <c r="TGJ193" s="180"/>
      <c r="TGK193" s="180"/>
      <c r="TGL193" s="76"/>
      <c r="TGM193" s="67"/>
      <c r="TGN193" s="180"/>
      <c r="TGO193" s="180"/>
      <c r="TGP193" s="180"/>
      <c r="TGQ193" s="180"/>
      <c r="TGR193" s="180"/>
      <c r="TGS193" s="76"/>
      <c r="TGT193" s="67"/>
      <c r="TGU193" s="180"/>
      <c r="TGV193" s="180"/>
      <c r="TGW193" s="180"/>
      <c r="TGX193" s="180"/>
      <c r="TGY193" s="180"/>
      <c r="TGZ193" s="76"/>
      <c r="THA193" s="67"/>
      <c r="THB193" s="180"/>
      <c r="THC193" s="180"/>
      <c r="THD193" s="180"/>
      <c r="THE193" s="180"/>
      <c r="THF193" s="180"/>
      <c r="THG193" s="76"/>
      <c r="THH193" s="67"/>
      <c r="THI193" s="180"/>
      <c r="THJ193" s="180"/>
      <c r="THK193" s="180"/>
      <c r="THL193" s="180"/>
      <c r="THM193" s="180"/>
      <c r="THN193" s="76"/>
      <c r="THO193" s="67"/>
      <c r="THP193" s="180"/>
      <c r="THQ193" s="180"/>
      <c r="THR193" s="180"/>
      <c r="THS193" s="180"/>
      <c r="THT193" s="180"/>
      <c r="THU193" s="76"/>
      <c r="THV193" s="67"/>
      <c r="THW193" s="180"/>
      <c r="THX193" s="180"/>
      <c r="THY193" s="180"/>
      <c r="THZ193" s="180"/>
      <c r="TIA193" s="180"/>
      <c r="TIB193" s="76"/>
      <c r="TIC193" s="67"/>
      <c r="TID193" s="180"/>
      <c r="TIE193" s="180"/>
      <c r="TIF193" s="180"/>
      <c r="TIG193" s="180"/>
      <c r="TIH193" s="180"/>
      <c r="TII193" s="76"/>
      <c r="TIJ193" s="67"/>
      <c r="TIK193" s="180"/>
      <c r="TIL193" s="180"/>
      <c r="TIM193" s="180"/>
      <c r="TIN193" s="180"/>
      <c r="TIO193" s="180"/>
      <c r="TIP193" s="76"/>
      <c r="TIQ193" s="67"/>
      <c r="TIR193" s="180"/>
      <c r="TIS193" s="180"/>
      <c r="TIT193" s="180"/>
      <c r="TIU193" s="180"/>
      <c r="TIV193" s="180"/>
      <c r="TIW193" s="76"/>
      <c r="TIX193" s="67"/>
      <c r="TIY193" s="180"/>
      <c r="TIZ193" s="180"/>
      <c r="TJA193" s="180"/>
      <c r="TJB193" s="180"/>
      <c r="TJC193" s="180"/>
      <c r="TJD193" s="76"/>
      <c r="TJE193" s="67"/>
      <c r="TJF193" s="180"/>
      <c r="TJG193" s="180"/>
      <c r="TJH193" s="180"/>
      <c r="TJI193" s="180"/>
      <c r="TJJ193" s="180"/>
      <c r="TJK193" s="76"/>
      <c r="TJL193" s="67"/>
      <c r="TJM193" s="180"/>
      <c r="TJN193" s="180"/>
      <c r="TJO193" s="180"/>
      <c r="TJP193" s="180"/>
      <c r="TJQ193" s="180"/>
      <c r="TJR193" s="76"/>
      <c r="TJS193" s="67"/>
      <c r="TJT193" s="180"/>
      <c r="TJU193" s="180"/>
      <c r="TJV193" s="180"/>
      <c r="TJW193" s="180"/>
      <c r="TJX193" s="180"/>
      <c r="TJY193" s="76"/>
      <c r="TJZ193" s="67"/>
      <c r="TKA193" s="180"/>
      <c r="TKB193" s="180"/>
      <c r="TKC193" s="180"/>
      <c r="TKD193" s="180"/>
      <c r="TKE193" s="180"/>
      <c r="TKF193" s="76"/>
      <c r="TKG193" s="67"/>
      <c r="TKH193" s="180"/>
      <c r="TKI193" s="180"/>
      <c r="TKJ193" s="180"/>
      <c r="TKK193" s="180"/>
      <c r="TKL193" s="180"/>
      <c r="TKM193" s="76"/>
      <c r="TKN193" s="67"/>
      <c r="TKO193" s="180"/>
      <c r="TKP193" s="180"/>
      <c r="TKQ193" s="180"/>
      <c r="TKR193" s="180"/>
      <c r="TKS193" s="180"/>
      <c r="TKT193" s="76"/>
      <c r="TKU193" s="67"/>
      <c r="TKV193" s="180"/>
      <c r="TKW193" s="180"/>
      <c r="TKX193" s="180"/>
      <c r="TKY193" s="180"/>
      <c r="TKZ193" s="180"/>
      <c r="TLA193" s="76"/>
      <c r="TLB193" s="67"/>
      <c r="TLC193" s="180"/>
      <c r="TLD193" s="180"/>
      <c r="TLE193" s="180"/>
      <c r="TLF193" s="180"/>
      <c r="TLG193" s="180"/>
      <c r="TLH193" s="76"/>
      <c r="TLI193" s="67"/>
      <c r="TLJ193" s="180"/>
      <c r="TLK193" s="180"/>
      <c r="TLL193" s="180"/>
      <c r="TLM193" s="180"/>
      <c r="TLN193" s="180"/>
      <c r="TLO193" s="76"/>
      <c r="TLP193" s="67"/>
      <c r="TLQ193" s="180"/>
      <c r="TLR193" s="180"/>
      <c r="TLS193" s="180"/>
      <c r="TLT193" s="180"/>
      <c r="TLU193" s="180"/>
      <c r="TLV193" s="76"/>
      <c r="TLW193" s="67"/>
      <c r="TLX193" s="180"/>
      <c r="TLY193" s="180"/>
      <c r="TLZ193" s="180"/>
      <c r="TMA193" s="180"/>
      <c r="TMB193" s="180"/>
      <c r="TMC193" s="76"/>
      <c r="TMD193" s="67"/>
      <c r="TME193" s="180"/>
      <c r="TMF193" s="180"/>
      <c r="TMG193" s="180"/>
      <c r="TMH193" s="180"/>
      <c r="TMI193" s="180"/>
      <c r="TMJ193" s="76"/>
      <c r="TMK193" s="67"/>
      <c r="TML193" s="180"/>
      <c r="TMM193" s="180"/>
      <c r="TMN193" s="180"/>
      <c r="TMO193" s="180"/>
      <c r="TMP193" s="180"/>
      <c r="TMQ193" s="76"/>
      <c r="TMR193" s="67"/>
      <c r="TMS193" s="180"/>
      <c r="TMT193" s="180"/>
      <c r="TMU193" s="180"/>
      <c r="TMV193" s="180"/>
      <c r="TMW193" s="180"/>
      <c r="TMX193" s="76"/>
      <c r="TMY193" s="67"/>
      <c r="TMZ193" s="180"/>
      <c r="TNA193" s="180"/>
      <c r="TNB193" s="180"/>
      <c r="TNC193" s="180"/>
      <c r="TND193" s="180"/>
      <c r="TNE193" s="76"/>
      <c r="TNF193" s="67"/>
      <c r="TNG193" s="180"/>
      <c r="TNH193" s="180"/>
      <c r="TNI193" s="180"/>
      <c r="TNJ193" s="180"/>
      <c r="TNK193" s="180"/>
      <c r="TNL193" s="76"/>
      <c r="TNM193" s="67"/>
      <c r="TNN193" s="180"/>
      <c r="TNO193" s="180"/>
      <c r="TNP193" s="180"/>
      <c r="TNQ193" s="180"/>
      <c r="TNR193" s="180"/>
      <c r="TNS193" s="76"/>
      <c r="TNT193" s="67"/>
      <c r="TNU193" s="180"/>
      <c r="TNV193" s="180"/>
      <c r="TNW193" s="180"/>
      <c r="TNX193" s="180"/>
      <c r="TNY193" s="180"/>
      <c r="TNZ193" s="76"/>
      <c r="TOA193" s="67"/>
      <c r="TOB193" s="180"/>
      <c r="TOC193" s="180"/>
      <c r="TOD193" s="180"/>
      <c r="TOE193" s="180"/>
      <c r="TOF193" s="180"/>
      <c r="TOG193" s="76"/>
      <c r="TOH193" s="67"/>
      <c r="TOI193" s="180"/>
      <c r="TOJ193" s="180"/>
      <c r="TOK193" s="180"/>
      <c r="TOL193" s="180"/>
      <c r="TOM193" s="180"/>
      <c r="TON193" s="76"/>
      <c r="TOO193" s="67"/>
      <c r="TOP193" s="180"/>
      <c r="TOQ193" s="180"/>
      <c r="TOR193" s="180"/>
      <c r="TOS193" s="180"/>
      <c r="TOT193" s="180"/>
      <c r="TOU193" s="76"/>
      <c r="TOV193" s="67"/>
      <c r="TOW193" s="180"/>
      <c r="TOX193" s="180"/>
      <c r="TOY193" s="180"/>
      <c r="TOZ193" s="180"/>
      <c r="TPA193" s="180"/>
      <c r="TPB193" s="76"/>
      <c r="TPC193" s="67"/>
      <c r="TPD193" s="180"/>
      <c r="TPE193" s="180"/>
      <c r="TPF193" s="180"/>
      <c r="TPG193" s="180"/>
      <c r="TPH193" s="180"/>
      <c r="TPI193" s="76"/>
      <c r="TPJ193" s="67"/>
      <c r="TPK193" s="180"/>
      <c r="TPL193" s="180"/>
      <c r="TPM193" s="180"/>
      <c r="TPN193" s="180"/>
      <c r="TPO193" s="180"/>
      <c r="TPP193" s="76"/>
      <c r="TPQ193" s="67"/>
      <c r="TPR193" s="180"/>
      <c r="TPS193" s="180"/>
      <c r="TPT193" s="180"/>
      <c r="TPU193" s="180"/>
      <c r="TPV193" s="180"/>
      <c r="TPW193" s="76"/>
      <c r="TPX193" s="67"/>
      <c r="TPY193" s="180"/>
      <c r="TPZ193" s="180"/>
      <c r="TQA193" s="180"/>
      <c r="TQB193" s="180"/>
      <c r="TQC193" s="180"/>
      <c r="TQD193" s="76"/>
      <c r="TQE193" s="67"/>
      <c r="TQF193" s="180"/>
      <c r="TQG193" s="180"/>
      <c r="TQH193" s="180"/>
      <c r="TQI193" s="180"/>
      <c r="TQJ193" s="180"/>
      <c r="TQK193" s="76"/>
      <c r="TQL193" s="67"/>
      <c r="TQM193" s="180"/>
      <c r="TQN193" s="180"/>
      <c r="TQO193" s="180"/>
      <c r="TQP193" s="180"/>
      <c r="TQQ193" s="180"/>
      <c r="TQR193" s="76"/>
      <c r="TQS193" s="67"/>
      <c r="TQT193" s="180"/>
      <c r="TQU193" s="180"/>
      <c r="TQV193" s="180"/>
      <c r="TQW193" s="180"/>
      <c r="TQX193" s="180"/>
      <c r="TQY193" s="76"/>
      <c r="TQZ193" s="67"/>
      <c r="TRA193" s="180"/>
      <c r="TRB193" s="180"/>
      <c r="TRC193" s="180"/>
      <c r="TRD193" s="180"/>
      <c r="TRE193" s="180"/>
      <c r="TRF193" s="76"/>
      <c r="TRG193" s="67"/>
      <c r="TRH193" s="180"/>
      <c r="TRI193" s="180"/>
      <c r="TRJ193" s="180"/>
      <c r="TRK193" s="180"/>
      <c r="TRL193" s="180"/>
      <c r="TRM193" s="76"/>
      <c r="TRN193" s="67"/>
      <c r="TRO193" s="180"/>
      <c r="TRP193" s="180"/>
      <c r="TRQ193" s="180"/>
      <c r="TRR193" s="180"/>
      <c r="TRS193" s="180"/>
      <c r="TRT193" s="76"/>
      <c r="TRU193" s="67"/>
      <c r="TRV193" s="180"/>
      <c r="TRW193" s="180"/>
      <c r="TRX193" s="180"/>
      <c r="TRY193" s="180"/>
      <c r="TRZ193" s="180"/>
      <c r="TSA193" s="76"/>
      <c r="TSB193" s="67"/>
      <c r="TSC193" s="180"/>
      <c r="TSD193" s="180"/>
      <c r="TSE193" s="180"/>
      <c r="TSF193" s="180"/>
      <c r="TSG193" s="180"/>
      <c r="TSH193" s="76"/>
      <c r="TSI193" s="67"/>
      <c r="TSJ193" s="180"/>
      <c r="TSK193" s="180"/>
      <c r="TSL193" s="180"/>
      <c r="TSM193" s="180"/>
      <c r="TSN193" s="180"/>
      <c r="TSO193" s="76"/>
      <c r="TSP193" s="67"/>
      <c r="TSQ193" s="180"/>
      <c r="TSR193" s="180"/>
      <c r="TSS193" s="180"/>
      <c r="TST193" s="180"/>
      <c r="TSU193" s="180"/>
      <c r="TSV193" s="76"/>
      <c r="TSW193" s="67"/>
      <c r="TSX193" s="180"/>
      <c r="TSY193" s="180"/>
      <c r="TSZ193" s="180"/>
      <c r="TTA193" s="180"/>
      <c r="TTB193" s="180"/>
      <c r="TTC193" s="76"/>
      <c r="TTD193" s="67"/>
      <c r="TTE193" s="180"/>
      <c r="TTF193" s="180"/>
      <c r="TTG193" s="180"/>
      <c r="TTH193" s="180"/>
      <c r="TTI193" s="180"/>
      <c r="TTJ193" s="76"/>
      <c r="TTK193" s="67"/>
      <c r="TTL193" s="180"/>
      <c r="TTM193" s="180"/>
      <c r="TTN193" s="180"/>
      <c r="TTO193" s="180"/>
      <c r="TTP193" s="180"/>
      <c r="TTQ193" s="76"/>
      <c r="TTR193" s="67"/>
      <c r="TTS193" s="180"/>
      <c r="TTT193" s="180"/>
      <c r="TTU193" s="180"/>
      <c r="TTV193" s="180"/>
      <c r="TTW193" s="180"/>
      <c r="TTX193" s="76"/>
      <c r="TTY193" s="67"/>
      <c r="TTZ193" s="180"/>
      <c r="TUA193" s="180"/>
      <c r="TUB193" s="180"/>
      <c r="TUC193" s="180"/>
      <c r="TUD193" s="180"/>
      <c r="TUE193" s="76"/>
      <c r="TUF193" s="67"/>
      <c r="TUG193" s="180"/>
      <c r="TUH193" s="180"/>
      <c r="TUI193" s="180"/>
      <c r="TUJ193" s="180"/>
      <c r="TUK193" s="180"/>
      <c r="TUL193" s="76"/>
      <c r="TUM193" s="67"/>
      <c r="TUN193" s="180"/>
      <c r="TUO193" s="180"/>
      <c r="TUP193" s="180"/>
      <c r="TUQ193" s="180"/>
      <c r="TUR193" s="180"/>
      <c r="TUS193" s="76"/>
      <c r="TUT193" s="67"/>
      <c r="TUU193" s="180"/>
      <c r="TUV193" s="180"/>
      <c r="TUW193" s="180"/>
      <c r="TUX193" s="180"/>
      <c r="TUY193" s="180"/>
      <c r="TUZ193" s="76"/>
      <c r="TVA193" s="67"/>
      <c r="TVB193" s="180"/>
      <c r="TVC193" s="180"/>
      <c r="TVD193" s="180"/>
      <c r="TVE193" s="180"/>
      <c r="TVF193" s="180"/>
      <c r="TVG193" s="76"/>
      <c r="TVH193" s="67"/>
      <c r="TVI193" s="180"/>
      <c r="TVJ193" s="180"/>
      <c r="TVK193" s="180"/>
      <c r="TVL193" s="180"/>
      <c r="TVM193" s="180"/>
      <c r="TVN193" s="76"/>
      <c r="TVO193" s="67"/>
      <c r="TVP193" s="180"/>
      <c r="TVQ193" s="180"/>
      <c r="TVR193" s="180"/>
      <c r="TVS193" s="180"/>
      <c r="TVT193" s="180"/>
      <c r="TVU193" s="76"/>
      <c r="TVV193" s="67"/>
      <c r="TVW193" s="180"/>
      <c r="TVX193" s="180"/>
      <c r="TVY193" s="180"/>
      <c r="TVZ193" s="180"/>
      <c r="TWA193" s="180"/>
      <c r="TWB193" s="76"/>
      <c r="TWC193" s="67"/>
      <c r="TWD193" s="180"/>
      <c r="TWE193" s="180"/>
      <c r="TWF193" s="180"/>
      <c r="TWG193" s="180"/>
      <c r="TWH193" s="180"/>
      <c r="TWI193" s="76"/>
      <c r="TWJ193" s="67"/>
      <c r="TWK193" s="180"/>
      <c r="TWL193" s="180"/>
      <c r="TWM193" s="180"/>
      <c r="TWN193" s="180"/>
      <c r="TWO193" s="180"/>
      <c r="TWP193" s="76"/>
      <c r="TWQ193" s="67"/>
      <c r="TWR193" s="180"/>
      <c r="TWS193" s="180"/>
      <c r="TWT193" s="180"/>
      <c r="TWU193" s="180"/>
      <c r="TWV193" s="180"/>
      <c r="TWW193" s="76"/>
      <c r="TWX193" s="67"/>
      <c r="TWY193" s="180"/>
      <c r="TWZ193" s="180"/>
      <c r="TXA193" s="180"/>
      <c r="TXB193" s="180"/>
      <c r="TXC193" s="180"/>
      <c r="TXD193" s="76"/>
      <c r="TXE193" s="67"/>
      <c r="TXF193" s="180"/>
      <c r="TXG193" s="180"/>
      <c r="TXH193" s="180"/>
      <c r="TXI193" s="180"/>
      <c r="TXJ193" s="180"/>
      <c r="TXK193" s="76"/>
      <c r="TXL193" s="67"/>
      <c r="TXM193" s="180"/>
      <c r="TXN193" s="180"/>
      <c r="TXO193" s="180"/>
      <c r="TXP193" s="180"/>
      <c r="TXQ193" s="180"/>
      <c r="TXR193" s="76"/>
      <c r="TXS193" s="67"/>
      <c r="TXT193" s="180"/>
      <c r="TXU193" s="180"/>
      <c r="TXV193" s="180"/>
      <c r="TXW193" s="180"/>
      <c r="TXX193" s="180"/>
      <c r="TXY193" s="76"/>
      <c r="TXZ193" s="67"/>
      <c r="TYA193" s="180"/>
      <c r="TYB193" s="180"/>
      <c r="TYC193" s="180"/>
      <c r="TYD193" s="180"/>
      <c r="TYE193" s="180"/>
      <c r="TYF193" s="76"/>
      <c r="TYG193" s="67"/>
      <c r="TYH193" s="180"/>
      <c r="TYI193" s="180"/>
      <c r="TYJ193" s="180"/>
      <c r="TYK193" s="180"/>
      <c r="TYL193" s="180"/>
      <c r="TYM193" s="76"/>
      <c r="TYN193" s="67"/>
      <c r="TYO193" s="180"/>
      <c r="TYP193" s="180"/>
      <c r="TYQ193" s="180"/>
      <c r="TYR193" s="180"/>
      <c r="TYS193" s="180"/>
      <c r="TYT193" s="76"/>
      <c r="TYU193" s="67"/>
      <c r="TYV193" s="180"/>
      <c r="TYW193" s="180"/>
      <c r="TYX193" s="180"/>
      <c r="TYY193" s="180"/>
      <c r="TYZ193" s="180"/>
      <c r="TZA193" s="76"/>
      <c r="TZB193" s="67"/>
      <c r="TZC193" s="180"/>
      <c r="TZD193" s="180"/>
      <c r="TZE193" s="180"/>
      <c r="TZF193" s="180"/>
      <c r="TZG193" s="180"/>
      <c r="TZH193" s="76"/>
      <c r="TZI193" s="67"/>
      <c r="TZJ193" s="180"/>
      <c r="TZK193" s="180"/>
      <c r="TZL193" s="180"/>
      <c r="TZM193" s="180"/>
      <c r="TZN193" s="180"/>
      <c r="TZO193" s="76"/>
      <c r="TZP193" s="67"/>
      <c r="TZQ193" s="180"/>
      <c r="TZR193" s="180"/>
      <c r="TZS193" s="180"/>
      <c r="TZT193" s="180"/>
      <c r="TZU193" s="180"/>
      <c r="TZV193" s="76"/>
      <c r="TZW193" s="67"/>
      <c r="TZX193" s="180"/>
      <c r="TZY193" s="180"/>
      <c r="TZZ193" s="180"/>
      <c r="UAA193" s="180"/>
      <c r="UAB193" s="180"/>
      <c r="UAC193" s="76"/>
      <c r="UAD193" s="67"/>
      <c r="UAE193" s="180"/>
      <c r="UAF193" s="180"/>
      <c r="UAG193" s="180"/>
      <c r="UAH193" s="180"/>
      <c r="UAI193" s="180"/>
      <c r="UAJ193" s="76"/>
      <c r="UAK193" s="67"/>
      <c r="UAL193" s="180"/>
      <c r="UAM193" s="180"/>
      <c r="UAN193" s="180"/>
      <c r="UAO193" s="180"/>
      <c r="UAP193" s="180"/>
      <c r="UAQ193" s="76"/>
      <c r="UAR193" s="67"/>
      <c r="UAS193" s="180"/>
      <c r="UAT193" s="180"/>
      <c r="UAU193" s="180"/>
      <c r="UAV193" s="180"/>
      <c r="UAW193" s="180"/>
      <c r="UAX193" s="76"/>
      <c r="UAY193" s="67"/>
      <c r="UAZ193" s="180"/>
      <c r="UBA193" s="180"/>
      <c r="UBB193" s="180"/>
      <c r="UBC193" s="180"/>
      <c r="UBD193" s="180"/>
      <c r="UBE193" s="76"/>
      <c r="UBF193" s="67"/>
      <c r="UBG193" s="180"/>
      <c r="UBH193" s="180"/>
      <c r="UBI193" s="180"/>
      <c r="UBJ193" s="180"/>
      <c r="UBK193" s="180"/>
      <c r="UBL193" s="76"/>
      <c r="UBM193" s="67"/>
      <c r="UBN193" s="180"/>
      <c r="UBO193" s="180"/>
      <c r="UBP193" s="180"/>
      <c r="UBQ193" s="180"/>
      <c r="UBR193" s="180"/>
      <c r="UBS193" s="76"/>
      <c r="UBT193" s="67"/>
      <c r="UBU193" s="180"/>
      <c r="UBV193" s="180"/>
      <c r="UBW193" s="180"/>
      <c r="UBX193" s="180"/>
      <c r="UBY193" s="180"/>
      <c r="UBZ193" s="76"/>
      <c r="UCA193" s="67"/>
      <c r="UCB193" s="180"/>
      <c r="UCC193" s="180"/>
      <c r="UCD193" s="180"/>
      <c r="UCE193" s="180"/>
      <c r="UCF193" s="180"/>
      <c r="UCG193" s="76"/>
      <c r="UCH193" s="67"/>
      <c r="UCI193" s="180"/>
      <c r="UCJ193" s="180"/>
      <c r="UCK193" s="180"/>
      <c r="UCL193" s="180"/>
      <c r="UCM193" s="180"/>
      <c r="UCN193" s="76"/>
      <c r="UCO193" s="67"/>
      <c r="UCP193" s="180"/>
      <c r="UCQ193" s="180"/>
      <c r="UCR193" s="180"/>
      <c r="UCS193" s="180"/>
      <c r="UCT193" s="180"/>
      <c r="UCU193" s="76"/>
      <c r="UCV193" s="67"/>
      <c r="UCW193" s="180"/>
      <c r="UCX193" s="180"/>
      <c r="UCY193" s="180"/>
      <c r="UCZ193" s="180"/>
      <c r="UDA193" s="180"/>
      <c r="UDB193" s="76"/>
      <c r="UDC193" s="67"/>
      <c r="UDD193" s="180"/>
      <c r="UDE193" s="180"/>
      <c r="UDF193" s="180"/>
      <c r="UDG193" s="180"/>
      <c r="UDH193" s="180"/>
      <c r="UDI193" s="76"/>
      <c r="UDJ193" s="67"/>
      <c r="UDK193" s="180"/>
      <c r="UDL193" s="180"/>
      <c r="UDM193" s="180"/>
      <c r="UDN193" s="180"/>
      <c r="UDO193" s="180"/>
      <c r="UDP193" s="76"/>
      <c r="UDQ193" s="67"/>
      <c r="UDR193" s="180"/>
      <c r="UDS193" s="180"/>
      <c r="UDT193" s="180"/>
      <c r="UDU193" s="180"/>
      <c r="UDV193" s="180"/>
      <c r="UDW193" s="76"/>
      <c r="UDX193" s="67"/>
      <c r="UDY193" s="180"/>
      <c r="UDZ193" s="180"/>
      <c r="UEA193" s="180"/>
      <c r="UEB193" s="180"/>
      <c r="UEC193" s="180"/>
      <c r="UED193" s="76"/>
      <c r="UEE193" s="67"/>
      <c r="UEF193" s="180"/>
      <c r="UEG193" s="180"/>
      <c r="UEH193" s="180"/>
      <c r="UEI193" s="180"/>
      <c r="UEJ193" s="180"/>
      <c r="UEK193" s="76"/>
      <c r="UEL193" s="67"/>
      <c r="UEM193" s="180"/>
      <c r="UEN193" s="180"/>
      <c r="UEO193" s="180"/>
      <c r="UEP193" s="180"/>
      <c r="UEQ193" s="180"/>
      <c r="UER193" s="76"/>
      <c r="UES193" s="67"/>
      <c r="UET193" s="180"/>
      <c r="UEU193" s="180"/>
      <c r="UEV193" s="180"/>
      <c r="UEW193" s="180"/>
      <c r="UEX193" s="180"/>
      <c r="UEY193" s="76"/>
      <c r="UEZ193" s="67"/>
      <c r="UFA193" s="180"/>
      <c r="UFB193" s="180"/>
      <c r="UFC193" s="180"/>
      <c r="UFD193" s="180"/>
      <c r="UFE193" s="180"/>
      <c r="UFF193" s="76"/>
      <c r="UFG193" s="67"/>
      <c r="UFH193" s="180"/>
      <c r="UFI193" s="180"/>
      <c r="UFJ193" s="180"/>
      <c r="UFK193" s="180"/>
      <c r="UFL193" s="180"/>
      <c r="UFM193" s="76"/>
      <c r="UFN193" s="67"/>
      <c r="UFO193" s="180"/>
      <c r="UFP193" s="180"/>
      <c r="UFQ193" s="180"/>
      <c r="UFR193" s="180"/>
      <c r="UFS193" s="180"/>
      <c r="UFT193" s="76"/>
      <c r="UFU193" s="67"/>
      <c r="UFV193" s="180"/>
      <c r="UFW193" s="180"/>
      <c r="UFX193" s="180"/>
      <c r="UFY193" s="180"/>
      <c r="UFZ193" s="180"/>
      <c r="UGA193" s="76"/>
      <c r="UGB193" s="67"/>
      <c r="UGC193" s="180"/>
      <c r="UGD193" s="180"/>
      <c r="UGE193" s="180"/>
      <c r="UGF193" s="180"/>
      <c r="UGG193" s="180"/>
      <c r="UGH193" s="76"/>
      <c r="UGI193" s="67"/>
      <c r="UGJ193" s="180"/>
      <c r="UGK193" s="180"/>
      <c r="UGL193" s="180"/>
      <c r="UGM193" s="180"/>
      <c r="UGN193" s="180"/>
      <c r="UGO193" s="76"/>
      <c r="UGP193" s="67"/>
      <c r="UGQ193" s="180"/>
      <c r="UGR193" s="180"/>
      <c r="UGS193" s="180"/>
      <c r="UGT193" s="180"/>
      <c r="UGU193" s="180"/>
      <c r="UGV193" s="76"/>
      <c r="UGW193" s="67"/>
      <c r="UGX193" s="180"/>
      <c r="UGY193" s="180"/>
      <c r="UGZ193" s="180"/>
      <c r="UHA193" s="180"/>
      <c r="UHB193" s="180"/>
      <c r="UHC193" s="76"/>
      <c r="UHD193" s="67"/>
      <c r="UHE193" s="180"/>
      <c r="UHF193" s="180"/>
      <c r="UHG193" s="180"/>
      <c r="UHH193" s="180"/>
      <c r="UHI193" s="180"/>
      <c r="UHJ193" s="76"/>
      <c r="UHK193" s="67"/>
      <c r="UHL193" s="180"/>
      <c r="UHM193" s="180"/>
      <c r="UHN193" s="180"/>
      <c r="UHO193" s="180"/>
      <c r="UHP193" s="180"/>
      <c r="UHQ193" s="76"/>
      <c r="UHR193" s="67"/>
      <c r="UHS193" s="180"/>
      <c r="UHT193" s="180"/>
      <c r="UHU193" s="180"/>
      <c r="UHV193" s="180"/>
      <c r="UHW193" s="180"/>
      <c r="UHX193" s="76"/>
      <c r="UHY193" s="67"/>
      <c r="UHZ193" s="180"/>
      <c r="UIA193" s="180"/>
      <c r="UIB193" s="180"/>
      <c r="UIC193" s="180"/>
      <c r="UID193" s="180"/>
      <c r="UIE193" s="76"/>
      <c r="UIF193" s="67"/>
      <c r="UIG193" s="180"/>
      <c r="UIH193" s="180"/>
      <c r="UII193" s="180"/>
      <c r="UIJ193" s="180"/>
      <c r="UIK193" s="180"/>
      <c r="UIL193" s="76"/>
      <c r="UIM193" s="67"/>
      <c r="UIN193" s="180"/>
      <c r="UIO193" s="180"/>
      <c r="UIP193" s="180"/>
      <c r="UIQ193" s="180"/>
      <c r="UIR193" s="180"/>
      <c r="UIS193" s="76"/>
      <c r="UIT193" s="67"/>
      <c r="UIU193" s="180"/>
      <c r="UIV193" s="180"/>
      <c r="UIW193" s="180"/>
      <c r="UIX193" s="180"/>
      <c r="UIY193" s="180"/>
      <c r="UIZ193" s="76"/>
      <c r="UJA193" s="67"/>
      <c r="UJB193" s="180"/>
      <c r="UJC193" s="180"/>
      <c r="UJD193" s="180"/>
      <c r="UJE193" s="180"/>
      <c r="UJF193" s="180"/>
      <c r="UJG193" s="76"/>
      <c r="UJH193" s="67"/>
      <c r="UJI193" s="180"/>
      <c r="UJJ193" s="180"/>
      <c r="UJK193" s="180"/>
      <c r="UJL193" s="180"/>
      <c r="UJM193" s="180"/>
      <c r="UJN193" s="76"/>
      <c r="UJO193" s="67"/>
      <c r="UJP193" s="180"/>
      <c r="UJQ193" s="180"/>
      <c r="UJR193" s="180"/>
      <c r="UJS193" s="180"/>
      <c r="UJT193" s="180"/>
      <c r="UJU193" s="76"/>
      <c r="UJV193" s="67"/>
      <c r="UJW193" s="180"/>
      <c r="UJX193" s="180"/>
      <c r="UJY193" s="180"/>
      <c r="UJZ193" s="180"/>
      <c r="UKA193" s="180"/>
      <c r="UKB193" s="76"/>
      <c r="UKC193" s="67"/>
      <c r="UKD193" s="180"/>
      <c r="UKE193" s="180"/>
      <c r="UKF193" s="180"/>
      <c r="UKG193" s="180"/>
      <c r="UKH193" s="180"/>
      <c r="UKI193" s="76"/>
      <c r="UKJ193" s="67"/>
      <c r="UKK193" s="180"/>
      <c r="UKL193" s="180"/>
      <c r="UKM193" s="180"/>
      <c r="UKN193" s="180"/>
      <c r="UKO193" s="180"/>
      <c r="UKP193" s="76"/>
      <c r="UKQ193" s="67"/>
      <c r="UKR193" s="180"/>
      <c r="UKS193" s="180"/>
      <c r="UKT193" s="180"/>
      <c r="UKU193" s="180"/>
      <c r="UKV193" s="180"/>
      <c r="UKW193" s="76"/>
      <c r="UKX193" s="67"/>
      <c r="UKY193" s="180"/>
      <c r="UKZ193" s="180"/>
      <c r="ULA193" s="180"/>
      <c r="ULB193" s="180"/>
      <c r="ULC193" s="180"/>
      <c r="ULD193" s="76"/>
      <c r="ULE193" s="67"/>
      <c r="ULF193" s="180"/>
      <c r="ULG193" s="180"/>
      <c r="ULH193" s="180"/>
      <c r="ULI193" s="180"/>
      <c r="ULJ193" s="180"/>
      <c r="ULK193" s="76"/>
      <c r="ULL193" s="67"/>
      <c r="ULM193" s="180"/>
      <c r="ULN193" s="180"/>
      <c r="ULO193" s="180"/>
      <c r="ULP193" s="180"/>
      <c r="ULQ193" s="180"/>
      <c r="ULR193" s="76"/>
      <c r="ULS193" s="67"/>
      <c r="ULT193" s="180"/>
      <c r="ULU193" s="180"/>
      <c r="ULV193" s="180"/>
      <c r="ULW193" s="180"/>
      <c r="ULX193" s="180"/>
      <c r="ULY193" s="76"/>
      <c r="ULZ193" s="67"/>
      <c r="UMA193" s="180"/>
      <c r="UMB193" s="180"/>
      <c r="UMC193" s="180"/>
      <c r="UMD193" s="180"/>
      <c r="UME193" s="180"/>
      <c r="UMF193" s="76"/>
      <c r="UMG193" s="67"/>
      <c r="UMH193" s="180"/>
      <c r="UMI193" s="180"/>
      <c r="UMJ193" s="180"/>
      <c r="UMK193" s="180"/>
      <c r="UML193" s="180"/>
      <c r="UMM193" s="76"/>
      <c r="UMN193" s="67"/>
      <c r="UMO193" s="180"/>
      <c r="UMP193" s="180"/>
      <c r="UMQ193" s="180"/>
      <c r="UMR193" s="180"/>
      <c r="UMS193" s="180"/>
      <c r="UMT193" s="76"/>
      <c r="UMU193" s="67"/>
      <c r="UMV193" s="180"/>
      <c r="UMW193" s="180"/>
      <c r="UMX193" s="180"/>
      <c r="UMY193" s="180"/>
      <c r="UMZ193" s="180"/>
      <c r="UNA193" s="76"/>
      <c r="UNB193" s="67"/>
      <c r="UNC193" s="180"/>
      <c r="UND193" s="180"/>
      <c r="UNE193" s="180"/>
      <c r="UNF193" s="180"/>
      <c r="UNG193" s="180"/>
      <c r="UNH193" s="76"/>
      <c r="UNI193" s="67"/>
      <c r="UNJ193" s="180"/>
      <c r="UNK193" s="180"/>
      <c r="UNL193" s="180"/>
      <c r="UNM193" s="180"/>
      <c r="UNN193" s="180"/>
      <c r="UNO193" s="76"/>
      <c r="UNP193" s="67"/>
      <c r="UNQ193" s="180"/>
      <c r="UNR193" s="180"/>
      <c r="UNS193" s="180"/>
      <c r="UNT193" s="180"/>
      <c r="UNU193" s="180"/>
      <c r="UNV193" s="76"/>
      <c r="UNW193" s="67"/>
      <c r="UNX193" s="180"/>
      <c r="UNY193" s="180"/>
      <c r="UNZ193" s="180"/>
      <c r="UOA193" s="180"/>
      <c r="UOB193" s="180"/>
      <c r="UOC193" s="76"/>
      <c r="UOD193" s="67"/>
      <c r="UOE193" s="180"/>
      <c r="UOF193" s="180"/>
      <c r="UOG193" s="180"/>
      <c r="UOH193" s="180"/>
      <c r="UOI193" s="180"/>
      <c r="UOJ193" s="76"/>
      <c r="UOK193" s="67"/>
      <c r="UOL193" s="180"/>
      <c r="UOM193" s="180"/>
      <c r="UON193" s="180"/>
      <c r="UOO193" s="180"/>
      <c r="UOP193" s="180"/>
      <c r="UOQ193" s="76"/>
      <c r="UOR193" s="67"/>
      <c r="UOS193" s="180"/>
      <c r="UOT193" s="180"/>
      <c r="UOU193" s="180"/>
      <c r="UOV193" s="180"/>
      <c r="UOW193" s="180"/>
      <c r="UOX193" s="76"/>
      <c r="UOY193" s="67"/>
      <c r="UOZ193" s="180"/>
      <c r="UPA193" s="180"/>
      <c r="UPB193" s="180"/>
      <c r="UPC193" s="180"/>
      <c r="UPD193" s="180"/>
      <c r="UPE193" s="76"/>
      <c r="UPF193" s="67"/>
      <c r="UPG193" s="180"/>
      <c r="UPH193" s="180"/>
      <c r="UPI193" s="180"/>
      <c r="UPJ193" s="180"/>
      <c r="UPK193" s="180"/>
      <c r="UPL193" s="76"/>
      <c r="UPM193" s="67"/>
      <c r="UPN193" s="180"/>
      <c r="UPO193" s="180"/>
      <c r="UPP193" s="180"/>
      <c r="UPQ193" s="180"/>
      <c r="UPR193" s="180"/>
      <c r="UPS193" s="76"/>
      <c r="UPT193" s="67"/>
      <c r="UPU193" s="180"/>
      <c r="UPV193" s="180"/>
      <c r="UPW193" s="180"/>
      <c r="UPX193" s="180"/>
      <c r="UPY193" s="180"/>
      <c r="UPZ193" s="76"/>
      <c r="UQA193" s="67"/>
      <c r="UQB193" s="180"/>
      <c r="UQC193" s="180"/>
      <c r="UQD193" s="180"/>
      <c r="UQE193" s="180"/>
      <c r="UQF193" s="180"/>
      <c r="UQG193" s="76"/>
      <c r="UQH193" s="67"/>
      <c r="UQI193" s="180"/>
      <c r="UQJ193" s="180"/>
      <c r="UQK193" s="180"/>
      <c r="UQL193" s="180"/>
      <c r="UQM193" s="180"/>
      <c r="UQN193" s="76"/>
      <c r="UQO193" s="67"/>
      <c r="UQP193" s="180"/>
      <c r="UQQ193" s="180"/>
      <c r="UQR193" s="180"/>
      <c r="UQS193" s="180"/>
      <c r="UQT193" s="180"/>
      <c r="UQU193" s="76"/>
      <c r="UQV193" s="67"/>
      <c r="UQW193" s="180"/>
      <c r="UQX193" s="180"/>
      <c r="UQY193" s="180"/>
      <c r="UQZ193" s="180"/>
      <c r="URA193" s="180"/>
      <c r="URB193" s="76"/>
      <c r="URC193" s="67"/>
      <c r="URD193" s="180"/>
      <c r="URE193" s="180"/>
      <c r="URF193" s="180"/>
      <c r="URG193" s="180"/>
      <c r="URH193" s="180"/>
      <c r="URI193" s="76"/>
      <c r="URJ193" s="67"/>
      <c r="URK193" s="180"/>
      <c r="URL193" s="180"/>
      <c r="URM193" s="180"/>
      <c r="URN193" s="180"/>
      <c r="URO193" s="180"/>
      <c r="URP193" s="76"/>
      <c r="URQ193" s="67"/>
      <c r="URR193" s="180"/>
      <c r="URS193" s="180"/>
      <c r="URT193" s="180"/>
      <c r="URU193" s="180"/>
      <c r="URV193" s="180"/>
      <c r="URW193" s="76"/>
      <c r="URX193" s="67"/>
      <c r="URY193" s="180"/>
      <c r="URZ193" s="180"/>
      <c r="USA193" s="180"/>
      <c r="USB193" s="180"/>
      <c r="USC193" s="180"/>
      <c r="USD193" s="76"/>
      <c r="USE193" s="67"/>
      <c r="USF193" s="180"/>
      <c r="USG193" s="180"/>
      <c r="USH193" s="180"/>
      <c r="USI193" s="180"/>
      <c r="USJ193" s="180"/>
      <c r="USK193" s="76"/>
      <c r="USL193" s="67"/>
      <c r="USM193" s="180"/>
      <c r="USN193" s="180"/>
      <c r="USO193" s="180"/>
      <c r="USP193" s="180"/>
      <c r="USQ193" s="180"/>
      <c r="USR193" s="76"/>
      <c r="USS193" s="67"/>
      <c r="UST193" s="180"/>
      <c r="USU193" s="180"/>
      <c r="USV193" s="180"/>
      <c r="USW193" s="180"/>
      <c r="USX193" s="180"/>
      <c r="USY193" s="76"/>
      <c r="USZ193" s="67"/>
      <c r="UTA193" s="180"/>
      <c r="UTB193" s="180"/>
      <c r="UTC193" s="180"/>
      <c r="UTD193" s="180"/>
      <c r="UTE193" s="180"/>
      <c r="UTF193" s="76"/>
      <c r="UTG193" s="67"/>
      <c r="UTH193" s="180"/>
      <c r="UTI193" s="180"/>
      <c r="UTJ193" s="180"/>
      <c r="UTK193" s="180"/>
      <c r="UTL193" s="180"/>
      <c r="UTM193" s="76"/>
      <c r="UTN193" s="67"/>
      <c r="UTO193" s="180"/>
      <c r="UTP193" s="180"/>
      <c r="UTQ193" s="180"/>
      <c r="UTR193" s="180"/>
      <c r="UTS193" s="180"/>
      <c r="UTT193" s="76"/>
      <c r="UTU193" s="67"/>
      <c r="UTV193" s="180"/>
      <c r="UTW193" s="180"/>
      <c r="UTX193" s="180"/>
      <c r="UTY193" s="180"/>
      <c r="UTZ193" s="180"/>
      <c r="UUA193" s="76"/>
      <c r="UUB193" s="67"/>
      <c r="UUC193" s="180"/>
      <c r="UUD193" s="180"/>
      <c r="UUE193" s="180"/>
      <c r="UUF193" s="180"/>
      <c r="UUG193" s="180"/>
      <c r="UUH193" s="76"/>
      <c r="UUI193" s="67"/>
      <c r="UUJ193" s="180"/>
      <c r="UUK193" s="180"/>
      <c r="UUL193" s="180"/>
      <c r="UUM193" s="180"/>
      <c r="UUN193" s="180"/>
      <c r="UUO193" s="76"/>
      <c r="UUP193" s="67"/>
      <c r="UUQ193" s="180"/>
      <c r="UUR193" s="180"/>
      <c r="UUS193" s="180"/>
      <c r="UUT193" s="180"/>
      <c r="UUU193" s="180"/>
      <c r="UUV193" s="76"/>
      <c r="UUW193" s="67"/>
      <c r="UUX193" s="180"/>
      <c r="UUY193" s="180"/>
      <c r="UUZ193" s="180"/>
      <c r="UVA193" s="180"/>
      <c r="UVB193" s="180"/>
      <c r="UVC193" s="76"/>
      <c r="UVD193" s="67"/>
      <c r="UVE193" s="180"/>
      <c r="UVF193" s="180"/>
      <c r="UVG193" s="180"/>
      <c r="UVH193" s="180"/>
      <c r="UVI193" s="180"/>
      <c r="UVJ193" s="76"/>
      <c r="UVK193" s="67"/>
      <c r="UVL193" s="180"/>
      <c r="UVM193" s="180"/>
      <c r="UVN193" s="180"/>
      <c r="UVO193" s="180"/>
      <c r="UVP193" s="180"/>
      <c r="UVQ193" s="76"/>
      <c r="UVR193" s="67"/>
      <c r="UVS193" s="180"/>
      <c r="UVT193" s="180"/>
      <c r="UVU193" s="180"/>
      <c r="UVV193" s="180"/>
      <c r="UVW193" s="180"/>
      <c r="UVX193" s="76"/>
      <c r="UVY193" s="67"/>
      <c r="UVZ193" s="180"/>
      <c r="UWA193" s="180"/>
      <c r="UWB193" s="180"/>
      <c r="UWC193" s="180"/>
      <c r="UWD193" s="180"/>
      <c r="UWE193" s="76"/>
      <c r="UWF193" s="67"/>
      <c r="UWG193" s="180"/>
      <c r="UWH193" s="180"/>
      <c r="UWI193" s="180"/>
      <c r="UWJ193" s="180"/>
      <c r="UWK193" s="180"/>
      <c r="UWL193" s="76"/>
      <c r="UWM193" s="67"/>
      <c r="UWN193" s="180"/>
      <c r="UWO193" s="180"/>
      <c r="UWP193" s="180"/>
      <c r="UWQ193" s="180"/>
      <c r="UWR193" s="180"/>
      <c r="UWS193" s="76"/>
      <c r="UWT193" s="67"/>
      <c r="UWU193" s="180"/>
      <c r="UWV193" s="180"/>
      <c r="UWW193" s="180"/>
      <c r="UWX193" s="180"/>
      <c r="UWY193" s="180"/>
      <c r="UWZ193" s="76"/>
      <c r="UXA193" s="67"/>
      <c r="UXB193" s="180"/>
      <c r="UXC193" s="180"/>
      <c r="UXD193" s="180"/>
      <c r="UXE193" s="180"/>
      <c r="UXF193" s="180"/>
      <c r="UXG193" s="76"/>
      <c r="UXH193" s="67"/>
      <c r="UXI193" s="180"/>
      <c r="UXJ193" s="180"/>
      <c r="UXK193" s="180"/>
      <c r="UXL193" s="180"/>
      <c r="UXM193" s="180"/>
      <c r="UXN193" s="76"/>
      <c r="UXO193" s="67"/>
      <c r="UXP193" s="180"/>
      <c r="UXQ193" s="180"/>
      <c r="UXR193" s="180"/>
      <c r="UXS193" s="180"/>
      <c r="UXT193" s="180"/>
      <c r="UXU193" s="76"/>
      <c r="UXV193" s="67"/>
      <c r="UXW193" s="180"/>
      <c r="UXX193" s="180"/>
      <c r="UXY193" s="180"/>
      <c r="UXZ193" s="180"/>
      <c r="UYA193" s="180"/>
      <c r="UYB193" s="76"/>
      <c r="UYC193" s="67"/>
      <c r="UYD193" s="180"/>
      <c r="UYE193" s="180"/>
      <c r="UYF193" s="180"/>
      <c r="UYG193" s="180"/>
      <c r="UYH193" s="180"/>
      <c r="UYI193" s="76"/>
      <c r="UYJ193" s="67"/>
      <c r="UYK193" s="180"/>
      <c r="UYL193" s="180"/>
      <c r="UYM193" s="180"/>
      <c r="UYN193" s="180"/>
      <c r="UYO193" s="180"/>
      <c r="UYP193" s="76"/>
      <c r="UYQ193" s="67"/>
      <c r="UYR193" s="180"/>
      <c r="UYS193" s="180"/>
      <c r="UYT193" s="180"/>
      <c r="UYU193" s="180"/>
      <c r="UYV193" s="180"/>
      <c r="UYW193" s="76"/>
      <c r="UYX193" s="67"/>
      <c r="UYY193" s="180"/>
      <c r="UYZ193" s="180"/>
      <c r="UZA193" s="180"/>
      <c r="UZB193" s="180"/>
      <c r="UZC193" s="180"/>
      <c r="UZD193" s="76"/>
      <c r="UZE193" s="67"/>
      <c r="UZF193" s="180"/>
      <c r="UZG193" s="180"/>
      <c r="UZH193" s="180"/>
      <c r="UZI193" s="180"/>
      <c r="UZJ193" s="180"/>
      <c r="UZK193" s="76"/>
      <c r="UZL193" s="67"/>
      <c r="UZM193" s="180"/>
      <c r="UZN193" s="180"/>
      <c r="UZO193" s="180"/>
      <c r="UZP193" s="180"/>
      <c r="UZQ193" s="180"/>
      <c r="UZR193" s="76"/>
      <c r="UZS193" s="67"/>
      <c r="UZT193" s="180"/>
      <c r="UZU193" s="180"/>
      <c r="UZV193" s="180"/>
      <c r="UZW193" s="180"/>
      <c r="UZX193" s="180"/>
      <c r="UZY193" s="76"/>
      <c r="UZZ193" s="67"/>
      <c r="VAA193" s="180"/>
      <c r="VAB193" s="180"/>
      <c r="VAC193" s="180"/>
      <c r="VAD193" s="180"/>
      <c r="VAE193" s="180"/>
      <c r="VAF193" s="76"/>
      <c r="VAG193" s="67"/>
      <c r="VAH193" s="180"/>
      <c r="VAI193" s="180"/>
      <c r="VAJ193" s="180"/>
      <c r="VAK193" s="180"/>
      <c r="VAL193" s="180"/>
      <c r="VAM193" s="76"/>
      <c r="VAN193" s="67"/>
      <c r="VAO193" s="180"/>
      <c r="VAP193" s="180"/>
      <c r="VAQ193" s="180"/>
      <c r="VAR193" s="180"/>
      <c r="VAS193" s="180"/>
      <c r="VAT193" s="76"/>
      <c r="VAU193" s="67"/>
      <c r="VAV193" s="180"/>
      <c r="VAW193" s="180"/>
      <c r="VAX193" s="180"/>
      <c r="VAY193" s="180"/>
      <c r="VAZ193" s="180"/>
      <c r="VBA193" s="76"/>
      <c r="VBB193" s="67"/>
      <c r="VBC193" s="180"/>
      <c r="VBD193" s="180"/>
      <c r="VBE193" s="180"/>
      <c r="VBF193" s="180"/>
      <c r="VBG193" s="180"/>
      <c r="VBH193" s="76"/>
      <c r="VBI193" s="67"/>
      <c r="VBJ193" s="180"/>
      <c r="VBK193" s="180"/>
      <c r="VBL193" s="180"/>
      <c r="VBM193" s="180"/>
      <c r="VBN193" s="180"/>
      <c r="VBO193" s="76"/>
      <c r="VBP193" s="67"/>
      <c r="VBQ193" s="180"/>
      <c r="VBR193" s="180"/>
      <c r="VBS193" s="180"/>
      <c r="VBT193" s="180"/>
      <c r="VBU193" s="180"/>
      <c r="VBV193" s="76"/>
      <c r="VBW193" s="67"/>
      <c r="VBX193" s="180"/>
      <c r="VBY193" s="180"/>
      <c r="VBZ193" s="180"/>
      <c r="VCA193" s="180"/>
      <c r="VCB193" s="180"/>
      <c r="VCC193" s="76"/>
      <c r="VCD193" s="67"/>
      <c r="VCE193" s="180"/>
      <c r="VCF193" s="180"/>
      <c r="VCG193" s="180"/>
      <c r="VCH193" s="180"/>
      <c r="VCI193" s="180"/>
      <c r="VCJ193" s="76"/>
      <c r="VCK193" s="67"/>
      <c r="VCL193" s="180"/>
      <c r="VCM193" s="180"/>
      <c r="VCN193" s="180"/>
      <c r="VCO193" s="180"/>
      <c r="VCP193" s="180"/>
      <c r="VCQ193" s="76"/>
      <c r="VCR193" s="67"/>
      <c r="VCS193" s="180"/>
      <c r="VCT193" s="180"/>
      <c r="VCU193" s="180"/>
      <c r="VCV193" s="180"/>
      <c r="VCW193" s="180"/>
      <c r="VCX193" s="76"/>
      <c r="VCY193" s="67"/>
      <c r="VCZ193" s="180"/>
      <c r="VDA193" s="180"/>
      <c r="VDB193" s="180"/>
      <c r="VDC193" s="180"/>
      <c r="VDD193" s="180"/>
      <c r="VDE193" s="76"/>
      <c r="VDF193" s="67"/>
      <c r="VDG193" s="180"/>
      <c r="VDH193" s="180"/>
      <c r="VDI193" s="180"/>
      <c r="VDJ193" s="180"/>
      <c r="VDK193" s="180"/>
      <c r="VDL193" s="76"/>
      <c r="VDM193" s="67"/>
      <c r="VDN193" s="180"/>
      <c r="VDO193" s="180"/>
      <c r="VDP193" s="180"/>
      <c r="VDQ193" s="180"/>
      <c r="VDR193" s="180"/>
      <c r="VDS193" s="76"/>
      <c r="VDT193" s="67"/>
      <c r="VDU193" s="180"/>
      <c r="VDV193" s="180"/>
      <c r="VDW193" s="180"/>
      <c r="VDX193" s="180"/>
      <c r="VDY193" s="180"/>
      <c r="VDZ193" s="76"/>
      <c r="VEA193" s="67"/>
      <c r="VEB193" s="180"/>
      <c r="VEC193" s="180"/>
      <c r="VED193" s="180"/>
      <c r="VEE193" s="180"/>
      <c r="VEF193" s="180"/>
      <c r="VEG193" s="76"/>
      <c r="VEH193" s="67"/>
      <c r="VEI193" s="180"/>
      <c r="VEJ193" s="180"/>
      <c r="VEK193" s="180"/>
      <c r="VEL193" s="180"/>
      <c r="VEM193" s="180"/>
      <c r="VEN193" s="76"/>
      <c r="VEO193" s="67"/>
      <c r="VEP193" s="180"/>
      <c r="VEQ193" s="180"/>
      <c r="VER193" s="180"/>
      <c r="VES193" s="180"/>
      <c r="VET193" s="180"/>
      <c r="VEU193" s="76"/>
      <c r="VEV193" s="67"/>
      <c r="VEW193" s="180"/>
      <c r="VEX193" s="180"/>
      <c r="VEY193" s="180"/>
      <c r="VEZ193" s="180"/>
      <c r="VFA193" s="180"/>
      <c r="VFB193" s="76"/>
      <c r="VFC193" s="67"/>
      <c r="VFD193" s="180"/>
      <c r="VFE193" s="180"/>
      <c r="VFF193" s="180"/>
      <c r="VFG193" s="180"/>
      <c r="VFH193" s="180"/>
      <c r="VFI193" s="76"/>
      <c r="VFJ193" s="67"/>
      <c r="VFK193" s="180"/>
      <c r="VFL193" s="180"/>
      <c r="VFM193" s="180"/>
      <c r="VFN193" s="180"/>
      <c r="VFO193" s="180"/>
      <c r="VFP193" s="76"/>
      <c r="VFQ193" s="67"/>
      <c r="VFR193" s="180"/>
      <c r="VFS193" s="180"/>
      <c r="VFT193" s="180"/>
      <c r="VFU193" s="180"/>
      <c r="VFV193" s="180"/>
      <c r="VFW193" s="76"/>
      <c r="VFX193" s="67"/>
      <c r="VFY193" s="180"/>
      <c r="VFZ193" s="180"/>
      <c r="VGA193" s="180"/>
      <c r="VGB193" s="180"/>
      <c r="VGC193" s="180"/>
      <c r="VGD193" s="76"/>
      <c r="VGE193" s="67"/>
      <c r="VGF193" s="180"/>
      <c r="VGG193" s="180"/>
      <c r="VGH193" s="180"/>
      <c r="VGI193" s="180"/>
      <c r="VGJ193" s="180"/>
      <c r="VGK193" s="76"/>
      <c r="VGL193" s="67"/>
      <c r="VGM193" s="180"/>
      <c r="VGN193" s="180"/>
      <c r="VGO193" s="180"/>
      <c r="VGP193" s="180"/>
      <c r="VGQ193" s="180"/>
      <c r="VGR193" s="76"/>
      <c r="VGS193" s="67"/>
      <c r="VGT193" s="180"/>
      <c r="VGU193" s="180"/>
      <c r="VGV193" s="180"/>
      <c r="VGW193" s="180"/>
      <c r="VGX193" s="180"/>
      <c r="VGY193" s="76"/>
      <c r="VGZ193" s="67"/>
      <c r="VHA193" s="180"/>
      <c r="VHB193" s="180"/>
      <c r="VHC193" s="180"/>
      <c r="VHD193" s="180"/>
      <c r="VHE193" s="180"/>
      <c r="VHF193" s="76"/>
      <c r="VHG193" s="67"/>
      <c r="VHH193" s="180"/>
      <c r="VHI193" s="180"/>
      <c r="VHJ193" s="180"/>
      <c r="VHK193" s="180"/>
      <c r="VHL193" s="180"/>
      <c r="VHM193" s="76"/>
      <c r="VHN193" s="67"/>
      <c r="VHO193" s="180"/>
      <c r="VHP193" s="180"/>
      <c r="VHQ193" s="180"/>
      <c r="VHR193" s="180"/>
      <c r="VHS193" s="180"/>
      <c r="VHT193" s="76"/>
      <c r="VHU193" s="67"/>
      <c r="VHV193" s="180"/>
      <c r="VHW193" s="180"/>
      <c r="VHX193" s="180"/>
      <c r="VHY193" s="180"/>
      <c r="VHZ193" s="180"/>
      <c r="VIA193" s="76"/>
      <c r="VIB193" s="67"/>
      <c r="VIC193" s="180"/>
      <c r="VID193" s="180"/>
      <c r="VIE193" s="180"/>
      <c r="VIF193" s="180"/>
      <c r="VIG193" s="180"/>
      <c r="VIH193" s="76"/>
      <c r="VII193" s="67"/>
      <c r="VIJ193" s="180"/>
      <c r="VIK193" s="180"/>
      <c r="VIL193" s="180"/>
      <c r="VIM193" s="180"/>
      <c r="VIN193" s="180"/>
      <c r="VIO193" s="76"/>
      <c r="VIP193" s="67"/>
      <c r="VIQ193" s="180"/>
      <c r="VIR193" s="180"/>
      <c r="VIS193" s="180"/>
      <c r="VIT193" s="180"/>
      <c r="VIU193" s="180"/>
      <c r="VIV193" s="76"/>
      <c r="VIW193" s="67"/>
      <c r="VIX193" s="180"/>
      <c r="VIY193" s="180"/>
      <c r="VIZ193" s="180"/>
      <c r="VJA193" s="180"/>
      <c r="VJB193" s="180"/>
      <c r="VJC193" s="76"/>
      <c r="VJD193" s="67"/>
      <c r="VJE193" s="180"/>
      <c r="VJF193" s="180"/>
      <c r="VJG193" s="180"/>
      <c r="VJH193" s="180"/>
      <c r="VJI193" s="180"/>
      <c r="VJJ193" s="76"/>
      <c r="VJK193" s="67"/>
      <c r="VJL193" s="180"/>
      <c r="VJM193" s="180"/>
      <c r="VJN193" s="180"/>
      <c r="VJO193" s="180"/>
      <c r="VJP193" s="180"/>
      <c r="VJQ193" s="76"/>
      <c r="VJR193" s="67"/>
      <c r="VJS193" s="180"/>
      <c r="VJT193" s="180"/>
      <c r="VJU193" s="180"/>
      <c r="VJV193" s="180"/>
      <c r="VJW193" s="180"/>
      <c r="VJX193" s="76"/>
      <c r="VJY193" s="67"/>
      <c r="VJZ193" s="180"/>
      <c r="VKA193" s="180"/>
      <c r="VKB193" s="180"/>
      <c r="VKC193" s="180"/>
      <c r="VKD193" s="180"/>
      <c r="VKE193" s="76"/>
      <c r="VKF193" s="67"/>
      <c r="VKG193" s="180"/>
      <c r="VKH193" s="180"/>
      <c r="VKI193" s="180"/>
      <c r="VKJ193" s="180"/>
      <c r="VKK193" s="180"/>
      <c r="VKL193" s="76"/>
      <c r="VKM193" s="67"/>
      <c r="VKN193" s="180"/>
      <c r="VKO193" s="180"/>
      <c r="VKP193" s="180"/>
      <c r="VKQ193" s="180"/>
      <c r="VKR193" s="180"/>
      <c r="VKS193" s="76"/>
      <c r="VKT193" s="67"/>
      <c r="VKU193" s="180"/>
      <c r="VKV193" s="180"/>
      <c r="VKW193" s="180"/>
      <c r="VKX193" s="180"/>
      <c r="VKY193" s="180"/>
      <c r="VKZ193" s="76"/>
      <c r="VLA193" s="67"/>
      <c r="VLB193" s="180"/>
      <c r="VLC193" s="180"/>
      <c r="VLD193" s="180"/>
      <c r="VLE193" s="180"/>
      <c r="VLF193" s="180"/>
      <c r="VLG193" s="76"/>
      <c r="VLH193" s="67"/>
      <c r="VLI193" s="180"/>
      <c r="VLJ193" s="180"/>
      <c r="VLK193" s="180"/>
      <c r="VLL193" s="180"/>
      <c r="VLM193" s="180"/>
      <c r="VLN193" s="76"/>
      <c r="VLO193" s="67"/>
      <c r="VLP193" s="180"/>
      <c r="VLQ193" s="180"/>
      <c r="VLR193" s="180"/>
      <c r="VLS193" s="180"/>
      <c r="VLT193" s="180"/>
      <c r="VLU193" s="76"/>
      <c r="VLV193" s="67"/>
      <c r="VLW193" s="180"/>
      <c r="VLX193" s="180"/>
      <c r="VLY193" s="180"/>
      <c r="VLZ193" s="180"/>
      <c r="VMA193" s="180"/>
      <c r="VMB193" s="76"/>
      <c r="VMC193" s="67"/>
      <c r="VMD193" s="180"/>
      <c r="VME193" s="180"/>
      <c r="VMF193" s="180"/>
      <c r="VMG193" s="180"/>
      <c r="VMH193" s="180"/>
      <c r="VMI193" s="76"/>
      <c r="VMJ193" s="67"/>
      <c r="VMK193" s="180"/>
      <c r="VML193" s="180"/>
      <c r="VMM193" s="180"/>
      <c r="VMN193" s="180"/>
      <c r="VMO193" s="180"/>
      <c r="VMP193" s="76"/>
      <c r="VMQ193" s="67"/>
      <c r="VMR193" s="180"/>
      <c r="VMS193" s="180"/>
      <c r="VMT193" s="180"/>
      <c r="VMU193" s="180"/>
      <c r="VMV193" s="180"/>
      <c r="VMW193" s="76"/>
      <c r="VMX193" s="67"/>
      <c r="VMY193" s="180"/>
      <c r="VMZ193" s="180"/>
      <c r="VNA193" s="180"/>
      <c r="VNB193" s="180"/>
      <c r="VNC193" s="180"/>
      <c r="VND193" s="76"/>
      <c r="VNE193" s="67"/>
      <c r="VNF193" s="180"/>
      <c r="VNG193" s="180"/>
      <c r="VNH193" s="180"/>
      <c r="VNI193" s="180"/>
      <c r="VNJ193" s="180"/>
      <c r="VNK193" s="76"/>
      <c r="VNL193" s="67"/>
      <c r="VNM193" s="180"/>
      <c r="VNN193" s="180"/>
      <c r="VNO193" s="180"/>
      <c r="VNP193" s="180"/>
      <c r="VNQ193" s="180"/>
      <c r="VNR193" s="76"/>
      <c r="VNS193" s="67"/>
      <c r="VNT193" s="180"/>
      <c r="VNU193" s="180"/>
      <c r="VNV193" s="180"/>
      <c r="VNW193" s="180"/>
      <c r="VNX193" s="180"/>
      <c r="VNY193" s="76"/>
      <c r="VNZ193" s="67"/>
      <c r="VOA193" s="180"/>
      <c r="VOB193" s="180"/>
      <c r="VOC193" s="180"/>
      <c r="VOD193" s="180"/>
      <c r="VOE193" s="180"/>
      <c r="VOF193" s="76"/>
      <c r="VOG193" s="67"/>
      <c r="VOH193" s="180"/>
      <c r="VOI193" s="180"/>
      <c r="VOJ193" s="180"/>
      <c r="VOK193" s="180"/>
      <c r="VOL193" s="180"/>
      <c r="VOM193" s="76"/>
      <c r="VON193" s="67"/>
      <c r="VOO193" s="180"/>
      <c r="VOP193" s="180"/>
      <c r="VOQ193" s="180"/>
      <c r="VOR193" s="180"/>
      <c r="VOS193" s="180"/>
      <c r="VOT193" s="76"/>
      <c r="VOU193" s="67"/>
      <c r="VOV193" s="180"/>
      <c r="VOW193" s="180"/>
      <c r="VOX193" s="180"/>
      <c r="VOY193" s="180"/>
      <c r="VOZ193" s="180"/>
      <c r="VPA193" s="76"/>
      <c r="VPB193" s="67"/>
      <c r="VPC193" s="180"/>
      <c r="VPD193" s="180"/>
      <c r="VPE193" s="180"/>
      <c r="VPF193" s="180"/>
      <c r="VPG193" s="180"/>
      <c r="VPH193" s="76"/>
      <c r="VPI193" s="67"/>
      <c r="VPJ193" s="180"/>
      <c r="VPK193" s="180"/>
      <c r="VPL193" s="180"/>
      <c r="VPM193" s="180"/>
      <c r="VPN193" s="180"/>
      <c r="VPO193" s="76"/>
      <c r="VPP193" s="67"/>
      <c r="VPQ193" s="180"/>
      <c r="VPR193" s="180"/>
      <c r="VPS193" s="180"/>
      <c r="VPT193" s="180"/>
      <c r="VPU193" s="180"/>
      <c r="VPV193" s="76"/>
      <c r="VPW193" s="67"/>
      <c r="VPX193" s="180"/>
      <c r="VPY193" s="180"/>
      <c r="VPZ193" s="180"/>
      <c r="VQA193" s="180"/>
      <c r="VQB193" s="180"/>
      <c r="VQC193" s="76"/>
      <c r="VQD193" s="67"/>
      <c r="VQE193" s="180"/>
      <c r="VQF193" s="180"/>
      <c r="VQG193" s="180"/>
      <c r="VQH193" s="180"/>
      <c r="VQI193" s="180"/>
      <c r="VQJ193" s="76"/>
      <c r="VQK193" s="67"/>
      <c r="VQL193" s="180"/>
      <c r="VQM193" s="180"/>
      <c r="VQN193" s="180"/>
      <c r="VQO193" s="180"/>
      <c r="VQP193" s="180"/>
      <c r="VQQ193" s="76"/>
      <c r="VQR193" s="67"/>
      <c r="VQS193" s="180"/>
      <c r="VQT193" s="180"/>
      <c r="VQU193" s="180"/>
      <c r="VQV193" s="180"/>
      <c r="VQW193" s="180"/>
      <c r="VQX193" s="76"/>
      <c r="VQY193" s="67"/>
      <c r="VQZ193" s="180"/>
      <c r="VRA193" s="180"/>
      <c r="VRB193" s="180"/>
      <c r="VRC193" s="180"/>
      <c r="VRD193" s="180"/>
      <c r="VRE193" s="76"/>
      <c r="VRF193" s="67"/>
      <c r="VRG193" s="180"/>
      <c r="VRH193" s="180"/>
      <c r="VRI193" s="180"/>
      <c r="VRJ193" s="180"/>
      <c r="VRK193" s="180"/>
      <c r="VRL193" s="76"/>
      <c r="VRM193" s="67"/>
      <c r="VRN193" s="180"/>
      <c r="VRO193" s="180"/>
      <c r="VRP193" s="180"/>
      <c r="VRQ193" s="180"/>
      <c r="VRR193" s="180"/>
      <c r="VRS193" s="76"/>
      <c r="VRT193" s="67"/>
      <c r="VRU193" s="180"/>
      <c r="VRV193" s="180"/>
      <c r="VRW193" s="180"/>
      <c r="VRX193" s="180"/>
      <c r="VRY193" s="180"/>
      <c r="VRZ193" s="76"/>
      <c r="VSA193" s="67"/>
      <c r="VSB193" s="180"/>
      <c r="VSC193" s="180"/>
      <c r="VSD193" s="180"/>
      <c r="VSE193" s="180"/>
      <c r="VSF193" s="180"/>
      <c r="VSG193" s="76"/>
      <c r="VSH193" s="67"/>
      <c r="VSI193" s="180"/>
      <c r="VSJ193" s="180"/>
      <c r="VSK193" s="180"/>
      <c r="VSL193" s="180"/>
      <c r="VSM193" s="180"/>
      <c r="VSN193" s="76"/>
      <c r="VSO193" s="67"/>
      <c r="VSP193" s="180"/>
      <c r="VSQ193" s="180"/>
      <c r="VSR193" s="180"/>
      <c r="VSS193" s="180"/>
      <c r="VST193" s="180"/>
      <c r="VSU193" s="76"/>
      <c r="VSV193" s="67"/>
      <c r="VSW193" s="180"/>
      <c r="VSX193" s="180"/>
      <c r="VSY193" s="180"/>
      <c r="VSZ193" s="180"/>
      <c r="VTA193" s="180"/>
      <c r="VTB193" s="76"/>
      <c r="VTC193" s="67"/>
      <c r="VTD193" s="180"/>
      <c r="VTE193" s="180"/>
      <c r="VTF193" s="180"/>
      <c r="VTG193" s="180"/>
      <c r="VTH193" s="180"/>
      <c r="VTI193" s="76"/>
      <c r="VTJ193" s="67"/>
      <c r="VTK193" s="180"/>
      <c r="VTL193" s="180"/>
      <c r="VTM193" s="180"/>
      <c r="VTN193" s="180"/>
      <c r="VTO193" s="180"/>
      <c r="VTP193" s="76"/>
      <c r="VTQ193" s="67"/>
      <c r="VTR193" s="180"/>
      <c r="VTS193" s="180"/>
      <c r="VTT193" s="180"/>
      <c r="VTU193" s="180"/>
      <c r="VTV193" s="180"/>
      <c r="VTW193" s="76"/>
      <c r="VTX193" s="67"/>
      <c r="VTY193" s="180"/>
      <c r="VTZ193" s="180"/>
      <c r="VUA193" s="180"/>
      <c r="VUB193" s="180"/>
      <c r="VUC193" s="180"/>
      <c r="VUD193" s="76"/>
      <c r="VUE193" s="67"/>
      <c r="VUF193" s="180"/>
      <c r="VUG193" s="180"/>
      <c r="VUH193" s="180"/>
      <c r="VUI193" s="180"/>
      <c r="VUJ193" s="180"/>
      <c r="VUK193" s="76"/>
      <c r="VUL193" s="67"/>
      <c r="VUM193" s="180"/>
      <c r="VUN193" s="180"/>
      <c r="VUO193" s="180"/>
      <c r="VUP193" s="180"/>
      <c r="VUQ193" s="180"/>
      <c r="VUR193" s="76"/>
      <c r="VUS193" s="67"/>
      <c r="VUT193" s="180"/>
      <c r="VUU193" s="180"/>
      <c r="VUV193" s="180"/>
      <c r="VUW193" s="180"/>
      <c r="VUX193" s="180"/>
      <c r="VUY193" s="76"/>
      <c r="VUZ193" s="67"/>
      <c r="VVA193" s="180"/>
      <c r="VVB193" s="180"/>
      <c r="VVC193" s="180"/>
      <c r="VVD193" s="180"/>
      <c r="VVE193" s="180"/>
      <c r="VVF193" s="76"/>
      <c r="VVG193" s="67"/>
      <c r="VVH193" s="180"/>
      <c r="VVI193" s="180"/>
      <c r="VVJ193" s="180"/>
      <c r="VVK193" s="180"/>
      <c r="VVL193" s="180"/>
      <c r="VVM193" s="76"/>
      <c r="VVN193" s="67"/>
      <c r="VVO193" s="180"/>
      <c r="VVP193" s="180"/>
      <c r="VVQ193" s="180"/>
      <c r="VVR193" s="180"/>
      <c r="VVS193" s="180"/>
      <c r="VVT193" s="76"/>
      <c r="VVU193" s="67"/>
      <c r="VVV193" s="180"/>
      <c r="VVW193" s="180"/>
      <c r="VVX193" s="180"/>
      <c r="VVY193" s="180"/>
      <c r="VVZ193" s="180"/>
      <c r="VWA193" s="76"/>
      <c r="VWB193" s="67"/>
      <c r="VWC193" s="180"/>
      <c r="VWD193" s="180"/>
      <c r="VWE193" s="180"/>
      <c r="VWF193" s="180"/>
      <c r="VWG193" s="180"/>
      <c r="VWH193" s="76"/>
      <c r="VWI193" s="67"/>
      <c r="VWJ193" s="180"/>
      <c r="VWK193" s="180"/>
      <c r="VWL193" s="180"/>
      <c r="VWM193" s="180"/>
      <c r="VWN193" s="180"/>
      <c r="VWO193" s="76"/>
      <c r="VWP193" s="67"/>
      <c r="VWQ193" s="180"/>
      <c r="VWR193" s="180"/>
      <c r="VWS193" s="180"/>
      <c r="VWT193" s="180"/>
      <c r="VWU193" s="180"/>
      <c r="VWV193" s="76"/>
      <c r="VWW193" s="67"/>
      <c r="VWX193" s="180"/>
      <c r="VWY193" s="180"/>
      <c r="VWZ193" s="180"/>
      <c r="VXA193" s="180"/>
      <c r="VXB193" s="180"/>
      <c r="VXC193" s="76"/>
      <c r="VXD193" s="67"/>
      <c r="VXE193" s="180"/>
      <c r="VXF193" s="180"/>
      <c r="VXG193" s="180"/>
      <c r="VXH193" s="180"/>
      <c r="VXI193" s="180"/>
      <c r="VXJ193" s="76"/>
      <c r="VXK193" s="67"/>
      <c r="VXL193" s="180"/>
      <c r="VXM193" s="180"/>
      <c r="VXN193" s="180"/>
      <c r="VXO193" s="180"/>
      <c r="VXP193" s="180"/>
      <c r="VXQ193" s="76"/>
      <c r="VXR193" s="67"/>
      <c r="VXS193" s="180"/>
      <c r="VXT193" s="180"/>
      <c r="VXU193" s="180"/>
      <c r="VXV193" s="180"/>
      <c r="VXW193" s="180"/>
      <c r="VXX193" s="76"/>
      <c r="VXY193" s="67"/>
      <c r="VXZ193" s="180"/>
      <c r="VYA193" s="180"/>
      <c r="VYB193" s="180"/>
      <c r="VYC193" s="180"/>
      <c r="VYD193" s="180"/>
      <c r="VYE193" s="76"/>
      <c r="VYF193" s="67"/>
      <c r="VYG193" s="180"/>
      <c r="VYH193" s="180"/>
      <c r="VYI193" s="180"/>
      <c r="VYJ193" s="180"/>
      <c r="VYK193" s="180"/>
      <c r="VYL193" s="76"/>
      <c r="VYM193" s="67"/>
      <c r="VYN193" s="180"/>
      <c r="VYO193" s="180"/>
      <c r="VYP193" s="180"/>
      <c r="VYQ193" s="180"/>
      <c r="VYR193" s="180"/>
      <c r="VYS193" s="76"/>
      <c r="VYT193" s="67"/>
      <c r="VYU193" s="180"/>
      <c r="VYV193" s="180"/>
      <c r="VYW193" s="180"/>
      <c r="VYX193" s="180"/>
      <c r="VYY193" s="180"/>
      <c r="VYZ193" s="76"/>
      <c r="VZA193" s="67"/>
      <c r="VZB193" s="180"/>
      <c r="VZC193" s="180"/>
      <c r="VZD193" s="180"/>
      <c r="VZE193" s="180"/>
      <c r="VZF193" s="180"/>
      <c r="VZG193" s="76"/>
      <c r="VZH193" s="67"/>
      <c r="VZI193" s="180"/>
      <c r="VZJ193" s="180"/>
      <c r="VZK193" s="180"/>
      <c r="VZL193" s="180"/>
      <c r="VZM193" s="180"/>
      <c r="VZN193" s="76"/>
      <c r="VZO193" s="67"/>
      <c r="VZP193" s="180"/>
      <c r="VZQ193" s="180"/>
      <c r="VZR193" s="180"/>
      <c r="VZS193" s="180"/>
      <c r="VZT193" s="180"/>
      <c r="VZU193" s="76"/>
      <c r="VZV193" s="67"/>
      <c r="VZW193" s="180"/>
      <c r="VZX193" s="180"/>
      <c r="VZY193" s="180"/>
      <c r="VZZ193" s="180"/>
      <c r="WAA193" s="180"/>
      <c r="WAB193" s="76"/>
      <c r="WAC193" s="67"/>
      <c r="WAD193" s="180"/>
      <c r="WAE193" s="180"/>
      <c r="WAF193" s="180"/>
      <c r="WAG193" s="180"/>
      <c r="WAH193" s="180"/>
      <c r="WAI193" s="76"/>
      <c r="WAJ193" s="67"/>
      <c r="WAK193" s="180"/>
      <c r="WAL193" s="180"/>
      <c r="WAM193" s="180"/>
      <c r="WAN193" s="180"/>
      <c r="WAO193" s="180"/>
      <c r="WAP193" s="76"/>
      <c r="WAQ193" s="67"/>
      <c r="WAR193" s="180"/>
      <c r="WAS193" s="180"/>
      <c r="WAT193" s="180"/>
      <c r="WAU193" s="180"/>
      <c r="WAV193" s="180"/>
      <c r="WAW193" s="76"/>
      <c r="WAX193" s="67"/>
      <c r="WAY193" s="180"/>
      <c r="WAZ193" s="180"/>
      <c r="WBA193" s="180"/>
      <c r="WBB193" s="180"/>
      <c r="WBC193" s="180"/>
      <c r="WBD193" s="76"/>
      <c r="WBE193" s="67"/>
      <c r="WBF193" s="180"/>
      <c r="WBG193" s="180"/>
      <c r="WBH193" s="180"/>
      <c r="WBI193" s="180"/>
      <c r="WBJ193" s="180"/>
      <c r="WBK193" s="76"/>
      <c r="WBL193" s="67"/>
      <c r="WBM193" s="180"/>
      <c r="WBN193" s="180"/>
      <c r="WBO193" s="180"/>
      <c r="WBP193" s="180"/>
      <c r="WBQ193" s="180"/>
      <c r="WBR193" s="76"/>
      <c r="WBS193" s="67"/>
      <c r="WBT193" s="180"/>
      <c r="WBU193" s="180"/>
      <c r="WBV193" s="180"/>
      <c r="WBW193" s="180"/>
      <c r="WBX193" s="180"/>
      <c r="WBY193" s="76"/>
      <c r="WBZ193" s="67"/>
      <c r="WCA193" s="180"/>
      <c r="WCB193" s="180"/>
      <c r="WCC193" s="180"/>
      <c r="WCD193" s="180"/>
      <c r="WCE193" s="180"/>
      <c r="WCF193" s="76"/>
      <c r="WCG193" s="67"/>
      <c r="WCH193" s="180"/>
      <c r="WCI193" s="180"/>
      <c r="WCJ193" s="180"/>
      <c r="WCK193" s="180"/>
      <c r="WCL193" s="180"/>
      <c r="WCM193" s="76"/>
      <c r="WCN193" s="67"/>
      <c r="WCO193" s="180"/>
      <c r="WCP193" s="180"/>
      <c r="WCQ193" s="180"/>
      <c r="WCR193" s="180"/>
      <c r="WCS193" s="180"/>
      <c r="WCT193" s="76"/>
      <c r="WCU193" s="67"/>
      <c r="WCV193" s="180"/>
      <c r="WCW193" s="180"/>
      <c r="WCX193" s="180"/>
      <c r="WCY193" s="180"/>
      <c r="WCZ193" s="180"/>
      <c r="WDA193" s="76"/>
      <c r="WDB193" s="67"/>
      <c r="WDC193" s="180"/>
      <c r="WDD193" s="180"/>
      <c r="WDE193" s="180"/>
      <c r="WDF193" s="180"/>
      <c r="WDG193" s="180"/>
      <c r="WDH193" s="76"/>
      <c r="WDI193" s="67"/>
      <c r="WDJ193" s="180"/>
      <c r="WDK193" s="180"/>
      <c r="WDL193" s="180"/>
      <c r="WDM193" s="180"/>
      <c r="WDN193" s="180"/>
      <c r="WDO193" s="76"/>
      <c r="WDP193" s="67"/>
      <c r="WDQ193" s="180"/>
      <c r="WDR193" s="180"/>
      <c r="WDS193" s="180"/>
      <c r="WDT193" s="180"/>
      <c r="WDU193" s="180"/>
      <c r="WDV193" s="76"/>
      <c r="WDW193" s="67"/>
      <c r="WDX193" s="180"/>
      <c r="WDY193" s="180"/>
      <c r="WDZ193" s="180"/>
      <c r="WEA193" s="180"/>
      <c r="WEB193" s="180"/>
      <c r="WEC193" s="76"/>
      <c r="WED193" s="67"/>
      <c r="WEE193" s="180"/>
      <c r="WEF193" s="180"/>
      <c r="WEG193" s="180"/>
      <c r="WEH193" s="180"/>
      <c r="WEI193" s="180"/>
      <c r="WEJ193" s="76"/>
      <c r="WEK193" s="67"/>
      <c r="WEL193" s="180"/>
      <c r="WEM193" s="180"/>
      <c r="WEN193" s="180"/>
      <c r="WEO193" s="180"/>
      <c r="WEP193" s="180"/>
      <c r="WEQ193" s="76"/>
      <c r="WER193" s="67"/>
      <c r="WES193" s="180"/>
      <c r="WET193" s="180"/>
      <c r="WEU193" s="180"/>
      <c r="WEV193" s="180"/>
      <c r="WEW193" s="180"/>
      <c r="WEX193" s="76"/>
      <c r="WEY193" s="67"/>
      <c r="WEZ193" s="180"/>
      <c r="WFA193" s="180"/>
      <c r="WFB193" s="180"/>
      <c r="WFC193" s="180"/>
      <c r="WFD193" s="180"/>
      <c r="WFE193" s="76"/>
      <c r="WFF193" s="67"/>
      <c r="WFG193" s="180"/>
      <c r="WFH193" s="180"/>
      <c r="WFI193" s="180"/>
      <c r="WFJ193" s="180"/>
      <c r="WFK193" s="180"/>
      <c r="WFL193" s="76"/>
      <c r="WFM193" s="67"/>
      <c r="WFN193" s="180"/>
      <c r="WFO193" s="180"/>
      <c r="WFP193" s="180"/>
      <c r="WFQ193" s="180"/>
      <c r="WFR193" s="180"/>
      <c r="WFS193" s="76"/>
      <c r="WFT193" s="67"/>
      <c r="WFU193" s="180"/>
      <c r="WFV193" s="180"/>
      <c r="WFW193" s="180"/>
      <c r="WFX193" s="180"/>
      <c r="WFY193" s="180"/>
      <c r="WFZ193" s="76"/>
      <c r="WGA193" s="67"/>
      <c r="WGB193" s="180"/>
      <c r="WGC193" s="180"/>
      <c r="WGD193" s="180"/>
      <c r="WGE193" s="180"/>
      <c r="WGF193" s="180"/>
      <c r="WGG193" s="76"/>
      <c r="WGH193" s="67"/>
      <c r="WGI193" s="180"/>
      <c r="WGJ193" s="180"/>
      <c r="WGK193" s="180"/>
      <c r="WGL193" s="180"/>
      <c r="WGM193" s="180"/>
      <c r="WGN193" s="76"/>
      <c r="WGO193" s="67"/>
      <c r="WGP193" s="180"/>
      <c r="WGQ193" s="180"/>
      <c r="WGR193" s="180"/>
      <c r="WGS193" s="180"/>
      <c r="WGT193" s="180"/>
      <c r="WGU193" s="76"/>
      <c r="WGV193" s="67"/>
      <c r="WGW193" s="180"/>
      <c r="WGX193" s="180"/>
      <c r="WGY193" s="180"/>
      <c r="WGZ193" s="180"/>
      <c r="WHA193" s="180"/>
      <c r="WHB193" s="76"/>
      <c r="WHC193" s="67"/>
      <c r="WHD193" s="180"/>
      <c r="WHE193" s="180"/>
      <c r="WHF193" s="180"/>
      <c r="WHG193" s="180"/>
      <c r="WHH193" s="180"/>
      <c r="WHI193" s="76"/>
      <c r="WHJ193" s="67"/>
      <c r="WHK193" s="180"/>
      <c r="WHL193" s="180"/>
      <c r="WHM193" s="180"/>
      <c r="WHN193" s="180"/>
      <c r="WHO193" s="180"/>
      <c r="WHP193" s="76"/>
      <c r="WHQ193" s="67"/>
      <c r="WHR193" s="180"/>
      <c r="WHS193" s="180"/>
      <c r="WHT193" s="180"/>
      <c r="WHU193" s="180"/>
      <c r="WHV193" s="180"/>
      <c r="WHW193" s="76"/>
      <c r="WHX193" s="67"/>
      <c r="WHY193" s="180"/>
      <c r="WHZ193" s="180"/>
      <c r="WIA193" s="180"/>
      <c r="WIB193" s="180"/>
      <c r="WIC193" s="180"/>
      <c r="WID193" s="76"/>
      <c r="WIE193" s="67"/>
      <c r="WIF193" s="180"/>
      <c r="WIG193" s="180"/>
      <c r="WIH193" s="180"/>
      <c r="WII193" s="180"/>
      <c r="WIJ193" s="180"/>
      <c r="WIK193" s="76"/>
      <c r="WIL193" s="67"/>
      <c r="WIM193" s="180"/>
      <c r="WIN193" s="180"/>
      <c r="WIO193" s="180"/>
      <c r="WIP193" s="180"/>
      <c r="WIQ193" s="180"/>
      <c r="WIR193" s="76"/>
      <c r="WIS193" s="67"/>
      <c r="WIT193" s="180"/>
      <c r="WIU193" s="180"/>
      <c r="WIV193" s="180"/>
      <c r="WIW193" s="180"/>
      <c r="WIX193" s="180"/>
      <c r="WIY193" s="76"/>
      <c r="WIZ193" s="67"/>
      <c r="WJA193" s="180"/>
      <c r="WJB193" s="180"/>
      <c r="WJC193" s="180"/>
      <c r="WJD193" s="180"/>
      <c r="WJE193" s="180"/>
      <c r="WJF193" s="76"/>
      <c r="WJG193" s="67"/>
      <c r="WJH193" s="180"/>
      <c r="WJI193" s="180"/>
      <c r="WJJ193" s="180"/>
      <c r="WJK193" s="180"/>
      <c r="WJL193" s="180"/>
      <c r="WJM193" s="76"/>
      <c r="WJN193" s="67"/>
      <c r="WJO193" s="180"/>
      <c r="WJP193" s="180"/>
      <c r="WJQ193" s="180"/>
      <c r="WJR193" s="180"/>
      <c r="WJS193" s="180"/>
      <c r="WJT193" s="76"/>
      <c r="WJU193" s="67"/>
      <c r="WJV193" s="180"/>
      <c r="WJW193" s="180"/>
      <c r="WJX193" s="180"/>
      <c r="WJY193" s="180"/>
      <c r="WJZ193" s="180"/>
      <c r="WKA193" s="76"/>
      <c r="WKB193" s="67"/>
      <c r="WKC193" s="180"/>
      <c r="WKD193" s="180"/>
      <c r="WKE193" s="180"/>
      <c r="WKF193" s="180"/>
      <c r="WKG193" s="180"/>
      <c r="WKH193" s="76"/>
      <c r="WKI193" s="67"/>
      <c r="WKJ193" s="180"/>
      <c r="WKK193" s="180"/>
      <c r="WKL193" s="180"/>
      <c r="WKM193" s="180"/>
      <c r="WKN193" s="180"/>
      <c r="WKO193" s="76"/>
      <c r="WKP193" s="67"/>
      <c r="WKQ193" s="180"/>
      <c r="WKR193" s="180"/>
      <c r="WKS193" s="180"/>
      <c r="WKT193" s="180"/>
      <c r="WKU193" s="180"/>
      <c r="WKV193" s="76"/>
      <c r="WKW193" s="67"/>
      <c r="WKX193" s="180"/>
      <c r="WKY193" s="180"/>
      <c r="WKZ193" s="180"/>
      <c r="WLA193" s="180"/>
      <c r="WLB193" s="180"/>
      <c r="WLC193" s="76"/>
      <c r="WLD193" s="67"/>
      <c r="WLE193" s="180"/>
      <c r="WLF193" s="180"/>
      <c r="WLG193" s="180"/>
      <c r="WLH193" s="180"/>
      <c r="WLI193" s="180"/>
      <c r="WLJ193" s="76"/>
      <c r="WLK193" s="67"/>
      <c r="WLL193" s="180"/>
      <c r="WLM193" s="180"/>
      <c r="WLN193" s="180"/>
      <c r="WLO193" s="180"/>
      <c r="WLP193" s="180"/>
      <c r="WLQ193" s="76"/>
      <c r="WLR193" s="67"/>
      <c r="WLS193" s="180"/>
      <c r="WLT193" s="180"/>
      <c r="WLU193" s="180"/>
      <c r="WLV193" s="180"/>
      <c r="WLW193" s="180"/>
      <c r="WLX193" s="76"/>
      <c r="WLY193" s="67"/>
      <c r="WLZ193" s="180"/>
      <c r="WMA193" s="180"/>
      <c r="WMB193" s="180"/>
      <c r="WMC193" s="180"/>
      <c r="WMD193" s="180"/>
      <c r="WME193" s="76"/>
      <c r="WMF193" s="67"/>
      <c r="WMG193" s="180"/>
      <c r="WMH193" s="180"/>
      <c r="WMI193" s="180"/>
      <c r="WMJ193" s="180"/>
      <c r="WMK193" s="180"/>
      <c r="WML193" s="76"/>
      <c r="WMM193" s="67"/>
      <c r="WMN193" s="180"/>
      <c r="WMO193" s="180"/>
      <c r="WMP193" s="180"/>
      <c r="WMQ193" s="180"/>
      <c r="WMR193" s="180"/>
      <c r="WMS193" s="76"/>
      <c r="WMT193" s="67"/>
      <c r="WMU193" s="180"/>
      <c r="WMV193" s="180"/>
      <c r="WMW193" s="180"/>
      <c r="WMX193" s="180"/>
      <c r="WMY193" s="180"/>
      <c r="WMZ193" s="76"/>
      <c r="WNA193" s="67"/>
      <c r="WNB193" s="180"/>
      <c r="WNC193" s="180"/>
      <c r="WND193" s="180"/>
      <c r="WNE193" s="180"/>
      <c r="WNF193" s="180"/>
      <c r="WNG193" s="76"/>
      <c r="WNH193" s="67"/>
      <c r="WNI193" s="180"/>
      <c r="WNJ193" s="180"/>
      <c r="WNK193" s="180"/>
      <c r="WNL193" s="180"/>
      <c r="WNM193" s="180"/>
      <c r="WNN193" s="76"/>
      <c r="WNO193" s="67"/>
      <c r="WNP193" s="180"/>
      <c r="WNQ193" s="180"/>
      <c r="WNR193" s="180"/>
      <c r="WNS193" s="180"/>
      <c r="WNT193" s="180"/>
      <c r="WNU193" s="76"/>
      <c r="WNV193" s="67"/>
      <c r="WNW193" s="180"/>
      <c r="WNX193" s="180"/>
      <c r="WNY193" s="180"/>
      <c r="WNZ193" s="180"/>
      <c r="WOA193" s="180"/>
      <c r="WOB193" s="76"/>
      <c r="WOC193" s="67"/>
      <c r="WOD193" s="180"/>
      <c r="WOE193" s="180"/>
      <c r="WOF193" s="180"/>
      <c r="WOG193" s="180"/>
      <c r="WOH193" s="180"/>
      <c r="WOI193" s="76"/>
      <c r="WOJ193" s="67"/>
      <c r="WOK193" s="180"/>
      <c r="WOL193" s="180"/>
      <c r="WOM193" s="180"/>
      <c r="WON193" s="180"/>
      <c r="WOO193" s="180"/>
      <c r="WOP193" s="76"/>
      <c r="WOQ193" s="67"/>
      <c r="WOR193" s="180"/>
      <c r="WOS193" s="180"/>
      <c r="WOT193" s="180"/>
      <c r="WOU193" s="180"/>
      <c r="WOV193" s="180"/>
      <c r="WOW193" s="76"/>
      <c r="WOX193" s="67"/>
      <c r="WOY193" s="180"/>
      <c r="WOZ193" s="180"/>
      <c r="WPA193" s="180"/>
      <c r="WPB193" s="180"/>
      <c r="WPC193" s="180"/>
      <c r="WPD193" s="76"/>
      <c r="WPE193" s="67"/>
      <c r="WPF193" s="180"/>
      <c r="WPG193" s="180"/>
      <c r="WPH193" s="180"/>
      <c r="WPI193" s="180"/>
      <c r="WPJ193" s="180"/>
      <c r="WPK193" s="76"/>
      <c r="WPL193" s="67"/>
      <c r="WPM193" s="180"/>
      <c r="WPN193" s="180"/>
      <c r="WPO193" s="180"/>
      <c r="WPP193" s="180"/>
      <c r="WPQ193" s="180"/>
      <c r="WPR193" s="76"/>
      <c r="WPS193" s="67"/>
      <c r="WPT193" s="180"/>
      <c r="WPU193" s="180"/>
      <c r="WPV193" s="180"/>
      <c r="WPW193" s="180"/>
      <c r="WPX193" s="180"/>
      <c r="WPY193" s="76"/>
      <c r="WPZ193" s="67"/>
      <c r="WQA193" s="180"/>
      <c r="WQB193" s="180"/>
      <c r="WQC193" s="180"/>
      <c r="WQD193" s="180"/>
      <c r="WQE193" s="180"/>
      <c r="WQF193" s="76"/>
      <c r="WQG193" s="67"/>
      <c r="WQH193" s="180"/>
      <c r="WQI193" s="180"/>
      <c r="WQJ193" s="180"/>
      <c r="WQK193" s="180"/>
      <c r="WQL193" s="180"/>
      <c r="WQM193" s="76"/>
      <c r="WQN193" s="67"/>
      <c r="WQO193" s="180"/>
      <c r="WQP193" s="180"/>
      <c r="WQQ193" s="180"/>
      <c r="WQR193" s="180"/>
      <c r="WQS193" s="180"/>
      <c r="WQT193" s="76"/>
      <c r="WQU193" s="67"/>
      <c r="WQV193" s="180"/>
      <c r="WQW193" s="180"/>
      <c r="WQX193" s="180"/>
      <c r="WQY193" s="180"/>
      <c r="WQZ193" s="180"/>
      <c r="WRA193" s="76"/>
      <c r="WRB193" s="67"/>
      <c r="WRC193" s="180"/>
      <c r="WRD193" s="180"/>
      <c r="WRE193" s="180"/>
      <c r="WRF193" s="180"/>
      <c r="WRG193" s="180"/>
      <c r="WRH193" s="76"/>
      <c r="WRI193" s="67"/>
      <c r="WRJ193" s="180"/>
      <c r="WRK193" s="180"/>
      <c r="WRL193" s="180"/>
      <c r="WRM193" s="180"/>
      <c r="WRN193" s="180"/>
      <c r="WRO193" s="76"/>
      <c r="WRP193" s="67"/>
      <c r="WRQ193" s="180"/>
      <c r="WRR193" s="180"/>
      <c r="WRS193" s="180"/>
      <c r="WRT193" s="180"/>
      <c r="WRU193" s="180"/>
      <c r="WRV193" s="76"/>
      <c r="WRW193" s="67"/>
      <c r="WRX193" s="180"/>
      <c r="WRY193" s="180"/>
      <c r="WRZ193" s="180"/>
      <c r="WSA193" s="180"/>
      <c r="WSB193" s="180"/>
      <c r="WSC193" s="76"/>
      <c r="WSD193" s="67"/>
      <c r="WSE193" s="180"/>
      <c r="WSF193" s="180"/>
      <c r="WSG193" s="180"/>
      <c r="WSH193" s="180"/>
      <c r="WSI193" s="180"/>
      <c r="WSJ193" s="76"/>
      <c r="WSK193" s="67"/>
      <c r="WSL193" s="180"/>
      <c r="WSM193" s="180"/>
      <c r="WSN193" s="180"/>
      <c r="WSO193" s="180"/>
      <c r="WSP193" s="180"/>
      <c r="WSQ193" s="76"/>
      <c r="WSR193" s="67"/>
      <c r="WSS193" s="180"/>
      <c r="WST193" s="180"/>
      <c r="WSU193" s="180"/>
      <c r="WSV193" s="180"/>
      <c r="WSW193" s="180"/>
      <c r="WSX193" s="76"/>
      <c r="WSY193" s="67"/>
      <c r="WSZ193" s="180"/>
      <c r="WTA193" s="180"/>
      <c r="WTB193" s="180"/>
      <c r="WTC193" s="180"/>
      <c r="WTD193" s="180"/>
      <c r="WTE193" s="76"/>
      <c r="WTF193" s="67"/>
      <c r="WTG193" s="180"/>
      <c r="WTH193" s="180"/>
      <c r="WTI193" s="180"/>
      <c r="WTJ193" s="180"/>
      <c r="WTK193" s="180"/>
      <c r="WTL193" s="76"/>
      <c r="WTM193" s="67"/>
      <c r="WTN193" s="180"/>
      <c r="WTO193" s="180"/>
      <c r="WTP193" s="180"/>
      <c r="WTQ193" s="180"/>
      <c r="WTR193" s="180"/>
      <c r="WTS193" s="76"/>
      <c r="WTT193" s="67"/>
      <c r="WTU193" s="180"/>
      <c r="WTV193" s="180"/>
      <c r="WTW193" s="180"/>
      <c r="WTX193" s="180"/>
      <c r="WTY193" s="180"/>
      <c r="WTZ193" s="76"/>
      <c r="WUA193" s="67"/>
      <c r="WUB193" s="180"/>
      <c r="WUC193" s="180"/>
      <c r="WUD193" s="180"/>
      <c r="WUE193" s="180"/>
      <c r="WUF193" s="180"/>
      <c r="WUG193" s="76"/>
      <c r="WUH193" s="67"/>
      <c r="WUI193" s="180"/>
      <c r="WUJ193" s="180"/>
      <c r="WUK193" s="180"/>
      <c r="WUL193" s="180"/>
      <c r="WUM193" s="180"/>
      <c r="WUN193" s="76"/>
      <c r="WUO193" s="67"/>
      <c r="WUP193" s="180"/>
      <c r="WUQ193" s="180"/>
      <c r="WUR193" s="180"/>
      <c r="WUS193" s="180"/>
      <c r="WUT193" s="180"/>
      <c r="WUU193" s="76"/>
      <c r="WUV193" s="67"/>
      <c r="WUW193" s="180"/>
      <c r="WUX193" s="180"/>
      <c r="WUY193" s="180"/>
      <c r="WUZ193" s="180"/>
      <c r="WVA193" s="180"/>
      <c r="WVB193" s="76"/>
      <c r="WVC193" s="67"/>
      <c r="WVD193" s="180"/>
      <c r="WVE193" s="180"/>
      <c r="WVF193" s="180"/>
      <c r="WVG193" s="180"/>
      <c r="WVH193" s="180"/>
      <c r="WVI193" s="76"/>
      <c r="WVJ193" s="67"/>
      <c r="WVK193" s="180"/>
      <c r="WVL193" s="180"/>
      <c r="WVM193" s="180"/>
      <c r="WVN193" s="180"/>
      <c r="WVO193" s="180"/>
      <c r="WVP193" s="76"/>
      <c r="WVQ193" s="67"/>
      <c r="WVR193" s="180"/>
      <c r="WVS193" s="180"/>
      <c r="WVT193" s="180"/>
      <c r="WVU193" s="180"/>
      <c r="WVV193" s="180"/>
      <c r="WVW193" s="76"/>
      <c r="WVX193" s="67"/>
      <c r="WVY193" s="180"/>
      <c r="WVZ193" s="180"/>
      <c r="WWA193" s="180"/>
      <c r="WWB193" s="180"/>
      <c r="WWC193" s="180"/>
      <c r="WWD193" s="76"/>
      <c r="WWE193" s="67"/>
      <c r="WWF193" s="180"/>
      <c r="WWG193" s="180"/>
      <c r="WWH193" s="180"/>
      <c r="WWI193" s="180"/>
      <c r="WWJ193" s="180"/>
      <c r="WWK193" s="76"/>
      <c r="WWL193" s="67"/>
      <c r="WWM193" s="180"/>
      <c r="WWN193" s="180"/>
      <c r="WWO193" s="180"/>
      <c r="WWP193" s="180"/>
      <c r="WWQ193" s="180"/>
      <c r="WWR193" s="76"/>
      <c r="WWS193" s="67"/>
      <c r="WWT193" s="180"/>
      <c r="WWU193" s="180"/>
      <c r="WWV193" s="180"/>
      <c r="WWW193" s="180"/>
      <c r="WWX193" s="180"/>
      <c r="WWY193" s="76"/>
      <c r="WWZ193" s="67"/>
      <c r="WXA193" s="180"/>
      <c r="WXB193" s="180"/>
      <c r="WXC193" s="180"/>
      <c r="WXD193" s="180"/>
      <c r="WXE193" s="180"/>
      <c r="WXF193" s="76"/>
      <c r="WXG193" s="67"/>
      <c r="WXH193" s="180"/>
      <c r="WXI193" s="180"/>
      <c r="WXJ193" s="180"/>
      <c r="WXK193" s="180"/>
      <c r="WXL193" s="180"/>
      <c r="WXM193" s="76"/>
      <c r="WXN193" s="67"/>
      <c r="WXO193" s="180"/>
      <c r="WXP193" s="180"/>
      <c r="WXQ193" s="180"/>
      <c r="WXR193" s="180"/>
      <c r="WXS193" s="180"/>
      <c r="WXT193" s="76"/>
      <c r="WXU193" s="67"/>
      <c r="WXV193" s="180"/>
      <c r="WXW193" s="180"/>
      <c r="WXX193" s="180"/>
      <c r="WXY193" s="180"/>
      <c r="WXZ193" s="180"/>
      <c r="WYA193" s="76"/>
      <c r="WYB193" s="67"/>
      <c r="WYC193" s="180"/>
      <c r="WYD193" s="180"/>
      <c r="WYE193" s="180"/>
      <c r="WYF193" s="180"/>
      <c r="WYG193" s="180"/>
      <c r="WYH193" s="76"/>
      <c r="WYI193" s="67"/>
      <c r="WYJ193" s="180"/>
      <c r="WYK193" s="180"/>
      <c r="WYL193" s="180"/>
      <c r="WYM193" s="180"/>
      <c r="WYN193" s="180"/>
      <c r="WYO193" s="76"/>
      <c r="WYP193" s="67"/>
      <c r="WYQ193" s="180"/>
      <c r="WYR193" s="180"/>
      <c r="WYS193" s="180"/>
      <c r="WYT193" s="180"/>
      <c r="WYU193" s="180"/>
      <c r="WYV193" s="76"/>
      <c r="WYW193" s="67"/>
      <c r="WYX193" s="180"/>
      <c r="WYY193" s="180"/>
      <c r="WYZ193" s="180"/>
      <c r="WZA193" s="180"/>
      <c r="WZB193" s="180"/>
      <c r="WZC193" s="76"/>
      <c r="WZD193" s="67"/>
      <c r="WZE193" s="180"/>
      <c r="WZF193" s="180"/>
      <c r="WZG193" s="180"/>
      <c r="WZH193" s="180"/>
      <c r="WZI193" s="180"/>
      <c r="WZJ193" s="76"/>
      <c r="WZK193" s="67"/>
      <c r="WZL193" s="180"/>
      <c r="WZM193" s="180"/>
      <c r="WZN193" s="180"/>
      <c r="WZO193" s="180"/>
      <c r="WZP193" s="180"/>
      <c r="WZQ193" s="76"/>
      <c r="WZR193" s="67"/>
      <c r="WZS193" s="180"/>
      <c r="WZT193" s="180"/>
      <c r="WZU193" s="180"/>
      <c r="WZV193" s="180"/>
      <c r="WZW193" s="180"/>
      <c r="WZX193" s="76"/>
      <c r="WZY193" s="67"/>
      <c r="WZZ193" s="180"/>
      <c r="XAA193" s="180"/>
      <c r="XAB193" s="180"/>
      <c r="XAC193" s="180"/>
      <c r="XAD193" s="180"/>
      <c r="XAE193" s="76"/>
      <c r="XAF193" s="67"/>
      <c r="XAG193" s="180"/>
      <c r="XAH193" s="180"/>
      <c r="XAI193" s="180"/>
      <c r="XAJ193" s="180"/>
      <c r="XAK193" s="180"/>
      <c r="XAL193" s="76"/>
      <c r="XAM193" s="67"/>
      <c r="XAN193" s="180"/>
      <c r="XAO193" s="180"/>
      <c r="XAP193" s="180"/>
      <c r="XAQ193" s="180"/>
      <c r="XAR193" s="180"/>
      <c r="XAS193" s="76"/>
      <c r="XAT193" s="67"/>
      <c r="XAU193" s="180"/>
      <c r="XAV193" s="180"/>
      <c r="XAW193" s="180"/>
      <c r="XAX193" s="180"/>
      <c r="XAY193" s="180"/>
      <c r="XAZ193" s="76"/>
      <c r="XBA193" s="67"/>
      <c r="XBB193" s="180"/>
      <c r="XBC193" s="180"/>
      <c r="XBD193" s="180"/>
      <c r="XBE193" s="180"/>
      <c r="XBF193" s="180"/>
      <c r="XBG193" s="76"/>
      <c r="XBH193" s="67"/>
      <c r="XBI193" s="180"/>
      <c r="XBJ193" s="180"/>
      <c r="XBK193" s="180"/>
      <c r="XBL193" s="180"/>
      <c r="XBM193" s="180"/>
      <c r="XBN193" s="76"/>
      <c r="XBO193" s="67"/>
      <c r="XBP193" s="180"/>
      <c r="XBQ193" s="180"/>
      <c r="XBR193" s="180"/>
      <c r="XBS193" s="180"/>
      <c r="XBT193" s="180"/>
      <c r="XBU193" s="76"/>
      <c r="XBV193" s="67"/>
      <c r="XBW193" s="180"/>
      <c r="XBX193" s="180"/>
      <c r="XBY193" s="180"/>
      <c r="XBZ193" s="180"/>
      <c r="XCA193" s="180"/>
      <c r="XCB193" s="76"/>
      <c r="XCC193" s="67"/>
      <c r="XCD193" s="180"/>
      <c r="XCE193" s="180"/>
      <c r="XCF193" s="180"/>
      <c r="XCG193" s="180"/>
      <c r="XCH193" s="180"/>
      <c r="XCI193" s="76"/>
      <c r="XCJ193" s="67"/>
      <c r="XCK193" s="180"/>
      <c r="XCL193" s="180"/>
      <c r="XCM193" s="180"/>
      <c r="XCN193" s="180"/>
      <c r="XCO193" s="180"/>
      <c r="XCP193" s="76"/>
      <c r="XCQ193" s="67"/>
      <c r="XCR193" s="180"/>
      <c r="XCS193" s="180"/>
      <c r="XCT193" s="180"/>
      <c r="XCU193" s="180"/>
      <c r="XCV193" s="180"/>
      <c r="XCW193" s="76"/>
      <c r="XCX193" s="67"/>
      <c r="XCY193" s="180"/>
      <c r="XCZ193" s="180"/>
      <c r="XDA193" s="180"/>
      <c r="XDB193" s="180"/>
      <c r="XDC193" s="180"/>
      <c r="XDD193" s="76"/>
      <c r="XDE193" s="67"/>
      <c r="XDF193" s="180"/>
      <c r="XDG193" s="180"/>
      <c r="XDH193" s="180"/>
      <c r="XDI193" s="180"/>
      <c r="XDJ193" s="180"/>
      <c r="XDK193" s="76"/>
      <c r="XDL193" s="67"/>
      <c r="XDM193" s="180"/>
      <c r="XDN193" s="180"/>
      <c r="XDO193" s="180"/>
      <c r="XDP193" s="180"/>
      <c r="XDQ193" s="180"/>
      <c r="XDR193" s="76"/>
      <c r="XDS193" s="67"/>
      <c r="XDT193" s="180"/>
      <c r="XDU193" s="180"/>
      <c r="XDV193" s="180"/>
      <c r="XDW193" s="180"/>
      <c r="XDX193" s="180"/>
      <c r="XDY193" s="76"/>
      <c r="XDZ193" s="67"/>
      <c r="XEA193" s="180"/>
      <c r="XEB193" s="180"/>
      <c r="XEC193" s="180"/>
      <c r="XED193" s="180"/>
      <c r="XEE193" s="180"/>
      <c r="XEF193" s="76"/>
      <c r="XEG193" s="67"/>
      <c r="XEH193" s="180"/>
      <c r="XEI193" s="180"/>
      <c r="XEJ193" s="180"/>
      <c r="XEK193" s="180"/>
      <c r="XEL193" s="180"/>
      <c r="XEM193" s="76"/>
      <c r="XEN193" s="67"/>
      <c r="XEO193" s="180"/>
      <c r="XEP193" s="180"/>
      <c r="XEQ193" s="180"/>
      <c r="XER193" s="180"/>
      <c r="XES193" s="180"/>
      <c r="XET193" s="76"/>
      <c r="XEU193" s="67"/>
      <c r="XEV193" s="180"/>
      <c r="XEW193" s="180"/>
      <c r="XEX193" s="180"/>
      <c r="XEY193" s="180"/>
      <c r="XEZ193" s="180"/>
      <c r="XFA193" s="76"/>
      <c r="XFB193" s="67"/>
      <c r="XFC193" s="180"/>
      <c r="XFD193" s="180"/>
    </row>
    <row r="194" spans="1:16384" ht="15" hidden="1" customHeight="1" outlineLevel="1" x14ac:dyDescent="0.2">
      <c r="B194" s="76">
        <v>2018</v>
      </c>
      <c r="C194" s="72"/>
      <c r="D194" s="77">
        <v>37</v>
      </c>
      <c r="E194" s="77"/>
      <c r="F194" s="180">
        <v>21</v>
      </c>
      <c r="G194" s="77"/>
      <c r="H194" s="180">
        <v>16</v>
      </c>
      <c r="I194" s="77"/>
    </row>
    <row r="195" spans="1:16384" ht="15" hidden="1" customHeight="1" outlineLevel="1" x14ac:dyDescent="0.2">
      <c r="B195" s="76">
        <v>2017</v>
      </c>
      <c r="C195" s="72"/>
      <c r="D195" s="77">
        <v>35</v>
      </c>
      <c r="E195" s="77" t="s">
        <v>50</v>
      </c>
      <c r="F195" s="77">
        <v>18</v>
      </c>
      <c r="G195" s="77" t="s">
        <v>50</v>
      </c>
      <c r="H195" s="77">
        <v>17</v>
      </c>
      <c r="I195" s="77" t="s">
        <v>50</v>
      </c>
    </row>
    <row r="196" spans="1:16384" ht="15" hidden="1" customHeight="1" outlineLevel="1" x14ac:dyDescent="0.2">
      <c r="B196" s="44">
        <v>2016</v>
      </c>
      <c r="C196" s="72"/>
      <c r="D196" s="177">
        <v>33</v>
      </c>
      <c r="E196" s="177" t="s">
        <v>50</v>
      </c>
      <c r="F196" s="179">
        <v>12</v>
      </c>
      <c r="G196" s="177" t="s">
        <v>50</v>
      </c>
      <c r="H196" s="177">
        <v>21</v>
      </c>
      <c r="I196" s="177" t="s">
        <v>50</v>
      </c>
    </row>
    <row r="197" spans="1:16384" ht="15" hidden="1" customHeight="1" outlineLevel="1" x14ac:dyDescent="0.2">
      <c r="B197" s="44">
        <v>2015</v>
      </c>
      <c r="C197" s="72"/>
      <c r="D197" s="177">
        <v>32</v>
      </c>
      <c r="E197" s="177" t="s">
        <v>50</v>
      </c>
      <c r="F197" s="177">
        <v>12</v>
      </c>
      <c r="G197" s="177" t="s">
        <v>50</v>
      </c>
      <c r="H197" s="177">
        <v>20</v>
      </c>
      <c r="I197" s="177" t="s">
        <v>50</v>
      </c>
    </row>
    <row r="198" spans="1:16384" ht="15" hidden="1" customHeight="1" outlineLevel="1" x14ac:dyDescent="0.2">
      <c r="B198" s="44">
        <v>2014</v>
      </c>
      <c r="C198" s="72"/>
      <c r="D198" s="177">
        <v>29</v>
      </c>
      <c r="E198" s="70" t="s">
        <v>276</v>
      </c>
      <c r="F198" s="177">
        <v>11</v>
      </c>
      <c r="G198" s="70" t="s">
        <v>276</v>
      </c>
      <c r="H198" s="177">
        <v>18</v>
      </c>
      <c r="I198" s="70" t="s">
        <v>276</v>
      </c>
    </row>
    <row r="199" spans="1:16384" ht="15" hidden="1" customHeight="1" outlineLevel="1" x14ac:dyDescent="0.2">
      <c r="B199" s="225" t="s">
        <v>25</v>
      </c>
      <c r="C199" s="72"/>
      <c r="D199" s="77"/>
      <c r="E199" s="77"/>
      <c r="F199" s="77"/>
      <c r="G199" s="77"/>
      <c r="H199" s="77"/>
      <c r="I199" s="77"/>
    </row>
    <row r="200" spans="1:16384" ht="15" hidden="1" customHeight="1" outlineLevel="1" x14ac:dyDescent="0.2">
      <c r="A200" s="76"/>
      <c r="B200" s="76">
        <v>2019</v>
      </c>
      <c r="C200" s="72"/>
      <c r="D200" s="180">
        <v>482</v>
      </c>
      <c r="E200" s="180"/>
      <c r="F200" s="180">
        <v>390</v>
      </c>
      <c r="G200" s="180"/>
      <c r="H200" s="180">
        <v>92</v>
      </c>
      <c r="I200" s="67"/>
      <c r="J200" s="180"/>
      <c r="K200" s="180"/>
      <c r="L200" s="180"/>
      <c r="M200" s="180"/>
      <c r="N200" s="180"/>
      <c r="O200" s="76"/>
      <c r="P200" s="67"/>
      <c r="Q200" s="180"/>
      <c r="R200" s="180"/>
      <c r="S200" s="180"/>
      <c r="T200" s="180"/>
      <c r="U200" s="180"/>
      <c r="V200" s="76"/>
      <c r="W200" s="67"/>
      <c r="X200" s="180"/>
      <c r="Y200" s="180"/>
      <c r="Z200" s="180"/>
      <c r="AA200" s="180"/>
      <c r="AB200" s="180"/>
      <c r="AC200" s="76"/>
      <c r="AD200" s="67"/>
      <c r="AE200" s="180"/>
      <c r="AF200" s="180"/>
      <c r="AG200" s="180"/>
      <c r="AH200" s="180"/>
      <c r="AI200" s="180"/>
      <c r="AJ200" s="76"/>
      <c r="AK200" s="67"/>
      <c r="AL200" s="180"/>
      <c r="AM200" s="180"/>
      <c r="AN200" s="180"/>
      <c r="AO200" s="180"/>
      <c r="AP200" s="180"/>
      <c r="AQ200" s="76"/>
      <c r="AR200" s="67"/>
      <c r="AS200" s="180"/>
      <c r="AT200" s="180"/>
      <c r="AU200" s="180"/>
      <c r="AV200" s="180"/>
      <c r="AW200" s="180"/>
      <c r="AX200" s="76"/>
      <c r="AY200" s="67"/>
      <c r="AZ200" s="180"/>
      <c r="BA200" s="180"/>
      <c r="BB200" s="180"/>
      <c r="BC200" s="180"/>
      <c r="BD200" s="180"/>
      <c r="BE200" s="76"/>
      <c r="BF200" s="67"/>
      <c r="BG200" s="180"/>
      <c r="BH200" s="180"/>
      <c r="BI200" s="180"/>
      <c r="BJ200" s="180"/>
      <c r="BK200" s="180"/>
      <c r="BL200" s="76"/>
      <c r="BM200" s="67"/>
      <c r="BN200" s="180"/>
      <c r="BO200" s="180"/>
      <c r="BP200" s="180"/>
      <c r="BQ200" s="180"/>
      <c r="BR200" s="180"/>
      <c r="BS200" s="76"/>
      <c r="BT200" s="67"/>
      <c r="BU200" s="180"/>
      <c r="BV200" s="180"/>
      <c r="BW200" s="180"/>
      <c r="BX200" s="180"/>
      <c r="BY200" s="180"/>
      <c r="BZ200" s="76"/>
      <c r="CA200" s="67"/>
      <c r="CB200" s="180"/>
      <c r="CC200" s="180"/>
      <c r="CD200" s="180"/>
      <c r="CE200" s="180"/>
      <c r="CF200" s="180"/>
      <c r="CG200" s="76"/>
      <c r="CH200" s="67"/>
      <c r="CI200" s="180"/>
      <c r="CJ200" s="180"/>
      <c r="CK200" s="180"/>
      <c r="CL200" s="180"/>
      <c r="CM200" s="180"/>
      <c r="CN200" s="76"/>
      <c r="CO200" s="67"/>
      <c r="CP200" s="180"/>
      <c r="CQ200" s="180"/>
      <c r="CR200" s="180"/>
      <c r="CS200" s="180"/>
      <c r="CT200" s="180"/>
      <c r="CU200" s="76"/>
      <c r="CV200" s="67"/>
      <c r="CW200" s="180"/>
      <c r="CX200" s="180"/>
      <c r="CY200" s="180"/>
      <c r="CZ200" s="180"/>
      <c r="DA200" s="180"/>
      <c r="DB200" s="76"/>
      <c r="DC200" s="67"/>
      <c r="DD200" s="180"/>
      <c r="DE200" s="180"/>
      <c r="DF200" s="180"/>
      <c r="DG200" s="180"/>
      <c r="DH200" s="180"/>
      <c r="DI200" s="76"/>
      <c r="DJ200" s="67"/>
      <c r="DK200" s="180"/>
      <c r="DL200" s="180"/>
      <c r="DM200" s="180"/>
      <c r="DN200" s="180"/>
      <c r="DO200" s="180"/>
      <c r="DP200" s="76"/>
      <c r="DQ200" s="67"/>
      <c r="DR200" s="180"/>
      <c r="DS200" s="180"/>
      <c r="DT200" s="180"/>
      <c r="DU200" s="180"/>
      <c r="DV200" s="180"/>
      <c r="DW200" s="76"/>
      <c r="DX200" s="67"/>
      <c r="DY200" s="180"/>
      <c r="DZ200" s="180"/>
      <c r="EA200" s="180"/>
      <c r="EB200" s="180"/>
      <c r="EC200" s="180"/>
      <c r="ED200" s="76"/>
      <c r="EE200" s="67"/>
      <c r="EF200" s="180"/>
      <c r="EG200" s="180"/>
      <c r="EH200" s="180"/>
      <c r="EI200" s="180"/>
      <c r="EJ200" s="180"/>
      <c r="EK200" s="76"/>
      <c r="EL200" s="67"/>
      <c r="EM200" s="180"/>
      <c r="EN200" s="180"/>
      <c r="EO200" s="180"/>
      <c r="EP200" s="180"/>
      <c r="EQ200" s="180"/>
      <c r="ER200" s="76"/>
      <c r="ES200" s="67"/>
      <c r="ET200" s="180"/>
      <c r="EU200" s="180"/>
      <c r="EV200" s="180"/>
      <c r="EW200" s="180"/>
      <c r="EX200" s="180"/>
      <c r="EY200" s="76"/>
      <c r="EZ200" s="67"/>
      <c r="FA200" s="180"/>
      <c r="FB200" s="180"/>
      <c r="FC200" s="180"/>
      <c r="FD200" s="180"/>
      <c r="FE200" s="180"/>
      <c r="FF200" s="76"/>
      <c r="FG200" s="67"/>
      <c r="FH200" s="180"/>
      <c r="FI200" s="180"/>
      <c r="FJ200" s="180"/>
      <c r="FK200" s="180"/>
      <c r="FL200" s="180"/>
      <c r="FM200" s="76"/>
      <c r="FN200" s="67"/>
      <c r="FO200" s="180"/>
      <c r="FP200" s="180"/>
      <c r="FQ200" s="180"/>
      <c r="FR200" s="180"/>
      <c r="FS200" s="180"/>
      <c r="FT200" s="76"/>
      <c r="FU200" s="67"/>
      <c r="FV200" s="180"/>
      <c r="FW200" s="180"/>
      <c r="FX200" s="180"/>
      <c r="FY200" s="180"/>
      <c r="FZ200" s="180"/>
      <c r="GA200" s="76"/>
      <c r="GB200" s="67"/>
      <c r="GC200" s="180"/>
      <c r="GD200" s="180"/>
      <c r="GE200" s="180"/>
      <c r="GF200" s="180"/>
      <c r="GG200" s="180"/>
      <c r="GH200" s="76"/>
      <c r="GI200" s="67"/>
      <c r="GJ200" s="180"/>
      <c r="GK200" s="180"/>
      <c r="GL200" s="180"/>
      <c r="GM200" s="180"/>
      <c r="GN200" s="180"/>
      <c r="GO200" s="76"/>
      <c r="GP200" s="67"/>
      <c r="GQ200" s="180"/>
      <c r="GR200" s="180"/>
      <c r="GS200" s="180"/>
      <c r="GT200" s="180"/>
      <c r="GU200" s="180"/>
      <c r="GV200" s="76"/>
      <c r="GW200" s="67"/>
      <c r="GX200" s="180"/>
      <c r="GY200" s="180"/>
      <c r="GZ200" s="180"/>
      <c r="HA200" s="180"/>
      <c r="HB200" s="180"/>
      <c r="HC200" s="76"/>
      <c r="HD200" s="67"/>
      <c r="HE200" s="180"/>
      <c r="HF200" s="180"/>
      <c r="HG200" s="180"/>
      <c r="HH200" s="180"/>
      <c r="HI200" s="180"/>
      <c r="HJ200" s="76"/>
      <c r="HK200" s="67"/>
      <c r="HL200" s="180"/>
      <c r="HM200" s="180"/>
      <c r="HN200" s="180"/>
      <c r="HO200" s="180"/>
      <c r="HP200" s="180"/>
      <c r="HQ200" s="76"/>
      <c r="HR200" s="67"/>
      <c r="HS200" s="180"/>
      <c r="HT200" s="180"/>
      <c r="HU200" s="180"/>
      <c r="HV200" s="180"/>
      <c r="HW200" s="180"/>
      <c r="HX200" s="76"/>
      <c r="HY200" s="67"/>
      <c r="HZ200" s="180"/>
      <c r="IA200" s="180"/>
      <c r="IB200" s="180"/>
      <c r="IC200" s="180"/>
      <c r="ID200" s="180"/>
      <c r="IE200" s="76"/>
      <c r="IF200" s="67"/>
      <c r="IG200" s="180"/>
      <c r="IH200" s="180"/>
      <c r="II200" s="180"/>
      <c r="IJ200" s="180"/>
      <c r="IK200" s="180"/>
      <c r="IL200" s="76"/>
      <c r="IM200" s="67"/>
      <c r="IN200" s="180"/>
      <c r="IO200" s="180"/>
      <c r="IP200" s="180"/>
      <c r="IQ200" s="180"/>
      <c r="IR200" s="180"/>
      <c r="IS200" s="76"/>
      <c r="IT200" s="67"/>
      <c r="IU200" s="180"/>
      <c r="IV200" s="180"/>
      <c r="IW200" s="180"/>
      <c r="IX200" s="180"/>
      <c r="IY200" s="180"/>
      <c r="IZ200" s="76"/>
      <c r="JA200" s="67"/>
      <c r="JB200" s="180"/>
      <c r="JC200" s="180"/>
      <c r="JD200" s="180"/>
      <c r="JE200" s="180"/>
      <c r="JF200" s="180"/>
      <c r="JG200" s="76"/>
      <c r="JH200" s="67"/>
      <c r="JI200" s="180"/>
      <c r="JJ200" s="180"/>
      <c r="JK200" s="180"/>
      <c r="JL200" s="180"/>
      <c r="JM200" s="180"/>
      <c r="JN200" s="76"/>
      <c r="JO200" s="67"/>
      <c r="JP200" s="180"/>
      <c r="JQ200" s="180"/>
      <c r="JR200" s="180"/>
      <c r="JS200" s="180"/>
      <c r="JT200" s="180"/>
      <c r="JU200" s="76"/>
      <c r="JV200" s="67"/>
      <c r="JW200" s="180"/>
      <c r="JX200" s="180"/>
      <c r="JY200" s="180"/>
      <c r="JZ200" s="180"/>
      <c r="KA200" s="180"/>
      <c r="KB200" s="76"/>
      <c r="KC200" s="67"/>
      <c r="KD200" s="180"/>
      <c r="KE200" s="180"/>
      <c r="KF200" s="180"/>
      <c r="KG200" s="180"/>
      <c r="KH200" s="180"/>
      <c r="KI200" s="76"/>
      <c r="KJ200" s="67"/>
      <c r="KK200" s="180"/>
      <c r="KL200" s="180"/>
      <c r="KM200" s="180"/>
      <c r="KN200" s="180"/>
      <c r="KO200" s="180"/>
      <c r="KP200" s="76"/>
      <c r="KQ200" s="67"/>
      <c r="KR200" s="180"/>
      <c r="KS200" s="180"/>
      <c r="KT200" s="180"/>
      <c r="KU200" s="180"/>
      <c r="KV200" s="180"/>
      <c r="KW200" s="76"/>
      <c r="KX200" s="67"/>
      <c r="KY200" s="180"/>
      <c r="KZ200" s="180"/>
      <c r="LA200" s="180"/>
      <c r="LB200" s="180"/>
      <c r="LC200" s="180"/>
      <c r="LD200" s="76"/>
      <c r="LE200" s="67"/>
      <c r="LF200" s="180"/>
      <c r="LG200" s="180"/>
      <c r="LH200" s="180"/>
      <c r="LI200" s="180"/>
      <c r="LJ200" s="180"/>
      <c r="LK200" s="76"/>
      <c r="LL200" s="67"/>
      <c r="LM200" s="180"/>
      <c r="LN200" s="180"/>
      <c r="LO200" s="180"/>
      <c r="LP200" s="180"/>
      <c r="LQ200" s="180"/>
      <c r="LR200" s="76"/>
      <c r="LS200" s="67"/>
      <c r="LT200" s="180"/>
      <c r="LU200" s="180"/>
      <c r="LV200" s="180"/>
      <c r="LW200" s="180"/>
      <c r="LX200" s="180"/>
      <c r="LY200" s="76"/>
      <c r="LZ200" s="67"/>
      <c r="MA200" s="180"/>
      <c r="MB200" s="180"/>
      <c r="MC200" s="180"/>
      <c r="MD200" s="180"/>
      <c r="ME200" s="180"/>
      <c r="MF200" s="76"/>
      <c r="MG200" s="67"/>
      <c r="MH200" s="180"/>
      <c r="MI200" s="180"/>
      <c r="MJ200" s="180"/>
      <c r="MK200" s="180"/>
      <c r="ML200" s="180"/>
      <c r="MM200" s="76"/>
      <c r="MN200" s="67"/>
      <c r="MO200" s="180"/>
      <c r="MP200" s="180"/>
      <c r="MQ200" s="180"/>
      <c r="MR200" s="180"/>
      <c r="MS200" s="180"/>
      <c r="MT200" s="76"/>
      <c r="MU200" s="67"/>
      <c r="MV200" s="180"/>
      <c r="MW200" s="180"/>
      <c r="MX200" s="180"/>
      <c r="MY200" s="180"/>
      <c r="MZ200" s="180"/>
      <c r="NA200" s="76"/>
      <c r="NB200" s="67"/>
      <c r="NC200" s="180"/>
      <c r="ND200" s="180"/>
      <c r="NE200" s="180"/>
      <c r="NF200" s="180"/>
      <c r="NG200" s="180"/>
      <c r="NH200" s="76"/>
      <c r="NI200" s="67"/>
      <c r="NJ200" s="180"/>
      <c r="NK200" s="180"/>
      <c r="NL200" s="180"/>
      <c r="NM200" s="180"/>
      <c r="NN200" s="180"/>
      <c r="NO200" s="76"/>
      <c r="NP200" s="67"/>
      <c r="NQ200" s="180"/>
      <c r="NR200" s="180"/>
      <c r="NS200" s="180"/>
      <c r="NT200" s="180"/>
      <c r="NU200" s="180"/>
      <c r="NV200" s="76"/>
      <c r="NW200" s="67"/>
      <c r="NX200" s="180"/>
      <c r="NY200" s="180"/>
      <c r="NZ200" s="180"/>
      <c r="OA200" s="180"/>
      <c r="OB200" s="180"/>
      <c r="OC200" s="76"/>
      <c r="OD200" s="67"/>
      <c r="OE200" s="180"/>
      <c r="OF200" s="180"/>
      <c r="OG200" s="180"/>
      <c r="OH200" s="180"/>
      <c r="OI200" s="180"/>
      <c r="OJ200" s="76"/>
      <c r="OK200" s="67"/>
      <c r="OL200" s="180"/>
      <c r="OM200" s="180"/>
      <c r="ON200" s="180"/>
      <c r="OO200" s="180"/>
      <c r="OP200" s="180"/>
      <c r="OQ200" s="76"/>
      <c r="OR200" s="67"/>
      <c r="OS200" s="180"/>
      <c r="OT200" s="180"/>
      <c r="OU200" s="180"/>
      <c r="OV200" s="180"/>
      <c r="OW200" s="180"/>
      <c r="OX200" s="76"/>
      <c r="OY200" s="67"/>
      <c r="OZ200" s="180"/>
      <c r="PA200" s="180"/>
      <c r="PB200" s="180"/>
      <c r="PC200" s="180"/>
      <c r="PD200" s="180"/>
      <c r="PE200" s="76"/>
      <c r="PF200" s="67"/>
      <c r="PG200" s="180"/>
      <c r="PH200" s="180"/>
      <c r="PI200" s="180"/>
      <c r="PJ200" s="180"/>
      <c r="PK200" s="180"/>
      <c r="PL200" s="76"/>
      <c r="PM200" s="67"/>
      <c r="PN200" s="180"/>
      <c r="PO200" s="180"/>
      <c r="PP200" s="180"/>
      <c r="PQ200" s="180"/>
      <c r="PR200" s="180"/>
      <c r="PS200" s="76"/>
      <c r="PT200" s="67"/>
      <c r="PU200" s="180"/>
      <c r="PV200" s="180"/>
      <c r="PW200" s="180"/>
      <c r="PX200" s="180"/>
      <c r="PY200" s="180"/>
      <c r="PZ200" s="76"/>
      <c r="QA200" s="67"/>
      <c r="QB200" s="180"/>
      <c r="QC200" s="180"/>
      <c r="QD200" s="180"/>
      <c r="QE200" s="180"/>
      <c r="QF200" s="180"/>
      <c r="QG200" s="76"/>
      <c r="QH200" s="67"/>
      <c r="QI200" s="180"/>
      <c r="QJ200" s="180"/>
      <c r="QK200" s="180"/>
      <c r="QL200" s="180"/>
      <c r="QM200" s="180"/>
      <c r="QN200" s="76"/>
      <c r="QO200" s="67"/>
      <c r="QP200" s="180"/>
      <c r="QQ200" s="180"/>
      <c r="QR200" s="180"/>
      <c r="QS200" s="180"/>
      <c r="QT200" s="180"/>
      <c r="QU200" s="76"/>
      <c r="QV200" s="67"/>
      <c r="QW200" s="180"/>
      <c r="QX200" s="180"/>
      <c r="QY200" s="180"/>
      <c r="QZ200" s="180"/>
      <c r="RA200" s="180"/>
      <c r="RB200" s="76"/>
      <c r="RC200" s="67"/>
      <c r="RD200" s="180"/>
      <c r="RE200" s="180"/>
      <c r="RF200" s="180"/>
      <c r="RG200" s="180"/>
      <c r="RH200" s="180"/>
      <c r="RI200" s="76"/>
      <c r="RJ200" s="67"/>
      <c r="RK200" s="180"/>
      <c r="RL200" s="180"/>
      <c r="RM200" s="180"/>
      <c r="RN200" s="180"/>
      <c r="RO200" s="180"/>
      <c r="RP200" s="76"/>
      <c r="RQ200" s="67"/>
      <c r="RR200" s="180"/>
      <c r="RS200" s="180"/>
      <c r="RT200" s="180"/>
      <c r="RU200" s="180"/>
      <c r="RV200" s="180"/>
      <c r="RW200" s="76"/>
      <c r="RX200" s="67"/>
      <c r="RY200" s="180"/>
      <c r="RZ200" s="180"/>
      <c r="SA200" s="180"/>
      <c r="SB200" s="180"/>
      <c r="SC200" s="180"/>
      <c r="SD200" s="76"/>
      <c r="SE200" s="67"/>
      <c r="SF200" s="180"/>
      <c r="SG200" s="180"/>
      <c r="SH200" s="180"/>
      <c r="SI200" s="180"/>
      <c r="SJ200" s="180"/>
      <c r="SK200" s="76"/>
      <c r="SL200" s="67"/>
      <c r="SM200" s="180"/>
      <c r="SN200" s="180"/>
      <c r="SO200" s="180"/>
      <c r="SP200" s="180"/>
      <c r="SQ200" s="180"/>
      <c r="SR200" s="76"/>
      <c r="SS200" s="67"/>
      <c r="ST200" s="180"/>
      <c r="SU200" s="180"/>
      <c r="SV200" s="180"/>
      <c r="SW200" s="180"/>
      <c r="SX200" s="180"/>
      <c r="SY200" s="76"/>
      <c r="SZ200" s="67"/>
      <c r="TA200" s="180"/>
      <c r="TB200" s="180"/>
      <c r="TC200" s="180"/>
      <c r="TD200" s="180"/>
      <c r="TE200" s="180"/>
      <c r="TF200" s="76"/>
      <c r="TG200" s="67"/>
      <c r="TH200" s="180"/>
      <c r="TI200" s="180"/>
      <c r="TJ200" s="180"/>
      <c r="TK200" s="180"/>
      <c r="TL200" s="180"/>
      <c r="TM200" s="76"/>
      <c r="TN200" s="67"/>
      <c r="TO200" s="180"/>
      <c r="TP200" s="180"/>
      <c r="TQ200" s="180"/>
      <c r="TR200" s="180"/>
      <c r="TS200" s="180"/>
      <c r="TT200" s="76"/>
      <c r="TU200" s="67"/>
      <c r="TV200" s="180"/>
      <c r="TW200" s="180"/>
      <c r="TX200" s="180"/>
      <c r="TY200" s="180"/>
      <c r="TZ200" s="180"/>
      <c r="UA200" s="76"/>
      <c r="UB200" s="67"/>
      <c r="UC200" s="180"/>
      <c r="UD200" s="180"/>
      <c r="UE200" s="180"/>
      <c r="UF200" s="180"/>
      <c r="UG200" s="180"/>
      <c r="UH200" s="76"/>
      <c r="UI200" s="67"/>
      <c r="UJ200" s="180"/>
      <c r="UK200" s="180"/>
      <c r="UL200" s="180"/>
      <c r="UM200" s="180"/>
      <c r="UN200" s="180"/>
      <c r="UO200" s="76"/>
      <c r="UP200" s="67"/>
      <c r="UQ200" s="180"/>
      <c r="UR200" s="180"/>
      <c r="US200" s="180"/>
      <c r="UT200" s="180"/>
      <c r="UU200" s="180"/>
      <c r="UV200" s="76"/>
      <c r="UW200" s="67"/>
      <c r="UX200" s="180"/>
      <c r="UY200" s="180"/>
      <c r="UZ200" s="180"/>
      <c r="VA200" s="180"/>
      <c r="VB200" s="180"/>
      <c r="VC200" s="76"/>
      <c r="VD200" s="67"/>
      <c r="VE200" s="180"/>
      <c r="VF200" s="180"/>
      <c r="VG200" s="180"/>
      <c r="VH200" s="180"/>
      <c r="VI200" s="180"/>
      <c r="VJ200" s="76"/>
      <c r="VK200" s="67"/>
      <c r="VL200" s="180"/>
      <c r="VM200" s="180"/>
      <c r="VN200" s="180"/>
      <c r="VO200" s="180"/>
      <c r="VP200" s="180"/>
      <c r="VQ200" s="76"/>
      <c r="VR200" s="67"/>
      <c r="VS200" s="180"/>
      <c r="VT200" s="180"/>
      <c r="VU200" s="180"/>
      <c r="VV200" s="180"/>
      <c r="VW200" s="180"/>
      <c r="VX200" s="76"/>
      <c r="VY200" s="67"/>
      <c r="VZ200" s="180"/>
      <c r="WA200" s="180"/>
      <c r="WB200" s="180"/>
      <c r="WC200" s="180"/>
      <c r="WD200" s="180"/>
      <c r="WE200" s="76"/>
      <c r="WF200" s="67"/>
      <c r="WG200" s="180"/>
      <c r="WH200" s="180"/>
      <c r="WI200" s="180"/>
      <c r="WJ200" s="180"/>
      <c r="WK200" s="180"/>
      <c r="WL200" s="76"/>
      <c r="WM200" s="67"/>
      <c r="WN200" s="180"/>
      <c r="WO200" s="180"/>
      <c r="WP200" s="180"/>
      <c r="WQ200" s="180"/>
      <c r="WR200" s="180"/>
      <c r="WS200" s="76"/>
      <c r="WT200" s="67"/>
      <c r="WU200" s="180"/>
      <c r="WV200" s="180"/>
      <c r="WW200" s="180"/>
      <c r="WX200" s="180"/>
      <c r="WY200" s="180"/>
      <c r="WZ200" s="76"/>
      <c r="XA200" s="67"/>
      <c r="XB200" s="180"/>
      <c r="XC200" s="180"/>
      <c r="XD200" s="180"/>
      <c r="XE200" s="180"/>
      <c r="XF200" s="180"/>
      <c r="XG200" s="76"/>
      <c r="XH200" s="67"/>
      <c r="XI200" s="180"/>
      <c r="XJ200" s="180"/>
      <c r="XK200" s="180"/>
      <c r="XL200" s="180"/>
      <c r="XM200" s="180"/>
      <c r="XN200" s="76"/>
      <c r="XO200" s="67"/>
      <c r="XP200" s="180"/>
      <c r="XQ200" s="180"/>
      <c r="XR200" s="180"/>
      <c r="XS200" s="180"/>
      <c r="XT200" s="180"/>
      <c r="XU200" s="76"/>
      <c r="XV200" s="67"/>
      <c r="XW200" s="180"/>
      <c r="XX200" s="180"/>
      <c r="XY200" s="180"/>
      <c r="XZ200" s="180"/>
      <c r="YA200" s="180"/>
      <c r="YB200" s="76"/>
      <c r="YC200" s="67"/>
      <c r="YD200" s="180"/>
      <c r="YE200" s="180"/>
      <c r="YF200" s="180"/>
      <c r="YG200" s="180"/>
      <c r="YH200" s="180"/>
      <c r="YI200" s="76"/>
      <c r="YJ200" s="67"/>
      <c r="YK200" s="180"/>
      <c r="YL200" s="180"/>
      <c r="YM200" s="180"/>
      <c r="YN200" s="180"/>
      <c r="YO200" s="180"/>
      <c r="YP200" s="76"/>
      <c r="YQ200" s="67"/>
      <c r="YR200" s="180"/>
      <c r="YS200" s="180"/>
      <c r="YT200" s="180"/>
      <c r="YU200" s="180"/>
      <c r="YV200" s="180"/>
      <c r="YW200" s="76"/>
      <c r="YX200" s="67"/>
      <c r="YY200" s="180"/>
      <c r="YZ200" s="180"/>
      <c r="ZA200" s="180"/>
      <c r="ZB200" s="180"/>
      <c r="ZC200" s="180"/>
      <c r="ZD200" s="76"/>
      <c r="ZE200" s="67"/>
      <c r="ZF200" s="180"/>
      <c r="ZG200" s="180"/>
      <c r="ZH200" s="180"/>
      <c r="ZI200" s="180"/>
      <c r="ZJ200" s="180"/>
      <c r="ZK200" s="76"/>
      <c r="ZL200" s="67"/>
      <c r="ZM200" s="180"/>
      <c r="ZN200" s="180"/>
      <c r="ZO200" s="180"/>
      <c r="ZP200" s="180"/>
      <c r="ZQ200" s="180"/>
      <c r="ZR200" s="76"/>
      <c r="ZS200" s="67"/>
      <c r="ZT200" s="180"/>
      <c r="ZU200" s="180"/>
      <c r="ZV200" s="180"/>
      <c r="ZW200" s="180"/>
      <c r="ZX200" s="180"/>
      <c r="ZY200" s="76"/>
      <c r="ZZ200" s="67"/>
      <c r="AAA200" s="180"/>
      <c r="AAB200" s="180"/>
      <c r="AAC200" s="180"/>
      <c r="AAD200" s="180"/>
      <c r="AAE200" s="180"/>
      <c r="AAF200" s="76"/>
      <c r="AAG200" s="67"/>
      <c r="AAH200" s="180"/>
      <c r="AAI200" s="180"/>
      <c r="AAJ200" s="180"/>
      <c r="AAK200" s="180"/>
      <c r="AAL200" s="180"/>
      <c r="AAM200" s="76"/>
      <c r="AAN200" s="67"/>
      <c r="AAO200" s="180"/>
      <c r="AAP200" s="180"/>
      <c r="AAQ200" s="180"/>
      <c r="AAR200" s="180"/>
      <c r="AAS200" s="180"/>
      <c r="AAT200" s="76"/>
      <c r="AAU200" s="67"/>
      <c r="AAV200" s="180"/>
      <c r="AAW200" s="180"/>
      <c r="AAX200" s="180"/>
      <c r="AAY200" s="180"/>
      <c r="AAZ200" s="180"/>
      <c r="ABA200" s="76"/>
      <c r="ABB200" s="67"/>
      <c r="ABC200" s="180"/>
      <c r="ABD200" s="180"/>
      <c r="ABE200" s="180"/>
      <c r="ABF200" s="180"/>
      <c r="ABG200" s="180"/>
      <c r="ABH200" s="76"/>
      <c r="ABI200" s="67"/>
      <c r="ABJ200" s="180"/>
      <c r="ABK200" s="180"/>
      <c r="ABL200" s="180"/>
      <c r="ABM200" s="180"/>
      <c r="ABN200" s="180"/>
      <c r="ABO200" s="76"/>
      <c r="ABP200" s="67"/>
      <c r="ABQ200" s="180"/>
      <c r="ABR200" s="180"/>
      <c r="ABS200" s="180"/>
      <c r="ABT200" s="180"/>
      <c r="ABU200" s="180"/>
      <c r="ABV200" s="76"/>
      <c r="ABW200" s="67"/>
      <c r="ABX200" s="180"/>
      <c r="ABY200" s="180"/>
      <c r="ABZ200" s="180"/>
      <c r="ACA200" s="180"/>
      <c r="ACB200" s="180"/>
      <c r="ACC200" s="76"/>
      <c r="ACD200" s="67"/>
      <c r="ACE200" s="180"/>
      <c r="ACF200" s="180"/>
      <c r="ACG200" s="180"/>
      <c r="ACH200" s="180"/>
      <c r="ACI200" s="180"/>
      <c r="ACJ200" s="76"/>
      <c r="ACK200" s="67"/>
      <c r="ACL200" s="180"/>
      <c r="ACM200" s="180"/>
      <c r="ACN200" s="180"/>
      <c r="ACO200" s="180"/>
      <c r="ACP200" s="180"/>
      <c r="ACQ200" s="76"/>
      <c r="ACR200" s="67"/>
      <c r="ACS200" s="180"/>
      <c r="ACT200" s="180"/>
      <c r="ACU200" s="180"/>
      <c r="ACV200" s="180"/>
      <c r="ACW200" s="180"/>
      <c r="ACX200" s="76"/>
      <c r="ACY200" s="67"/>
      <c r="ACZ200" s="180"/>
      <c r="ADA200" s="180"/>
      <c r="ADB200" s="180"/>
      <c r="ADC200" s="180"/>
      <c r="ADD200" s="180"/>
      <c r="ADE200" s="76"/>
      <c r="ADF200" s="67"/>
      <c r="ADG200" s="180"/>
      <c r="ADH200" s="180"/>
      <c r="ADI200" s="180"/>
      <c r="ADJ200" s="180"/>
      <c r="ADK200" s="180"/>
      <c r="ADL200" s="76"/>
      <c r="ADM200" s="67"/>
      <c r="ADN200" s="180"/>
      <c r="ADO200" s="180"/>
      <c r="ADP200" s="180"/>
      <c r="ADQ200" s="180"/>
      <c r="ADR200" s="180"/>
      <c r="ADS200" s="76"/>
      <c r="ADT200" s="67"/>
      <c r="ADU200" s="180"/>
      <c r="ADV200" s="180"/>
      <c r="ADW200" s="180"/>
      <c r="ADX200" s="180"/>
      <c r="ADY200" s="180"/>
      <c r="ADZ200" s="76"/>
      <c r="AEA200" s="67"/>
      <c r="AEB200" s="180"/>
      <c r="AEC200" s="180"/>
      <c r="AED200" s="180"/>
      <c r="AEE200" s="180"/>
      <c r="AEF200" s="180"/>
      <c r="AEG200" s="76"/>
      <c r="AEH200" s="67"/>
      <c r="AEI200" s="180"/>
      <c r="AEJ200" s="180"/>
      <c r="AEK200" s="180"/>
      <c r="AEL200" s="180"/>
      <c r="AEM200" s="180"/>
      <c r="AEN200" s="76"/>
      <c r="AEO200" s="67"/>
      <c r="AEP200" s="180"/>
      <c r="AEQ200" s="180"/>
      <c r="AER200" s="180"/>
      <c r="AES200" s="180"/>
      <c r="AET200" s="180"/>
      <c r="AEU200" s="76"/>
      <c r="AEV200" s="67"/>
      <c r="AEW200" s="180"/>
      <c r="AEX200" s="180"/>
      <c r="AEY200" s="180"/>
      <c r="AEZ200" s="180"/>
      <c r="AFA200" s="180"/>
      <c r="AFB200" s="76"/>
      <c r="AFC200" s="67"/>
      <c r="AFD200" s="180"/>
      <c r="AFE200" s="180"/>
      <c r="AFF200" s="180"/>
      <c r="AFG200" s="180"/>
      <c r="AFH200" s="180"/>
      <c r="AFI200" s="76"/>
      <c r="AFJ200" s="67"/>
      <c r="AFK200" s="180"/>
      <c r="AFL200" s="180"/>
      <c r="AFM200" s="180"/>
      <c r="AFN200" s="180"/>
      <c r="AFO200" s="180"/>
      <c r="AFP200" s="76"/>
      <c r="AFQ200" s="67"/>
      <c r="AFR200" s="180"/>
      <c r="AFS200" s="180"/>
      <c r="AFT200" s="180"/>
      <c r="AFU200" s="180"/>
      <c r="AFV200" s="180"/>
      <c r="AFW200" s="76"/>
      <c r="AFX200" s="67"/>
      <c r="AFY200" s="180"/>
      <c r="AFZ200" s="180"/>
      <c r="AGA200" s="180"/>
      <c r="AGB200" s="180"/>
      <c r="AGC200" s="180"/>
      <c r="AGD200" s="76"/>
      <c r="AGE200" s="67"/>
      <c r="AGF200" s="180"/>
      <c r="AGG200" s="180"/>
      <c r="AGH200" s="180"/>
      <c r="AGI200" s="180"/>
      <c r="AGJ200" s="180"/>
      <c r="AGK200" s="76"/>
      <c r="AGL200" s="67"/>
      <c r="AGM200" s="180"/>
      <c r="AGN200" s="180"/>
      <c r="AGO200" s="180"/>
      <c r="AGP200" s="180"/>
      <c r="AGQ200" s="180"/>
      <c r="AGR200" s="76"/>
      <c r="AGS200" s="67"/>
      <c r="AGT200" s="180"/>
      <c r="AGU200" s="180"/>
      <c r="AGV200" s="180"/>
      <c r="AGW200" s="180"/>
      <c r="AGX200" s="180"/>
      <c r="AGY200" s="76"/>
      <c r="AGZ200" s="67"/>
      <c r="AHA200" s="180"/>
      <c r="AHB200" s="180"/>
      <c r="AHC200" s="180"/>
      <c r="AHD200" s="180"/>
      <c r="AHE200" s="180"/>
      <c r="AHF200" s="76"/>
      <c r="AHG200" s="67"/>
      <c r="AHH200" s="180"/>
      <c r="AHI200" s="180"/>
      <c r="AHJ200" s="180"/>
      <c r="AHK200" s="180"/>
      <c r="AHL200" s="180"/>
      <c r="AHM200" s="76"/>
      <c r="AHN200" s="67"/>
      <c r="AHO200" s="180"/>
      <c r="AHP200" s="180"/>
      <c r="AHQ200" s="180"/>
      <c r="AHR200" s="180"/>
      <c r="AHS200" s="180"/>
      <c r="AHT200" s="76"/>
      <c r="AHU200" s="67"/>
      <c r="AHV200" s="180"/>
      <c r="AHW200" s="180"/>
      <c r="AHX200" s="180"/>
      <c r="AHY200" s="180"/>
      <c r="AHZ200" s="180"/>
      <c r="AIA200" s="76"/>
      <c r="AIB200" s="67"/>
      <c r="AIC200" s="180"/>
      <c r="AID200" s="180"/>
      <c r="AIE200" s="180"/>
      <c r="AIF200" s="180"/>
      <c r="AIG200" s="180"/>
      <c r="AIH200" s="76"/>
      <c r="AII200" s="67"/>
      <c r="AIJ200" s="180"/>
      <c r="AIK200" s="180"/>
      <c r="AIL200" s="180"/>
      <c r="AIM200" s="180"/>
      <c r="AIN200" s="180"/>
      <c r="AIO200" s="76"/>
      <c r="AIP200" s="67"/>
      <c r="AIQ200" s="180"/>
      <c r="AIR200" s="180"/>
      <c r="AIS200" s="180"/>
      <c r="AIT200" s="180"/>
      <c r="AIU200" s="180"/>
      <c r="AIV200" s="76"/>
      <c r="AIW200" s="67"/>
      <c r="AIX200" s="180"/>
      <c r="AIY200" s="180"/>
      <c r="AIZ200" s="180"/>
      <c r="AJA200" s="180"/>
      <c r="AJB200" s="180"/>
      <c r="AJC200" s="76"/>
      <c r="AJD200" s="67"/>
      <c r="AJE200" s="180"/>
      <c r="AJF200" s="180"/>
      <c r="AJG200" s="180"/>
      <c r="AJH200" s="180"/>
      <c r="AJI200" s="180"/>
      <c r="AJJ200" s="76"/>
      <c r="AJK200" s="67"/>
      <c r="AJL200" s="180"/>
      <c r="AJM200" s="180"/>
      <c r="AJN200" s="180"/>
      <c r="AJO200" s="180"/>
      <c r="AJP200" s="180"/>
      <c r="AJQ200" s="76"/>
      <c r="AJR200" s="67"/>
      <c r="AJS200" s="180"/>
      <c r="AJT200" s="180"/>
      <c r="AJU200" s="180"/>
      <c r="AJV200" s="180"/>
      <c r="AJW200" s="180"/>
      <c r="AJX200" s="76"/>
      <c r="AJY200" s="67"/>
      <c r="AJZ200" s="180"/>
      <c r="AKA200" s="180"/>
      <c r="AKB200" s="180"/>
      <c r="AKC200" s="180"/>
      <c r="AKD200" s="180"/>
      <c r="AKE200" s="76"/>
      <c r="AKF200" s="67"/>
      <c r="AKG200" s="180"/>
      <c r="AKH200" s="180"/>
      <c r="AKI200" s="180"/>
      <c r="AKJ200" s="180"/>
      <c r="AKK200" s="180"/>
      <c r="AKL200" s="76"/>
      <c r="AKM200" s="67"/>
      <c r="AKN200" s="180"/>
      <c r="AKO200" s="180"/>
      <c r="AKP200" s="180"/>
      <c r="AKQ200" s="180"/>
      <c r="AKR200" s="180"/>
      <c r="AKS200" s="76"/>
      <c r="AKT200" s="67"/>
      <c r="AKU200" s="180"/>
      <c r="AKV200" s="180"/>
      <c r="AKW200" s="180"/>
      <c r="AKX200" s="180"/>
      <c r="AKY200" s="180"/>
      <c r="AKZ200" s="76"/>
      <c r="ALA200" s="67"/>
      <c r="ALB200" s="180"/>
      <c r="ALC200" s="180"/>
      <c r="ALD200" s="180"/>
      <c r="ALE200" s="180"/>
      <c r="ALF200" s="180"/>
      <c r="ALG200" s="76"/>
      <c r="ALH200" s="67"/>
      <c r="ALI200" s="180"/>
      <c r="ALJ200" s="180"/>
      <c r="ALK200" s="180"/>
      <c r="ALL200" s="180"/>
      <c r="ALM200" s="180"/>
      <c r="ALN200" s="76"/>
      <c r="ALO200" s="67"/>
      <c r="ALP200" s="180"/>
      <c r="ALQ200" s="180"/>
      <c r="ALR200" s="180"/>
      <c r="ALS200" s="180"/>
      <c r="ALT200" s="180"/>
      <c r="ALU200" s="76"/>
      <c r="ALV200" s="67"/>
      <c r="ALW200" s="180"/>
      <c r="ALX200" s="180"/>
      <c r="ALY200" s="180"/>
      <c r="ALZ200" s="180"/>
      <c r="AMA200" s="180"/>
      <c r="AMB200" s="76"/>
      <c r="AMC200" s="67"/>
      <c r="AMD200" s="180"/>
      <c r="AME200" s="180"/>
      <c r="AMF200" s="180"/>
      <c r="AMG200" s="180"/>
      <c r="AMH200" s="180"/>
      <c r="AMI200" s="76"/>
      <c r="AMJ200" s="67"/>
      <c r="AMK200" s="180"/>
      <c r="AML200" s="180"/>
      <c r="AMM200" s="180"/>
      <c r="AMN200" s="180"/>
      <c r="AMO200" s="180"/>
      <c r="AMP200" s="76"/>
      <c r="AMQ200" s="67"/>
      <c r="AMR200" s="180"/>
      <c r="AMS200" s="180"/>
      <c r="AMT200" s="180"/>
      <c r="AMU200" s="180"/>
      <c r="AMV200" s="180"/>
      <c r="AMW200" s="76"/>
      <c r="AMX200" s="67"/>
      <c r="AMY200" s="180"/>
      <c r="AMZ200" s="180"/>
      <c r="ANA200" s="180"/>
      <c r="ANB200" s="180"/>
      <c r="ANC200" s="180"/>
      <c r="AND200" s="76"/>
      <c r="ANE200" s="67"/>
      <c r="ANF200" s="180"/>
      <c r="ANG200" s="180"/>
      <c r="ANH200" s="180"/>
      <c r="ANI200" s="180"/>
      <c r="ANJ200" s="180"/>
      <c r="ANK200" s="76"/>
      <c r="ANL200" s="67"/>
      <c r="ANM200" s="180"/>
      <c r="ANN200" s="180"/>
      <c r="ANO200" s="180"/>
      <c r="ANP200" s="180"/>
      <c r="ANQ200" s="180"/>
      <c r="ANR200" s="76"/>
      <c r="ANS200" s="67"/>
      <c r="ANT200" s="180"/>
      <c r="ANU200" s="180"/>
      <c r="ANV200" s="180"/>
      <c r="ANW200" s="180"/>
      <c r="ANX200" s="180"/>
      <c r="ANY200" s="76"/>
      <c r="ANZ200" s="67"/>
      <c r="AOA200" s="180"/>
      <c r="AOB200" s="180"/>
      <c r="AOC200" s="180"/>
      <c r="AOD200" s="180"/>
      <c r="AOE200" s="180"/>
      <c r="AOF200" s="76"/>
      <c r="AOG200" s="67"/>
      <c r="AOH200" s="180"/>
      <c r="AOI200" s="180"/>
      <c r="AOJ200" s="180"/>
      <c r="AOK200" s="180"/>
      <c r="AOL200" s="180"/>
      <c r="AOM200" s="76"/>
      <c r="AON200" s="67"/>
      <c r="AOO200" s="180"/>
      <c r="AOP200" s="180"/>
      <c r="AOQ200" s="180"/>
      <c r="AOR200" s="180"/>
      <c r="AOS200" s="180"/>
      <c r="AOT200" s="76"/>
      <c r="AOU200" s="67"/>
      <c r="AOV200" s="180"/>
      <c r="AOW200" s="180"/>
      <c r="AOX200" s="180"/>
      <c r="AOY200" s="180"/>
      <c r="AOZ200" s="180"/>
      <c r="APA200" s="76"/>
      <c r="APB200" s="67"/>
      <c r="APC200" s="180"/>
      <c r="APD200" s="180"/>
      <c r="APE200" s="180"/>
      <c r="APF200" s="180"/>
      <c r="APG200" s="180"/>
      <c r="APH200" s="76"/>
      <c r="API200" s="67"/>
      <c r="APJ200" s="180"/>
      <c r="APK200" s="180"/>
      <c r="APL200" s="180"/>
      <c r="APM200" s="180"/>
      <c r="APN200" s="180"/>
      <c r="APO200" s="76"/>
      <c r="APP200" s="67"/>
      <c r="APQ200" s="180"/>
      <c r="APR200" s="180"/>
      <c r="APS200" s="180"/>
      <c r="APT200" s="180"/>
      <c r="APU200" s="180"/>
      <c r="APV200" s="76"/>
      <c r="APW200" s="67"/>
      <c r="APX200" s="180"/>
      <c r="APY200" s="180"/>
      <c r="APZ200" s="180"/>
      <c r="AQA200" s="180"/>
      <c r="AQB200" s="180"/>
      <c r="AQC200" s="76"/>
      <c r="AQD200" s="67"/>
      <c r="AQE200" s="180"/>
      <c r="AQF200" s="180"/>
      <c r="AQG200" s="180"/>
      <c r="AQH200" s="180"/>
      <c r="AQI200" s="180"/>
      <c r="AQJ200" s="76"/>
      <c r="AQK200" s="67"/>
      <c r="AQL200" s="180"/>
      <c r="AQM200" s="180"/>
      <c r="AQN200" s="180"/>
      <c r="AQO200" s="180"/>
      <c r="AQP200" s="180"/>
      <c r="AQQ200" s="76"/>
      <c r="AQR200" s="67"/>
      <c r="AQS200" s="180"/>
      <c r="AQT200" s="180"/>
      <c r="AQU200" s="180"/>
      <c r="AQV200" s="180"/>
      <c r="AQW200" s="180"/>
      <c r="AQX200" s="76"/>
      <c r="AQY200" s="67"/>
      <c r="AQZ200" s="180"/>
      <c r="ARA200" s="180"/>
      <c r="ARB200" s="180"/>
      <c r="ARC200" s="180"/>
      <c r="ARD200" s="180"/>
      <c r="ARE200" s="76"/>
      <c r="ARF200" s="67"/>
      <c r="ARG200" s="180"/>
      <c r="ARH200" s="180"/>
      <c r="ARI200" s="180"/>
      <c r="ARJ200" s="180"/>
      <c r="ARK200" s="180"/>
      <c r="ARL200" s="76"/>
      <c r="ARM200" s="67"/>
      <c r="ARN200" s="180"/>
      <c r="ARO200" s="180"/>
      <c r="ARP200" s="180"/>
      <c r="ARQ200" s="180"/>
      <c r="ARR200" s="180"/>
      <c r="ARS200" s="76"/>
      <c r="ART200" s="67"/>
      <c r="ARU200" s="180"/>
      <c r="ARV200" s="180"/>
      <c r="ARW200" s="180"/>
      <c r="ARX200" s="180"/>
      <c r="ARY200" s="180"/>
      <c r="ARZ200" s="76"/>
      <c r="ASA200" s="67"/>
      <c r="ASB200" s="180"/>
      <c r="ASC200" s="180"/>
      <c r="ASD200" s="180"/>
      <c r="ASE200" s="180"/>
      <c r="ASF200" s="180"/>
      <c r="ASG200" s="76"/>
      <c r="ASH200" s="67"/>
      <c r="ASI200" s="180"/>
      <c r="ASJ200" s="180"/>
      <c r="ASK200" s="180"/>
      <c r="ASL200" s="180"/>
      <c r="ASM200" s="180"/>
      <c r="ASN200" s="76"/>
      <c r="ASO200" s="67"/>
      <c r="ASP200" s="180"/>
      <c r="ASQ200" s="180"/>
      <c r="ASR200" s="180"/>
      <c r="ASS200" s="180"/>
      <c r="AST200" s="180"/>
      <c r="ASU200" s="76"/>
      <c r="ASV200" s="67"/>
      <c r="ASW200" s="180"/>
      <c r="ASX200" s="180"/>
      <c r="ASY200" s="180"/>
      <c r="ASZ200" s="180"/>
      <c r="ATA200" s="180"/>
      <c r="ATB200" s="76"/>
      <c r="ATC200" s="67"/>
      <c r="ATD200" s="180"/>
      <c r="ATE200" s="180"/>
      <c r="ATF200" s="180"/>
      <c r="ATG200" s="180"/>
      <c r="ATH200" s="180"/>
      <c r="ATI200" s="76"/>
      <c r="ATJ200" s="67"/>
      <c r="ATK200" s="180"/>
      <c r="ATL200" s="180"/>
      <c r="ATM200" s="180"/>
      <c r="ATN200" s="180"/>
      <c r="ATO200" s="180"/>
      <c r="ATP200" s="76"/>
      <c r="ATQ200" s="67"/>
      <c r="ATR200" s="180"/>
      <c r="ATS200" s="180"/>
      <c r="ATT200" s="180"/>
      <c r="ATU200" s="180"/>
      <c r="ATV200" s="180"/>
      <c r="ATW200" s="76"/>
      <c r="ATX200" s="67"/>
      <c r="ATY200" s="180"/>
      <c r="ATZ200" s="180"/>
      <c r="AUA200" s="180"/>
      <c r="AUB200" s="180"/>
      <c r="AUC200" s="180"/>
      <c r="AUD200" s="76"/>
      <c r="AUE200" s="67"/>
      <c r="AUF200" s="180"/>
      <c r="AUG200" s="180"/>
      <c r="AUH200" s="180"/>
      <c r="AUI200" s="180"/>
      <c r="AUJ200" s="180"/>
      <c r="AUK200" s="76"/>
      <c r="AUL200" s="67"/>
      <c r="AUM200" s="180"/>
      <c r="AUN200" s="180"/>
      <c r="AUO200" s="180"/>
      <c r="AUP200" s="180"/>
      <c r="AUQ200" s="180"/>
      <c r="AUR200" s="76"/>
      <c r="AUS200" s="67"/>
      <c r="AUT200" s="180"/>
      <c r="AUU200" s="180"/>
      <c r="AUV200" s="180"/>
      <c r="AUW200" s="180"/>
      <c r="AUX200" s="180"/>
      <c r="AUY200" s="76"/>
      <c r="AUZ200" s="67"/>
      <c r="AVA200" s="180"/>
      <c r="AVB200" s="180"/>
      <c r="AVC200" s="180"/>
      <c r="AVD200" s="180"/>
      <c r="AVE200" s="180"/>
      <c r="AVF200" s="76"/>
      <c r="AVG200" s="67"/>
      <c r="AVH200" s="180"/>
      <c r="AVI200" s="180"/>
      <c r="AVJ200" s="180"/>
      <c r="AVK200" s="180"/>
      <c r="AVL200" s="180"/>
      <c r="AVM200" s="76"/>
      <c r="AVN200" s="67"/>
      <c r="AVO200" s="180"/>
      <c r="AVP200" s="180"/>
      <c r="AVQ200" s="180"/>
      <c r="AVR200" s="180"/>
      <c r="AVS200" s="180"/>
      <c r="AVT200" s="76"/>
      <c r="AVU200" s="67"/>
      <c r="AVV200" s="180"/>
      <c r="AVW200" s="180"/>
      <c r="AVX200" s="180"/>
      <c r="AVY200" s="180"/>
      <c r="AVZ200" s="180"/>
      <c r="AWA200" s="76"/>
      <c r="AWB200" s="67"/>
      <c r="AWC200" s="180"/>
      <c r="AWD200" s="180"/>
      <c r="AWE200" s="180"/>
      <c r="AWF200" s="180"/>
      <c r="AWG200" s="180"/>
      <c r="AWH200" s="76"/>
      <c r="AWI200" s="67"/>
      <c r="AWJ200" s="180"/>
      <c r="AWK200" s="180"/>
      <c r="AWL200" s="180"/>
      <c r="AWM200" s="180"/>
      <c r="AWN200" s="180"/>
      <c r="AWO200" s="76"/>
      <c r="AWP200" s="67"/>
      <c r="AWQ200" s="180"/>
      <c r="AWR200" s="180"/>
      <c r="AWS200" s="180"/>
      <c r="AWT200" s="180"/>
      <c r="AWU200" s="180"/>
      <c r="AWV200" s="76"/>
      <c r="AWW200" s="67"/>
      <c r="AWX200" s="180"/>
      <c r="AWY200" s="180"/>
      <c r="AWZ200" s="180"/>
      <c r="AXA200" s="180"/>
      <c r="AXB200" s="180"/>
      <c r="AXC200" s="76"/>
      <c r="AXD200" s="67"/>
      <c r="AXE200" s="180"/>
      <c r="AXF200" s="180"/>
      <c r="AXG200" s="180"/>
      <c r="AXH200" s="180"/>
      <c r="AXI200" s="180"/>
      <c r="AXJ200" s="76"/>
      <c r="AXK200" s="67"/>
      <c r="AXL200" s="180"/>
      <c r="AXM200" s="180"/>
      <c r="AXN200" s="180"/>
      <c r="AXO200" s="180"/>
      <c r="AXP200" s="180"/>
      <c r="AXQ200" s="76"/>
      <c r="AXR200" s="67"/>
      <c r="AXS200" s="180"/>
      <c r="AXT200" s="180"/>
      <c r="AXU200" s="180"/>
      <c r="AXV200" s="180"/>
      <c r="AXW200" s="180"/>
      <c r="AXX200" s="76"/>
      <c r="AXY200" s="67"/>
      <c r="AXZ200" s="180"/>
      <c r="AYA200" s="180"/>
      <c r="AYB200" s="180"/>
      <c r="AYC200" s="180"/>
      <c r="AYD200" s="180"/>
      <c r="AYE200" s="76"/>
      <c r="AYF200" s="67"/>
      <c r="AYG200" s="180"/>
      <c r="AYH200" s="180"/>
      <c r="AYI200" s="180"/>
      <c r="AYJ200" s="180"/>
      <c r="AYK200" s="180"/>
      <c r="AYL200" s="76"/>
      <c r="AYM200" s="67"/>
      <c r="AYN200" s="180"/>
      <c r="AYO200" s="180"/>
      <c r="AYP200" s="180"/>
      <c r="AYQ200" s="180"/>
      <c r="AYR200" s="180"/>
      <c r="AYS200" s="76"/>
      <c r="AYT200" s="67"/>
      <c r="AYU200" s="180"/>
      <c r="AYV200" s="180"/>
      <c r="AYW200" s="180"/>
      <c r="AYX200" s="180"/>
      <c r="AYY200" s="180"/>
      <c r="AYZ200" s="76"/>
      <c r="AZA200" s="67"/>
      <c r="AZB200" s="180"/>
      <c r="AZC200" s="180"/>
      <c r="AZD200" s="180"/>
      <c r="AZE200" s="180"/>
      <c r="AZF200" s="180"/>
      <c r="AZG200" s="76"/>
      <c r="AZH200" s="67"/>
      <c r="AZI200" s="180"/>
      <c r="AZJ200" s="180"/>
      <c r="AZK200" s="180"/>
      <c r="AZL200" s="180"/>
      <c r="AZM200" s="180"/>
      <c r="AZN200" s="76"/>
      <c r="AZO200" s="67"/>
      <c r="AZP200" s="180"/>
      <c r="AZQ200" s="180"/>
      <c r="AZR200" s="180"/>
      <c r="AZS200" s="180"/>
      <c r="AZT200" s="180"/>
      <c r="AZU200" s="76"/>
      <c r="AZV200" s="67"/>
      <c r="AZW200" s="180"/>
      <c r="AZX200" s="180"/>
      <c r="AZY200" s="180"/>
      <c r="AZZ200" s="180"/>
      <c r="BAA200" s="180"/>
      <c r="BAB200" s="76"/>
      <c r="BAC200" s="67"/>
      <c r="BAD200" s="180"/>
      <c r="BAE200" s="180"/>
      <c r="BAF200" s="180"/>
      <c r="BAG200" s="180"/>
      <c r="BAH200" s="180"/>
      <c r="BAI200" s="76"/>
      <c r="BAJ200" s="67"/>
      <c r="BAK200" s="180"/>
      <c r="BAL200" s="180"/>
      <c r="BAM200" s="180"/>
      <c r="BAN200" s="180"/>
      <c r="BAO200" s="180"/>
      <c r="BAP200" s="76"/>
      <c r="BAQ200" s="67"/>
      <c r="BAR200" s="180"/>
      <c r="BAS200" s="180"/>
      <c r="BAT200" s="180"/>
      <c r="BAU200" s="180"/>
      <c r="BAV200" s="180"/>
      <c r="BAW200" s="76"/>
      <c r="BAX200" s="67"/>
      <c r="BAY200" s="180"/>
      <c r="BAZ200" s="180"/>
      <c r="BBA200" s="180"/>
      <c r="BBB200" s="180"/>
      <c r="BBC200" s="180"/>
      <c r="BBD200" s="76"/>
      <c r="BBE200" s="67"/>
      <c r="BBF200" s="180"/>
      <c r="BBG200" s="180"/>
      <c r="BBH200" s="180"/>
      <c r="BBI200" s="180"/>
      <c r="BBJ200" s="180"/>
      <c r="BBK200" s="76"/>
      <c r="BBL200" s="67"/>
      <c r="BBM200" s="180"/>
      <c r="BBN200" s="180"/>
      <c r="BBO200" s="180"/>
      <c r="BBP200" s="180"/>
      <c r="BBQ200" s="180"/>
      <c r="BBR200" s="76"/>
      <c r="BBS200" s="67"/>
      <c r="BBT200" s="180"/>
      <c r="BBU200" s="180"/>
      <c r="BBV200" s="180"/>
      <c r="BBW200" s="180"/>
      <c r="BBX200" s="180"/>
      <c r="BBY200" s="76"/>
      <c r="BBZ200" s="67"/>
      <c r="BCA200" s="180"/>
      <c r="BCB200" s="180"/>
      <c r="BCC200" s="180"/>
      <c r="BCD200" s="180"/>
      <c r="BCE200" s="180"/>
      <c r="BCF200" s="76"/>
      <c r="BCG200" s="67"/>
      <c r="BCH200" s="180"/>
      <c r="BCI200" s="180"/>
      <c r="BCJ200" s="180"/>
      <c r="BCK200" s="180"/>
      <c r="BCL200" s="180"/>
      <c r="BCM200" s="76"/>
      <c r="BCN200" s="67"/>
      <c r="BCO200" s="180"/>
      <c r="BCP200" s="180"/>
      <c r="BCQ200" s="180"/>
      <c r="BCR200" s="180"/>
      <c r="BCS200" s="180"/>
      <c r="BCT200" s="76"/>
      <c r="BCU200" s="67"/>
      <c r="BCV200" s="180"/>
      <c r="BCW200" s="180"/>
      <c r="BCX200" s="180"/>
      <c r="BCY200" s="180"/>
      <c r="BCZ200" s="180"/>
      <c r="BDA200" s="76"/>
      <c r="BDB200" s="67"/>
      <c r="BDC200" s="180"/>
      <c r="BDD200" s="180"/>
      <c r="BDE200" s="180"/>
      <c r="BDF200" s="180"/>
      <c r="BDG200" s="180"/>
      <c r="BDH200" s="76"/>
      <c r="BDI200" s="67"/>
      <c r="BDJ200" s="180"/>
      <c r="BDK200" s="180"/>
      <c r="BDL200" s="180"/>
      <c r="BDM200" s="180"/>
      <c r="BDN200" s="180"/>
      <c r="BDO200" s="76"/>
      <c r="BDP200" s="67"/>
      <c r="BDQ200" s="180"/>
      <c r="BDR200" s="180"/>
      <c r="BDS200" s="180"/>
      <c r="BDT200" s="180"/>
      <c r="BDU200" s="180"/>
      <c r="BDV200" s="76"/>
      <c r="BDW200" s="67"/>
      <c r="BDX200" s="180"/>
      <c r="BDY200" s="180"/>
      <c r="BDZ200" s="180"/>
      <c r="BEA200" s="180"/>
      <c r="BEB200" s="180"/>
      <c r="BEC200" s="76"/>
      <c r="BED200" s="67"/>
      <c r="BEE200" s="180"/>
      <c r="BEF200" s="180"/>
      <c r="BEG200" s="180"/>
      <c r="BEH200" s="180"/>
      <c r="BEI200" s="180"/>
      <c r="BEJ200" s="76"/>
      <c r="BEK200" s="67"/>
      <c r="BEL200" s="180"/>
      <c r="BEM200" s="180"/>
      <c r="BEN200" s="180"/>
      <c r="BEO200" s="180"/>
      <c r="BEP200" s="180"/>
      <c r="BEQ200" s="76"/>
      <c r="BER200" s="67"/>
      <c r="BES200" s="180"/>
      <c r="BET200" s="180"/>
      <c r="BEU200" s="180"/>
      <c r="BEV200" s="180"/>
      <c r="BEW200" s="180"/>
      <c r="BEX200" s="76"/>
      <c r="BEY200" s="67"/>
      <c r="BEZ200" s="180"/>
      <c r="BFA200" s="180"/>
      <c r="BFB200" s="180"/>
      <c r="BFC200" s="180"/>
      <c r="BFD200" s="180"/>
      <c r="BFE200" s="76"/>
      <c r="BFF200" s="67"/>
      <c r="BFG200" s="180"/>
      <c r="BFH200" s="180"/>
      <c r="BFI200" s="180"/>
      <c r="BFJ200" s="180"/>
      <c r="BFK200" s="180"/>
      <c r="BFL200" s="76"/>
      <c r="BFM200" s="67"/>
      <c r="BFN200" s="180"/>
      <c r="BFO200" s="180"/>
      <c r="BFP200" s="180"/>
      <c r="BFQ200" s="180"/>
      <c r="BFR200" s="180"/>
      <c r="BFS200" s="76"/>
      <c r="BFT200" s="67"/>
      <c r="BFU200" s="180"/>
      <c r="BFV200" s="180"/>
      <c r="BFW200" s="180"/>
      <c r="BFX200" s="180"/>
      <c r="BFY200" s="180"/>
      <c r="BFZ200" s="76"/>
      <c r="BGA200" s="67"/>
      <c r="BGB200" s="180"/>
      <c r="BGC200" s="180"/>
      <c r="BGD200" s="180"/>
      <c r="BGE200" s="180"/>
      <c r="BGF200" s="180"/>
      <c r="BGG200" s="76"/>
      <c r="BGH200" s="67"/>
      <c r="BGI200" s="180"/>
      <c r="BGJ200" s="180"/>
      <c r="BGK200" s="180"/>
      <c r="BGL200" s="180"/>
      <c r="BGM200" s="180"/>
      <c r="BGN200" s="76"/>
      <c r="BGO200" s="67"/>
      <c r="BGP200" s="180"/>
      <c r="BGQ200" s="180"/>
      <c r="BGR200" s="180"/>
      <c r="BGS200" s="180"/>
      <c r="BGT200" s="180"/>
      <c r="BGU200" s="76"/>
      <c r="BGV200" s="67"/>
      <c r="BGW200" s="180"/>
      <c r="BGX200" s="180"/>
      <c r="BGY200" s="180"/>
      <c r="BGZ200" s="180"/>
      <c r="BHA200" s="180"/>
      <c r="BHB200" s="76"/>
      <c r="BHC200" s="67"/>
      <c r="BHD200" s="180"/>
      <c r="BHE200" s="180"/>
      <c r="BHF200" s="180"/>
      <c r="BHG200" s="180"/>
      <c r="BHH200" s="180"/>
      <c r="BHI200" s="76"/>
      <c r="BHJ200" s="67"/>
      <c r="BHK200" s="180"/>
      <c r="BHL200" s="180"/>
      <c r="BHM200" s="180"/>
      <c r="BHN200" s="180"/>
      <c r="BHO200" s="180"/>
      <c r="BHP200" s="76"/>
      <c r="BHQ200" s="67"/>
      <c r="BHR200" s="180"/>
      <c r="BHS200" s="180"/>
      <c r="BHT200" s="180"/>
      <c r="BHU200" s="180"/>
      <c r="BHV200" s="180"/>
      <c r="BHW200" s="76"/>
      <c r="BHX200" s="67"/>
      <c r="BHY200" s="180"/>
      <c r="BHZ200" s="180"/>
      <c r="BIA200" s="180"/>
      <c r="BIB200" s="180"/>
      <c r="BIC200" s="180"/>
      <c r="BID200" s="76"/>
      <c r="BIE200" s="67"/>
      <c r="BIF200" s="180"/>
      <c r="BIG200" s="180"/>
      <c r="BIH200" s="180"/>
      <c r="BII200" s="180"/>
      <c r="BIJ200" s="180"/>
      <c r="BIK200" s="76"/>
      <c r="BIL200" s="67"/>
      <c r="BIM200" s="180"/>
      <c r="BIN200" s="180"/>
      <c r="BIO200" s="180"/>
      <c r="BIP200" s="180"/>
      <c r="BIQ200" s="180"/>
      <c r="BIR200" s="76"/>
      <c r="BIS200" s="67"/>
      <c r="BIT200" s="180"/>
      <c r="BIU200" s="180"/>
      <c r="BIV200" s="180"/>
      <c r="BIW200" s="180"/>
      <c r="BIX200" s="180"/>
      <c r="BIY200" s="76"/>
      <c r="BIZ200" s="67"/>
      <c r="BJA200" s="180"/>
      <c r="BJB200" s="180"/>
      <c r="BJC200" s="180"/>
      <c r="BJD200" s="180"/>
      <c r="BJE200" s="180"/>
      <c r="BJF200" s="76"/>
      <c r="BJG200" s="67"/>
      <c r="BJH200" s="180"/>
      <c r="BJI200" s="180"/>
      <c r="BJJ200" s="180"/>
      <c r="BJK200" s="180"/>
      <c r="BJL200" s="180"/>
      <c r="BJM200" s="76"/>
      <c r="BJN200" s="67"/>
      <c r="BJO200" s="180"/>
      <c r="BJP200" s="180"/>
      <c r="BJQ200" s="180"/>
      <c r="BJR200" s="180"/>
      <c r="BJS200" s="180"/>
      <c r="BJT200" s="76"/>
      <c r="BJU200" s="67"/>
      <c r="BJV200" s="180"/>
      <c r="BJW200" s="180"/>
      <c r="BJX200" s="180"/>
      <c r="BJY200" s="180"/>
      <c r="BJZ200" s="180"/>
      <c r="BKA200" s="76"/>
      <c r="BKB200" s="67"/>
      <c r="BKC200" s="180"/>
      <c r="BKD200" s="180"/>
      <c r="BKE200" s="180"/>
      <c r="BKF200" s="180"/>
      <c r="BKG200" s="180"/>
      <c r="BKH200" s="76"/>
      <c r="BKI200" s="67"/>
      <c r="BKJ200" s="180"/>
      <c r="BKK200" s="180"/>
      <c r="BKL200" s="180"/>
      <c r="BKM200" s="180"/>
      <c r="BKN200" s="180"/>
      <c r="BKO200" s="76"/>
      <c r="BKP200" s="67"/>
      <c r="BKQ200" s="180"/>
      <c r="BKR200" s="180"/>
      <c r="BKS200" s="180"/>
      <c r="BKT200" s="180"/>
      <c r="BKU200" s="180"/>
      <c r="BKV200" s="76"/>
      <c r="BKW200" s="67"/>
      <c r="BKX200" s="180"/>
      <c r="BKY200" s="180"/>
      <c r="BKZ200" s="180"/>
      <c r="BLA200" s="180"/>
      <c r="BLB200" s="180"/>
      <c r="BLC200" s="76"/>
      <c r="BLD200" s="67"/>
      <c r="BLE200" s="180"/>
      <c r="BLF200" s="180"/>
      <c r="BLG200" s="180"/>
      <c r="BLH200" s="180"/>
      <c r="BLI200" s="180"/>
      <c r="BLJ200" s="76"/>
      <c r="BLK200" s="67"/>
      <c r="BLL200" s="180"/>
      <c r="BLM200" s="180"/>
      <c r="BLN200" s="180"/>
      <c r="BLO200" s="180"/>
      <c r="BLP200" s="180"/>
      <c r="BLQ200" s="76"/>
      <c r="BLR200" s="67"/>
      <c r="BLS200" s="180"/>
      <c r="BLT200" s="180"/>
      <c r="BLU200" s="180"/>
      <c r="BLV200" s="180"/>
      <c r="BLW200" s="180"/>
      <c r="BLX200" s="76"/>
      <c r="BLY200" s="67"/>
      <c r="BLZ200" s="180"/>
      <c r="BMA200" s="180"/>
      <c r="BMB200" s="180"/>
      <c r="BMC200" s="180"/>
      <c r="BMD200" s="180"/>
      <c r="BME200" s="76"/>
      <c r="BMF200" s="67"/>
      <c r="BMG200" s="180"/>
      <c r="BMH200" s="180"/>
      <c r="BMI200" s="180"/>
      <c r="BMJ200" s="180"/>
      <c r="BMK200" s="180"/>
      <c r="BML200" s="76"/>
      <c r="BMM200" s="67"/>
      <c r="BMN200" s="180"/>
      <c r="BMO200" s="180"/>
      <c r="BMP200" s="180"/>
      <c r="BMQ200" s="180"/>
      <c r="BMR200" s="180"/>
      <c r="BMS200" s="76"/>
      <c r="BMT200" s="67"/>
      <c r="BMU200" s="180"/>
      <c r="BMV200" s="180"/>
      <c r="BMW200" s="180"/>
      <c r="BMX200" s="180"/>
      <c r="BMY200" s="180"/>
      <c r="BMZ200" s="76"/>
      <c r="BNA200" s="67"/>
      <c r="BNB200" s="180"/>
      <c r="BNC200" s="180"/>
      <c r="BND200" s="180"/>
      <c r="BNE200" s="180"/>
      <c r="BNF200" s="180"/>
      <c r="BNG200" s="76"/>
      <c r="BNH200" s="67"/>
      <c r="BNI200" s="180"/>
      <c r="BNJ200" s="180"/>
      <c r="BNK200" s="180"/>
      <c r="BNL200" s="180"/>
      <c r="BNM200" s="180"/>
      <c r="BNN200" s="76"/>
      <c r="BNO200" s="67"/>
      <c r="BNP200" s="180"/>
      <c r="BNQ200" s="180"/>
      <c r="BNR200" s="180"/>
      <c r="BNS200" s="180"/>
      <c r="BNT200" s="180"/>
      <c r="BNU200" s="76"/>
      <c r="BNV200" s="67"/>
      <c r="BNW200" s="180"/>
      <c r="BNX200" s="180"/>
      <c r="BNY200" s="180"/>
      <c r="BNZ200" s="180"/>
      <c r="BOA200" s="180"/>
      <c r="BOB200" s="76"/>
      <c r="BOC200" s="67"/>
      <c r="BOD200" s="180"/>
      <c r="BOE200" s="180"/>
      <c r="BOF200" s="180"/>
      <c r="BOG200" s="180"/>
      <c r="BOH200" s="180"/>
      <c r="BOI200" s="76"/>
      <c r="BOJ200" s="67"/>
      <c r="BOK200" s="180"/>
      <c r="BOL200" s="180"/>
      <c r="BOM200" s="180"/>
      <c r="BON200" s="180"/>
      <c r="BOO200" s="180"/>
      <c r="BOP200" s="76"/>
      <c r="BOQ200" s="67"/>
      <c r="BOR200" s="180"/>
      <c r="BOS200" s="180"/>
      <c r="BOT200" s="180"/>
      <c r="BOU200" s="180"/>
      <c r="BOV200" s="180"/>
      <c r="BOW200" s="76"/>
      <c r="BOX200" s="67"/>
      <c r="BOY200" s="180"/>
      <c r="BOZ200" s="180"/>
      <c r="BPA200" s="180"/>
      <c r="BPB200" s="180"/>
      <c r="BPC200" s="180"/>
      <c r="BPD200" s="76"/>
      <c r="BPE200" s="67"/>
      <c r="BPF200" s="180"/>
      <c r="BPG200" s="180"/>
      <c r="BPH200" s="180"/>
      <c r="BPI200" s="180"/>
      <c r="BPJ200" s="180"/>
      <c r="BPK200" s="76"/>
      <c r="BPL200" s="67"/>
      <c r="BPM200" s="180"/>
      <c r="BPN200" s="180"/>
      <c r="BPO200" s="180"/>
      <c r="BPP200" s="180"/>
      <c r="BPQ200" s="180"/>
      <c r="BPR200" s="76"/>
      <c r="BPS200" s="67"/>
      <c r="BPT200" s="180"/>
      <c r="BPU200" s="180"/>
      <c r="BPV200" s="180"/>
      <c r="BPW200" s="180"/>
      <c r="BPX200" s="180"/>
      <c r="BPY200" s="76"/>
      <c r="BPZ200" s="67"/>
      <c r="BQA200" s="180"/>
      <c r="BQB200" s="180"/>
      <c r="BQC200" s="180"/>
      <c r="BQD200" s="180"/>
      <c r="BQE200" s="180"/>
      <c r="BQF200" s="76"/>
      <c r="BQG200" s="67"/>
      <c r="BQH200" s="180"/>
      <c r="BQI200" s="180"/>
      <c r="BQJ200" s="180"/>
      <c r="BQK200" s="180"/>
      <c r="BQL200" s="180"/>
      <c r="BQM200" s="76"/>
      <c r="BQN200" s="67"/>
      <c r="BQO200" s="180"/>
      <c r="BQP200" s="180"/>
      <c r="BQQ200" s="180"/>
      <c r="BQR200" s="180"/>
      <c r="BQS200" s="180"/>
      <c r="BQT200" s="76"/>
      <c r="BQU200" s="67"/>
      <c r="BQV200" s="180"/>
      <c r="BQW200" s="180"/>
      <c r="BQX200" s="180"/>
      <c r="BQY200" s="180"/>
      <c r="BQZ200" s="180"/>
      <c r="BRA200" s="76"/>
      <c r="BRB200" s="67"/>
      <c r="BRC200" s="180"/>
      <c r="BRD200" s="180"/>
      <c r="BRE200" s="180"/>
      <c r="BRF200" s="180"/>
      <c r="BRG200" s="180"/>
      <c r="BRH200" s="76"/>
      <c r="BRI200" s="67"/>
      <c r="BRJ200" s="180"/>
      <c r="BRK200" s="180"/>
      <c r="BRL200" s="180"/>
      <c r="BRM200" s="180"/>
      <c r="BRN200" s="180"/>
      <c r="BRO200" s="76"/>
      <c r="BRP200" s="67"/>
      <c r="BRQ200" s="180"/>
      <c r="BRR200" s="180"/>
      <c r="BRS200" s="180"/>
      <c r="BRT200" s="180"/>
      <c r="BRU200" s="180"/>
      <c r="BRV200" s="76"/>
      <c r="BRW200" s="67"/>
      <c r="BRX200" s="180"/>
      <c r="BRY200" s="180"/>
      <c r="BRZ200" s="180"/>
      <c r="BSA200" s="180"/>
      <c r="BSB200" s="180"/>
      <c r="BSC200" s="76"/>
      <c r="BSD200" s="67"/>
      <c r="BSE200" s="180"/>
      <c r="BSF200" s="180"/>
      <c r="BSG200" s="180"/>
      <c r="BSH200" s="180"/>
      <c r="BSI200" s="180"/>
      <c r="BSJ200" s="76"/>
      <c r="BSK200" s="67"/>
      <c r="BSL200" s="180"/>
      <c r="BSM200" s="180"/>
      <c r="BSN200" s="180"/>
      <c r="BSO200" s="180"/>
      <c r="BSP200" s="180"/>
      <c r="BSQ200" s="76"/>
      <c r="BSR200" s="67"/>
      <c r="BSS200" s="180"/>
      <c r="BST200" s="180"/>
      <c r="BSU200" s="180"/>
      <c r="BSV200" s="180"/>
      <c r="BSW200" s="180"/>
      <c r="BSX200" s="76"/>
      <c r="BSY200" s="67"/>
      <c r="BSZ200" s="180"/>
      <c r="BTA200" s="180"/>
      <c r="BTB200" s="180"/>
      <c r="BTC200" s="180"/>
      <c r="BTD200" s="180"/>
      <c r="BTE200" s="76"/>
      <c r="BTF200" s="67"/>
      <c r="BTG200" s="180"/>
      <c r="BTH200" s="180"/>
      <c r="BTI200" s="180"/>
      <c r="BTJ200" s="180"/>
      <c r="BTK200" s="180"/>
      <c r="BTL200" s="76"/>
      <c r="BTM200" s="67"/>
      <c r="BTN200" s="180"/>
      <c r="BTO200" s="180"/>
      <c r="BTP200" s="180"/>
      <c r="BTQ200" s="180"/>
      <c r="BTR200" s="180"/>
      <c r="BTS200" s="76"/>
      <c r="BTT200" s="67"/>
      <c r="BTU200" s="180"/>
      <c r="BTV200" s="180"/>
      <c r="BTW200" s="180"/>
      <c r="BTX200" s="180"/>
      <c r="BTY200" s="180"/>
      <c r="BTZ200" s="76"/>
      <c r="BUA200" s="67"/>
      <c r="BUB200" s="180"/>
      <c r="BUC200" s="180"/>
      <c r="BUD200" s="180"/>
      <c r="BUE200" s="180"/>
      <c r="BUF200" s="180"/>
      <c r="BUG200" s="76"/>
      <c r="BUH200" s="67"/>
      <c r="BUI200" s="180"/>
      <c r="BUJ200" s="180"/>
      <c r="BUK200" s="180"/>
      <c r="BUL200" s="180"/>
      <c r="BUM200" s="180"/>
      <c r="BUN200" s="76"/>
      <c r="BUO200" s="67"/>
      <c r="BUP200" s="180"/>
      <c r="BUQ200" s="180"/>
      <c r="BUR200" s="180"/>
      <c r="BUS200" s="180"/>
      <c r="BUT200" s="180"/>
      <c r="BUU200" s="76"/>
      <c r="BUV200" s="67"/>
      <c r="BUW200" s="180"/>
      <c r="BUX200" s="180"/>
      <c r="BUY200" s="180"/>
      <c r="BUZ200" s="180"/>
      <c r="BVA200" s="180"/>
      <c r="BVB200" s="76"/>
      <c r="BVC200" s="67"/>
      <c r="BVD200" s="180"/>
      <c r="BVE200" s="180"/>
      <c r="BVF200" s="180"/>
      <c r="BVG200" s="180"/>
      <c r="BVH200" s="180"/>
      <c r="BVI200" s="76"/>
      <c r="BVJ200" s="67"/>
      <c r="BVK200" s="180"/>
      <c r="BVL200" s="180"/>
      <c r="BVM200" s="180"/>
      <c r="BVN200" s="180"/>
      <c r="BVO200" s="180"/>
      <c r="BVP200" s="76"/>
      <c r="BVQ200" s="67"/>
      <c r="BVR200" s="180"/>
      <c r="BVS200" s="180"/>
      <c r="BVT200" s="180"/>
      <c r="BVU200" s="180"/>
      <c r="BVV200" s="180"/>
      <c r="BVW200" s="76"/>
      <c r="BVX200" s="67"/>
      <c r="BVY200" s="180"/>
      <c r="BVZ200" s="180"/>
      <c r="BWA200" s="180"/>
      <c r="BWB200" s="180"/>
      <c r="BWC200" s="180"/>
      <c r="BWD200" s="76"/>
      <c r="BWE200" s="67"/>
      <c r="BWF200" s="180"/>
      <c r="BWG200" s="180"/>
      <c r="BWH200" s="180"/>
      <c r="BWI200" s="180"/>
      <c r="BWJ200" s="180"/>
      <c r="BWK200" s="76"/>
      <c r="BWL200" s="67"/>
      <c r="BWM200" s="180"/>
      <c r="BWN200" s="180"/>
      <c r="BWO200" s="180"/>
      <c r="BWP200" s="180"/>
      <c r="BWQ200" s="180"/>
      <c r="BWR200" s="76"/>
      <c r="BWS200" s="67"/>
      <c r="BWT200" s="180"/>
      <c r="BWU200" s="180"/>
      <c r="BWV200" s="180"/>
      <c r="BWW200" s="180"/>
      <c r="BWX200" s="180"/>
      <c r="BWY200" s="76"/>
      <c r="BWZ200" s="67"/>
      <c r="BXA200" s="180"/>
      <c r="BXB200" s="180"/>
      <c r="BXC200" s="180"/>
      <c r="BXD200" s="180"/>
      <c r="BXE200" s="180"/>
      <c r="BXF200" s="76"/>
      <c r="BXG200" s="67"/>
      <c r="BXH200" s="180"/>
      <c r="BXI200" s="180"/>
      <c r="BXJ200" s="180"/>
      <c r="BXK200" s="180"/>
      <c r="BXL200" s="180"/>
      <c r="BXM200" s="76"/>
      <c r="BXN200" s="67"/>
      <c r="BXO200" s="180"/>
      <c r="BXP200" s="180"/>
      <c r="BXQ200" s="180"/>
      <c r="BXR200" s="180"/>
      <c r="BXS200" s="180"/>
      <c r="BXT200" s="76"/>
      <c r="BXU200" s="67"/>
      <c r="BXV200" s="180"/>
      <c r="BXW200" s="180"/>
      <c r="BXX200" s="180"/>
      <c r="BXY200" s="180"/>
      <c r="BXZ200" s="180"/>
      <c r="BYA200" s="76"/>
      <c r="BYB200" s="67"/>
      <c r="BYC200" s="180"/>
      <c r="BYD200" s="180"/>
      <c r="BYE200" s="180"/>
      <c r="BYF200" s="180"/>
      <c r="BYG200" s="180"/>
      <c r="BYH200" s="76"/>
      <c r="BYI200" s="67"/>
      <c r="BYJ200" s="180"/>
      <c r="BYK200" s="180"/>
      <c r="BYL200" s="180"/>
      <c r="BYM200" s="180"/>
      <c r="BYN200" s="180"/>
      <c r="BYO200" s="76"/>
      <c r="BYP200" s="67"/>
      <c r="BYQ200" s="180"/>
      <c r="BYR200" s="180"/>
      <c r="BYS200" s="180"/>
      <c r="BYT200" s="180"/>
      <c r="BYU200" s="180"/>
      <c r="BYV200" s="76"/>
      <c r="BYW200" s="67"/>
      <c r="BYX200" s="180"/>
      <c r="BYY200" s="180"/>
      <c r="BYZ200" s="180"/>
      <c r="BZA200" s="180"/>
      <c r="BZB200" s="180"/>
      <c r="BZC200" s="76"/>
      <c r="BZD200" s="67"/>
      <c r="BZE200" s="180"/>
      <c r="BZF200" s="180"/>
      <c r="BZG200" s="180"/>
      <c r="BZH200" s="180"/>
      <c r="BZI200" s="180"/>
      <c r="BZJ200" s="76"/>
      <c r="BZK200" s="67"/>
      <c r="BZL200" s="180"/>
      <c r="BZM200" s="180"/>
      <c r="BZN200" s="180"/>
      <c r="BZO200" s="180"/>
      <c r="BZP200" s="180"/>
      <c r="BZQ200" s="76"/>
      <c r="BZR200" s="67"/>
      <c r="BZS200" s="180"/>
      <c r="BZT200" s="180"/>
      <c r="BZU200" s="180"/>
      <c r="BZV200" s="180"/>
      <c r="BZW200" s="180"/>
      <c r="BZX200" s="76"/>
      <c r="BZY200" s="67"/>
      <c r="BZZ200" s="180"/>
      <c r="CAA200" s="180"/>
      <c r="CAB200" s="180"/>
      <c r="CAC200" s="180"/>
      <c r="CAD200" s="180"/>
      <c r="CAE200" s="76"/>
      <c r="CAF200" s="67"/>
      <c r="CAG200" s="180"/>
      <c r="CAH200" s="180"/>
      <c r="CAI200" s="180"/>
      <c r="CAJ200" s="180"/>
      <c r="CAK200" s="180"/>
      <c r="CAL200" s="76"/>
      <c r="CAM200" s="67"/>
      <c r="CAN200" s="180"/>
      <c r="CAO200" s="180"/>
      <c r="CAP200" s="180"/>
      <c r="CAQ200" s="180"/>
      <c r="CAR200" s="180"/>
      <c r="CAS200" s="76"/>
      <c r="CAT200" s="67"/>
      <c r="CAU200" s="180"/>
      <c r="CAV200" s="180"/>
      <c r="CAW200" s="180"/>
      <c r="CAX200" s="180"/>
      <c r="CAY200" s="180"/>
      <c r="CAZ200" s="76"/>
      <c r="CBA200" s="67"/>
      <c r="CBB200" s="180"/>
      <c r="CBC200" s="180"/>
      <c r="CBD200" s="180"/>
      <c r="CBE200" s="180"/>
      <c r="CBF200" s="180"/>
      <c r="CBG200" s="76"/>
      <c r="CBH200" s="67"/>
      <c r="CBI200" s="180"/>
      <c r="CBJ200" s="180"/>
      <c r="CBK200" s="180"/>
      <c r="CBL200" s="180"/>
      <c r="CBM200" s="180"/>
      <c r="CBN200" s="76"/>
      <c r="CBO200" s="67"/>
      <c r="CBP200" s="180"/>
      <c r="CBQ200" s="180"/>
      <c r="CBR200" s="180"/>
      <c r="CBS200" s="180"/>
      <c r="CBT200" s="180"/>
      <c r="CBU200" s="76"/>
      <c r="CBV200" s="67"/>
      <c r="CBW200" s="180"/>
      <c r="CBX200" s="180"/>
      <c r="CBY200" s="180"/>
      <c r="CBZ200" s="180"/>
      <c r="CCA200" s="180"/>
      <c r="CCB200" s="76"/>
      <c r="CCC200" s="67"/>
      <c r="CCD200" s="180"/>
      <c r="CCE200" s="180"/>
      <c r="CCF200" s="180"/>
      <c r="CCG200" s="180"/>
      <c r="CCH200" s="180"/>
      <c r="CCI200" s="76"/>
      <c r="CCJ200" s="67"/>
      <c r="CCK200" s="180"/>
      <c r="CCL200" s="180"/>
      <c r="CCM200" s="180"/>
      <c r="CCN200" s="180"/>
      <c r="CCO200" s="180"/>
      <c r="CCP200" s="76"/>
      <c r="CCQ200" s="67"/>
      <c r="CCR200" s="180"/>
      <c r="CCS200" s="180"/>
      <c r="CCT200" s="180"/>
      <c r="CCU200" s="180"/>
      <c r="CCV200" s="180"/>
      <c r="CCW200" s="76"/>
      <c r="CCX200" s="67"/>
      <c r="CCY200" s="180"/>
      <c r="CCZ200" s="180"/>
      <c r="CDA200" s="180"/>
      <c r="CDB200" s="180"/>
      <c r="CDC200" s="180"/>
      <c r="CDD200" s="76"/>
      <c r="CDE200" s="67"/>
      <c r="CDF200" s="180"/>
      <c r="CDG200" s="180"/>
      <c r="CDH200" s="180"/>
      <c r="CDI200" s="180"/>
      <c r="CDJ200" s="180"/>
      <c r="CDK200" s="76"/>
      <c r="CDL200" s="67"/>
      <c r="CDM200" s="180"/>
      <c r="CDN200" s="180"/>
      <c r="CDO200" s="180"/>
      <c r="CDP200" s="180"/>
      <c r="CDQ200" s="180"/>
      <c r="CDR200" s="76"/>
      <c r="CDS200" s="67"/>
      <c r="CDT200" s="180"/>
      <c r="CDU200" s="180"/>
      <c r="CDV200" s="180"/>
      <c r="CDW200" s="180"/>
      <c r="CDX200" s="180"/>
      <c r="CDY200" s="76"/>
      <c r="CDZ200" s="67"/>
      <c r="CEA200" s="180"/>
      <c r="CEB200" s="180"/>
      <c r="CEC200" s="180"/>
      <c r="CED200" s="180"/>
      <c r="CEE200" s="180"/>
      <c r="CEF200" s="76"/>
      <c r="CEG200" s="67"/>
      <c r="CEH200" s="180"/>
      <c r="CEI200" s="180"/>
      <c r="CEJ200" s="180"/>
      <c r="CEK200" s="180"/>
      <c r="CEL200" s="180"/>
      <c r="CEM200" s="76"/>
      <c r="CEN200" s="67"/>
      <c r="CEO200" s="180"/>
      <c r="CEP200" s="180"/>
      <c r="CEQ200" s="180"/>
      <c r="CER200" s="180"/>
      <c r="CES200" s="180"/>
      <c r="CET200" s="76"/>
      <c r="CEU200" s="67"/>
      <c r="CEV200" s="180"/>
      <c r="CEW200" s="180"/>
      <c r="CEX200" s="180"/>
      <c r="CEY200" s="180"/>
      <c r="CEZ200" s="180"/>
      <c r="CFA200" s="76"/>
      <c r="CFB200" s="67"/>
      <c r="CFC200" s="180"/>
      <c r="CFD200" s="180"/>
      <c r="CFE200" s="180"/>
      <c r="CFF200" s="180"/>
      <c r="CFG200" s="180"/>
      <c r="CFH200" s="76"/>
      <c r="CFI200" s="67"/>
      <c r="CFJ200" s="180"/>
      <c r="CFK200" s="180"/>
      <c r="CFL200" s="180"/>
      <c r="CFM200" s="180"/>
      <c r="CFN200" s="180"/>
      <c r="CFO200" s="76"/>
      <c r="CFP200" s="67"/>
      <c r="CFQ200" s="180"/>
      <c r="CFR200" s="180"/>
      <c r="CFS200" s="180"/>
      <c r="CFT200" s="180"/>
      <c r="CFU200" s="180"/>
      <c r="CFV200" s="76"/>
      <c r="CFW200" s="67"/>
      <c r="CFX200" s="180"/>
      <c r="CFY200" s="180"/>
      <c r="CFZ200" s="180"/>
      <c r="CGA200" s="180"/>
      <c r="CGB200" s="180"/>
      <c r="CGC200" s="76"/>
      <c r="CGD200" s="67"/>
      <c r="CGE200" s="180"/>
      <c r="CGF200" s="180"/>
      <c r="CGG200" s="180"/>
      <c r="CGH200" s="180"/>
      <c r="CGI200" s="180"/>
      <c r="CGJ200" s="76"/>
      <c r="CGK200" s="67"/>
      <c r="CGL200" s="180"/>
      <c r="CGM200" s="180"/>
      <c r="CGN200" s="180"/>
      <c r="CGO200" s="180"/>
      <c r="CGP200" s="180"/>
      <c r="CGQ200" s="76"/>
      <c r="CGR200" s="67"/>
      <c r="CGS200" s="180"/>
      <c r="CGT200" s="180"/>
      <c r="CGU200" s="180"/>
      <c r="CGV200" s="180"/>
      <c r="CGW200" s="180"/>
      <c r="CGX200" s="76"/>
      <c r="CGY200" s="67"/>
      <c r="CGZ200" s="180"/>
      <c r="CHA200" s="180"/>
      <c r="CHB200" s="180"/>
      <c r="CHC200" s="180"/>
      <c r="CHD200" s="180"/>
      <c r="CHE200" s="76"/>
      <c r="CHF200" s="67"/>
      <c r="CHG200" s="180"/>
      <c r="CHH200" s="180"/>
      <c r="CHI200" s="180"/>
      <c r="CHJ200" s="180"/>
      <c r="CHK200" s="180"/>
      <c r="CHL200" s="76"/>
      <c r="CHM200" s="67"/>
      <c r="CHN200" s="180"/>
      <c r="CHO200" s="180"/>
      <c r="CHP200" s="180"/>
      <c r="CHQ200" s="180"/>
      <c r="CHR200" s="180"/>
      <c r="CHS200" s="76"/>
      <c r="CHT200" s="67"/>
      <c r="CHU200" s="180"/>
      <c r="CHV200" s="180"/>
      <c r="CHW200" s="180"/>
      <c r="CHX200" s="180"/>
      <c r="CHY200" s="180"/>
      <c r="CHZ200" s="76"/>
      <c r="CIA200" s="67"/>
      <c r="CIB200" s="180"/>
      <c r="CIC200" s="180"/>
      <c r="CID200" s="180"/>
      <c r="CIE200" s="180"/>
      <c r="CIF200" s="180"/>
      <c r="CIG200" s="76"/>
      <c r="CIH200" s="67"/>
      <c r="CII200" s="180"/>
      <c r="CIJ200" s="180"/>
      <c r="CIK200" s="180"/>
      <c r="CIL200" s="180"/>
      <c r="CIM200" s="180"/>
      <c r="CIN200" s="76"/>
      <c r="CIO200" s="67"/>
      <c r="CIP200" s="180"/>
      <c r="CIQ200" s="180"/>
      <c r="CIR200" s="180"/>
      <c r="CIS200" s="180"/>
      <c r="CIT200" s="180"/>
      <c r="CIU200" s="76"/>
      <c r="CIV200" s="67"/>
      <c r="CIW200" s="180"/>
      <c r="CIX200" s="180"/>
      <c r="CIY200" s="180"/>
      <c r="CIZ200" s="180"/>
      <c r="CJA200" s="180"/>
      <c r="CJB200" s="76"/>
      <c r="CJC200" s="67"/>
      <c r="CJD200" s="180"/>
      <c r="CJE200" s="180"/>
      <c r="CJF200" s="180"/>
      <c r="CJG200" s="180"/>
      <c r="CJH200" s="180"/>
      <c r="CJI200" s="76"/>
      <c r="CJJ200" s="67"/>
      <c r="CJK200" s="180"/>
      <c r="CJL200" s="180"/>
      <c r="CJM200" s="180"/>
      <c r="CJN200" s="180"/>
      <c r="CJO200" s="180"/>
      <c r="CJP200" s="76"/>
      <c r="CJQ200" s="67"/>
      <c r="CJR200" s="180"/>
      <c r="CJS200" s="180"/>
      <c r="CJT200" s="180"/>
      <c r="CJU200" s="180"/>
      <c r="CJV200" s="180"/>
      <c r="CJW200" s="76"/>
      <c r="CJX200" s="67"/>
      <c r="CJY200" s="180"/>
      <c r="CJZ200" s="180"/>
      <c r="CKA200" s="180"/>
      <c r="CKB200" s="180"/>
      <c r="CKC200" s="180"/>
      <c r="CKD200" s="76"/>
      <c r="CKE200" s="67"/>
      <c r="CKF200" s="180"/>
      <c r="CKG200" s="180"/>
      <c r="CKH200" s="180"/>
      <c r="CKI200" s="180"/>
      <c r="CKJ200" s="180"/>
      <c r="CKK200" s="76"/>
      <c r="CKL200" s="67"/>
      <c r="CKM200" s="180"/>
      <c r="CKN200" s="180"/>
      <c r="CKO200" s="180"/>
      <c r="CKP200" s="180"/>
      <c r="CKQ200" s="180"/>
      <c r="CKR200" s="76"/>
      <c r="CKS200" s="67"/>
      <c r="CKT200" s="180"/>
      <c r="CKU200" s="180"/>
      <c r="CKV200" s="180"/>
      <c r="CKW200" s="180"/>
      <c r="CKX200" s="180"/>
      <c r="CKY200" s="76"/>
      <c r="CKZ200" s="67"/>
      <c r="CLA200" s="180"/>
      <c r="CLB200" s="180"/>
      <c r="CLC200" s="180"/>
      <c r="CLD200" s="180"/>
      <c r="CLE200" s="180"/>
      <c r="CLF200" s="76"/>
      <c r="CLG200" s="67"/>
      <c r="CLH200" s="180"/>
      <c r="CLI200" s="180"/>
      <c r="CLJ200" s="180"/>
      <c r="CLK200" s="180"/>
      <c r="CLL200" s="180"/>
      <c r="CLM200" s="76"/>
      <c r="CLN200" s="67"/>
      <c r="CLO200" s="180"/>
      <c r="CLP200" s="180"/>
      <c r="CLQ200" s="180"/>
      <c r="CLR200" s="180"/>
      <c r="CLS200" s="180"/>
      <c r="CLT200" s="76"/>
      <c r="CLU200" s="67"/>
      <c r="CLV200" s="180"/>
      <c r="CLW200" s="180"/>
      <c r="CLX200" s="180"/>
      <c r="CLY200" s="180"/>
      <c r="CLZ200" s="180"/>
      <c r="CMA200" s="76"/>
      <c r="CMB200" s="67"/>
      <c r="CMC200" s="180"/>
      <c r="CMD200" s="180"/>
      <c r="CME200" s="180"/>
      <c r="CMF200" s="180"/>
      <c r="CMG200" s="180"/>
      <c r="CMH200" s="76"/>
      <c r="CMI200" s="67"/>
      <c r="CMJ200" s="180"/>
      <c r="CMK200" s="180"/>
      <c r="CML200" s="180"/>
      <c r="CMM200" s="180"/>
      <c r="CMN200" s="180"/>
      <c r="CMO200" s="76"/>
      <c r="CMP200" s="67"/>
      <c r="CMQ200" s="180"/>
      <c r="CMR200" s="180"/>
      <c r="CMS200" s="180"/>
      <c r="CMT200" s="180"/>
      <c r="CMU200" s="180"/>
      <c r="CMV200" s="76"/>
      <c r="CMW200" s="67"/>
      <c r="CMX200" s="180"/>
      <c r="CMY200" s="180"/>
      <c r="CMZ200" s="180"/>
      <c r="CNA200" s="180"/>
      <c r="CNB200" s="180"/>
      <c r="CNC200" s="76"/>
      <c r="CND200" s="67"/>
      <c r="CNE200" s="180"/>
      <c r="CNF200" s="180"/>
      <c r="CNG200" s="180"/>
      <c r="CNH200" s="180"/>
      <c r="CNI200" s="180"/>
      <c r="CNJ200" s="76"/>
      <c r="CNK200" s="67"/>
      <c r="CNL200" s="180"/>
      <c r="CNM200" s="180"/>
      <c r="CNN200" s="180"/>
      <c r="CNO200" s="180"/>
      <c r="CNP200" s="180"/>
      <c r="CNQ200" s="76"/>
      <c r="CNR200" s="67"/>
      <c r="CNS200" s="180"/>
      <c r="CNT200" s="180"/>
      <c r="CNU200" s="180"/>
      <c r="CNV200" s="180"/>
      <c r="CNW200" s="180"/>
      <c r="CNX200" s="76"/>
      <c r="CNY200" s="67"/>
      <c r="CNZ200" s="180"/>
      <c r="COA200" s="180"/>
      <c r="COB200" s="180"/>
      <c r="COC200" s="180"/>
      <c r="COD200" s="180"/>
      <c r="COE200" s="76"/>
      <c r="COF200" s="67"/>
      <c r="COG200" s="180"/>
      <c r="COH200" s="180"/>
      <c r="COI200" s="180"/>
      <c r="COJ200" s="180"/>
      <c r="COK200" s="180"/>
      <c r="COL200" s="76"/>
      <c r="COM200" s="67"/>
      <c r="CON200" s="180"/>
      <c r="COO200" s="180"/>
      <c r="COP200" s="180"/>
      <c r="COQ200" s="180"/>
      <c r="COR200" s="180"/>
      <c r="COS200" s="76"/>
      <c r="COT200" s="67"/>
      <c r="COU200" s="180"/>
      <c r="COV200" s="180"/>
      <c r="COW200" s="180"/>
      <c r="COX200" s="180"/>
      <c r="COY200" s="180"/>
      <c r="COZ200" s="76"/>
      <c r="CPA200" s="67"/>
      <c r="CPB200" s="180"/>
      <c r="CPC200" s="180"/>
      <c r="CPD200" s="180"/>
      <c r="CPE200" s="180"/>
      <c r="CPF200" s="180"/>
      <c r="CPG200" s="76"/>
      <c r="CPH200" s="67"/>
      <c r="CPI200" s="180"/>
      <c r="CPJ200" s="180"/>
      <c r="CPK200" s="180"/>
      <c r="CPL200" s="180"/>
      <c r="CPM200" s="180"/>
      <c r="CPN200" s="76"/>
      <c r="CPO200" s="67"/>
      <c r="CPP200" s="180"/>
      <c r="CPQ200" s="180"/>
      <c r="CPR200" s="180"/>
      <c r="CPS200" s="180"/>
      <c r="CPT200" s="180"/>
      <c r="CPU200" s="76"/>
      <c r="CPV200" s="67"/>
      <c r="CPW200" s="180"/>
      <c r="CPX200" s="180"/>
      <c r="CPY200" s="180"/>
      <c r="CPZ200" s="180"/>
      <c r="CQA200" s="180"/>
      <c r="CQB200" s="76"/>
      <c r="CQC200" s="67"/>
      <c r="CQD200" s="180"/>
      <c r="CQE200" s="180"/>
      <c r="CQF200" s="180"/>
      <c r="CQG200" s="180"/>
      <c r="CQH200" s="180"/>
      <c r="CQI200" s="76"/>
      <c r="CQJ200" s="67"/>
      <c r="CQK200" s="180"/>
      <c r="CQL200" s="180"/>
      <c r="CQM200" s="180"/>
      <c r="CQN200" s="180"/>
      <c r="CQO200" s="180"/>
      <c r="CQP200" s="76"/>
      <c r="CQQ200" s="67"/>
      <c r="CQR200" s="180"/>
      <c r="CQS200" s="180"/>
      <c r="CQT200" s="180"/>
      <c r="CQU200" s="180"/>
      <c r="CQV200" s="180"/>
      <c r="CQW200" s="76"/>
      <c r="CQX200" s="67"/>
      <c r="CQY200" s="180"/>
      <c r="CQZ200" s="180"/>
      <c r="CRA200" s="180"/>
      <c r="CRB200" s="180"/>
      <c r="CRC200" s="180"/>
      <c r="CRD200" s="76"/>
      <c r="CRE200" s="67"/>
      <c r="CRF200" s="180"/>
      <c r="CRG200" s="180"/>
      <c r="CRH200" s="180"/>
      <c r="CRI200" s="180"/>
      <c r="CRJ200" s="180"/>
      <c r="CRK200" s="76"/>
      <c r="CRL200" s="67"/>
      <c r="CRM200" s="180"/>
      <c r="CRN200" s="180"/>
      <c r="CRO200" s="180"/>
      <c r="CRP200" s="180"/>
      <c r="CRQ200" s="180"/>
      <c r="CRR200" s="76"/>
      <c r="CRS200" s="67"/>
      <c r="CRT200" s="180"/>
      <c r="CRU200" s="180"/>
      <c r="CRV200" s="180"/>
      <c r="CRW200" s="180"/>
      <c r="CRX200" s="180"/>
      <c r="CRY200" s="76"/>
      <c r="CRZ200" s="67"/>
      <c r="CSA200" s="180"/>
      <c r="CSB200" s="180"/>
      <c r="CSC200" s="180"/>
      <c r="CSD200" s="180"/>
      <c r="CSE200" s="180"/>
      <c r="CSF200" s="76"/>
      <c r="CSG200" s="67"/>
      <c r="CSH200" s="180"/>
      <c r="CSI200" s="180"/>
      <c r="CSJ200" s="180"/>
      <c r="CSK200" s="180"/>
      <c r="CSL200" s="180"/>
      <c r="CSM200" s="76"/>
      <c r="CSN200" s="67"/>
      <c r="CSO200" s="180"/>
      <c r="CSP200" s="180"/>
      <c r="CSQ200" s="180"/>
      <c r="CSR200" s="180"/>
      <c r="CSS200" s="180"/>
      <c r="CST200" s="76"/>
      <c r="CSU200" s="67"/>
      <c r="CSV200" s="180"/>
      <c r="CSW200" s="180"/>
      <c r="CSX200" s="180"/>
      <c r="CSY200" s="180"/>
      <c r="CSZ200" s="180"/>
      <c r="CTA200" s="76"/>
      <c r="CTB200" s="67"/>
      <c r="CTC200" s="180"/>
      <c r="CTD200" s="180"/>
      <c r="CTE200" s="180"/>
      <c r="CTF200" s="180"/>
      <c r="CTG200" s="180"/>
      <c r="CTH200" s="76"/>
      <c r="CTI200" s="67"/>
      <c r="CTJ200" s="180"/>
      <c r="CTK200" s="180"/>
      <c r="CTL200" s="180"/>
      <c r="CTM200" s="180"/>
      <c r="CTN200" s="180"/>
      <c r="CTO200" s="76"/>
      <c r="CTP200" s="67"/>
      <c r="CTQ200" s="180"/>
      <c r="CTR200" s="180"/>
      <c r="CTS200" s="180"/>
      <c r="CTT200" s="180"/>
      <c r="CTU200" s="180"/>
      <c r="CTV200" s="76"/>
      <c r="CTW200" s="67"/>
      <c r="CTX200" s="180"/>
      <c r="CTY200" s="180"/>
      <c r="CTZ200" s="180"/>
      <c r="CUA200" s="180"/>
      <c r="CUB200" s="180"/>
      <c r="CUC200" s="76"/>
      <c r="CUD200" s="67"/>
      <c r="CUE200" s="180"/>
      <c r="CUF200" s="180"/>
      <c r="CUG200" s="180"/>
      <c r="CUH200" s="180"/>
      <c r="CUI200" s="180"/>
      <c r="CUJ200" s="76"/>
      <c r="CUK200" s="67"/>
      <c r="CUL200" s="180"/>
      <c r="CUM200" s="180"/>
      <c r="CUN200" s="180"/>
      <c r="CUO200" s="180"/>
      <c r="CUP200" s="180"/>
      <c r="CUQ200" s="76"/>
      <c r="CUR200" s="67"/>
      <c r="CUS200" s="180"/>
      <c r="CUT200" s="180"/>
      <c r="CUU200" s="180"/>
      <c r="CUV200" s="180"/>
      <c r="CUW200" s="180"/>
      <c r="CUX200" s="76"/>
      <c r="CUY200" s="67"/>
      <c r="CUZ200" s="180"/>
      <c r="CVA200" s="180"/>
      <c r="CVB200" s="180"/>
      <c r="CVC200" s="180"/>
      <c r="CVD200" s="180"/>
      <c r="CVE200" s="76"/>
      <c r="CVF200" s="67"/>
      <c r="CVG200" s="180"/>
      <c r="CVH200" s="180"/>
      <c r="CVI200" s="180"/>
      <c r="CVJ200" s="180"/>
      <c r="CVK200" s="180"/>
      <c r="CVL200" s="76"/>
      <c r="CVM200" s="67"/>
      <c r="CVN200" s="180"/>
      <c r="CVO200" s="180"/>
      <c r="CVP200" s="180"/>
      <c r="CVQ200" s="180"/>
      <c r="CVR200" s="180"/>
      <c r="CVS200" s="76"/>
      <c r="CVT200" s="67"/>
      <c r="CVU200" s="180"/>
      <c r="CVV200" s="180"/>
      <c r="CVW200" s="180"/>
      <c r="CVX200" s="180"/>
      <c r="CVY200" s="180"/>
      <c r="CVZ200" s="76"/>
      <c r="CWA200" s="67"/>
      <c r="CWB200" s="180"/>
      <c r="CWC200" s="180"/>
      <c r="CWD200" s="180"/>
      <c r="CWE200" s="180"/>
      <c r="CWF200" s="180"/>
      <c r="CWG200" s="76"/>
      <c r="CWH200" s="67"/>
      <c r="CWI200" s="180"/>
      <c r="CWJ200" s="180"/>
      <c r="CWK200" s="180"/>
      <c r="CWL200" s="180"/>
      <c r="CWM200" s="180"/>
      <c r="CWN200" s="76"/>
      <c r="CWO200" s="67"/>
      <c r="CWP200" s="180"/>
      <c r="CWQ200" s="180"/>
      <c r="CWR200" s="180"/>
      <c r="CWS200" s="180"/>
      <c r="CWT200" s="180"/>
      <c r="CWU200" s="76"/>
      <c r="CWV200" s="67"/>
      <c r="CWW200" s="180"/>
      <c r="CWX200" s="180"/>
      <c r="CWY200" s="180"/>
      <c r="CWZ200" s="180"/>
      <c r="CXA200" s="180"/>
      <c r="CXB200" s="76"/>
      <c r="CXC200" s="67"/>
      <c r="CXD200" s="180"/>
      <c r="CXE200" s="180"/>
      <c r="CXF200" s="180"/>
      <c r="CXG200" s="180"/>
      <c r="CXH200" s="180"/>
      <c r="CXI200" s="76"/>
      <c r="CXJ200" s="67"/>
      <c r="CXK200" s="180"/>
      <c r="CXL200" s="180"/>
      <c r="CXM200" s="180"/>
      <c r="CXN200" s="180"/>
      <c r="CXO200" s="180"/>
      <c r="CXP200" s="76"/>
      <c r="CXQ200" s="67"/>
      <c r="CXR200" s="180"/>
      <c r="CXS200" s="180"/>
      <c r="CXT200" s="180"/>
      <c r="CXU200" s="180"/>
      <c r="CXV200" s="180"/>
      <c r="CXW200" s="76"/>
      <c r="CXX200" s="67"/>
      <c r="CXY200" s="180"/>
      <c r="CXZ200" s="180"/>
      <c r="CYA200" s="180"/>
      <c r="CYB200" s="180"/>
      <c r="CYC200" s="180"/>
      <c r="CYD200" s="76"/>
      <c r="CYE200" s="67"/>
      <c r="CYF200" s="180"/>
      <c r="CYG200" s="180"/>
      <c r="CYH200" s="180"/>
      <c r="CYI200" s="180"/>
      <c r="CYJ200" s="180"/>
      <c r="CYK200" s="76"/>
      <c r="CYL200" s="67"/>
      <c r="CYM200" s="180"/>
      <c r="CYN200" s="180"/>
      <c r="CYO200" s="180"/>
      <c r="CYP200" s="180"/>
      <c r="CYQ200" s="180"/>
      <c r="CYR200" s="76"/>
      <c r="CYS200" s="67"/>
      <c r="CYT200" s="180"/>
      <c r="CYU200" s="180"/>
      <c r="CYV200" s="180"/>
      <c r="CYW200" s="180"/>
      <c r="CYX200" s="180"/>
      <c r="CYY200" s="76"/>
      <c r="CYZ200" s="67"/>
      <c r="CZA200" s="180"/>
      <c r="CZB200" s="180"/>
      <c r="CZC200" s="180"/>
      <c r="CZD200" s="180"/>
      <c r="CZE200" s="180"/>
      <c r="CZF200" s="76"/>
      <c r="CZG200" s="67"/>
      <c r="CZH200" s="180"/>
      <c r="CZI200" s="180"/>
      <c r="CZJ200" s="180"/>
      <c r="CZK200" s="180"/>
      <c r="CZL200" s="180"/>
      <c r="CZM200" s="76"/>
      <c r="CZN200" s="67"/>
      <c r="CZO200" s="180"/>
      <c r="CZP200" s="180"/>
      <c r="CZQ200" s="180"/>
      <c r="CZR200" s="180"/>
      <c r="CZS200" s="180"/>
      <c r="CZT200" s="76"/>
      <c r="CZU200" s="67"/>
      <c r="CZV200" s="180"/>
      <c r="CZW200" s="180"/>
      <c r="CZX200" s="180"/>
      <c r="CZY200" s="180"/>
      <c r="CZZ200" s="180"/>
      <c r="DAA200" s="76"/>
      <c r="DAB200" s="67"/>
      <c r="DAC200" s="180"/>
      <c r="DAD200" s="180"/>
      <c r="DAE200" s="180"/>
      <c r="DAF200" s="180"/>
      <c r="DAG200" s="180"/>
      <c r="DAH200" s="76"/>
      <c r="DAI200" s="67"/>
      <c r="DAJ200" s="180"/>
      <c r="DAK200" s="180"/>
      <c r="DAL200" s="180"/>
      <c r="DAM200" s="180"/>
      <c r="DAN200" s="180"/>
      <c r="DAO200" s="76"/>
      <c r="DAP200" s="67"/>
      <c r="DAQ200" s="180"/>
      <c r="DAR200" s="180"/>
      <c r="DAS200" s="180"/>
      <c r="DAT200" s="180"/>
      <c r="DAU200" s="180"/>
      <c r="DAV200" s="76"/>
      <c r="DAW200" s="67"/>
      <c r="DAX200" s="180"/>
      <c r="DAY200" s="180"/>
      <c r="DAZ200" s="180"/>
      <c r="DBA200" s="180"/>
      <c r="DBB200" s="180"/>
      <c r="DBC200" s="76"/>
      <c r="DBD200" s="67"/>
      <c r="DBE200" s="180"/>
      <c r="DBF200" s="180"/>
      <c r="DBG200" s="180"/>
      <c r="DBH200" s="180"/>
      <c r="DBI200" s="180"/>
      <c r="DBJ200" s="76"/>
      <c r="DBK200" s="67"/>
      <c r="DBL200" s="180"/>
      <c r="DBM200" s="180"/>
      <c r="DBN200" s="180"/>
      <c r="DBO200" s="180"/>
      <c r="DBP200" s="180"/>
      <c r="DBQ200" s="76"/>
      <c r="DBR200" s="67"/>
      <c r="DBS200" s="180"/>
      <c r="DBT200" s="180"/>
      <c r="DBU200" s="180"/>
      <c r="DBV200" s="180"/>
      <c r="DBW200" s="180"/>
      <c r="DBX200" s="76"/>
      <c r="DBY200" s="67"/>
      <c r="DBZ200" s="180"/>
      <c r="DCA200" s="180"/>
      <c r="DCB200" s="180"/>
      <c r="DCC200" s="180"/>
      <c r="DCD200" s="180"/>
      <c r="DCE200" s="76"/>
      <c r="DCF200" s="67"/>
      <c r="DCG200" s="180"/>
      <c r="DCH200" s="180"/>
      <c r="DCI200" s="180"/>
      <c r="DCJ200" s="180"/>
      <c r="DCK200" s="180"/>
      <c r="DCL200" s="76"/>
      <c r="DCM200" s="67"/>
      <c r="DCN200" s="180"/>
      <c r="DCO200" s="180"/>
      <c r="DCP200" s="180"/>
      <c r="DCQ200" s="180"/>
      <c r="DCR200" s="180"/>
      <c r="DCS200" s="76"/>
      <c r="DCT200" s="67"/>
      <c r="DCU200" s="180"/>
      <c r="DCV200" s="180"/>
      <c r="DCW200" s="180"/>
      <c r="DCX200" s="180"/>
      <c r="DCY200" s="180"/>
      <c r="DCZ200" s="76"/>
      <c r="DDA200" s="67"/>
      <c r="DDB200" s="180"/>
      <c r="DDC200" s="180"/>
      <c r="DDD200" s="180"/>
      <c r="DDE200" s="180"/>
      <c r="DDF200" s="180"/>
      <c r="DDG200" s="76"/>
      <c r="DDH200" s="67"/>
      <c r="DDI200" s="180"/>
      <c r="DDJ200" s="180"/>
      <c r="DDK200" s="180"/>
      <c r="DDL200" s="180"/>
      <c r="DDM200" s="180"/>
      <c r="DDN200" s="76"/>
      <c r="DDO200" s="67"/>
      <c r="DDP200" s="180"/>
      <c r="DDQ200" s="180"/>
      <c r="DDR200" s="180"/>
      <c r="DDS200" s="180"/>
      <c r="DDT200" s="180"/>
      <c r="DDU200" s="76"/>
      <c r="DDV200" s="67"/>
      <c r="DDW200" s="180"/>
      <c r="DDX200" s="180"/>
      <c r="DDY200" s="180"/>
      <c r="DDZ200" s="180"/>
      <c r="DEA200" s="180"/>
      <c r="DEB200" s="76"/>
      <c r="DEC200" s="67"/>
      <c r="DED200" s="180"/>
      <c r="DEE200" s="180"/>
      <c r="DEF200" s="180"/>
      <c r="DEG200" s="180"/>
      <c r="DEH200" s="180"/>
      <c r="DEI200" s="76"/>
      <c r="DEJ200" s="67"/>
      <c r="DEK200" s="180"/>
      <c r="DEL200" s="180"/>
      <c r="DEM200" s="180"/>
      <c r="DEN200" s="180"/>
      <c r="DEO200" s="180"/>
      <c r="DEP200" s="76"/>
      <c r="DEQ200" s="67"/>
      <c r="DER200" s="180"/>
      <c r="DES200" s="180"/>
      <c r="DET200" s="180"/>
      <c r="DEU200" s="180"/>
      <c r="DEV200" s="180"/>
      <c r="DEW200" s="76"/>
      <c r="DEX200" s="67"/>
      <c r="DEY200" s="180"/>
      <c r="DEZ200" s="180"/>
      <c r="DFA200" s="180"/>
      <c r="DFB200" s="180"/>
      <c r="DFC200" s="180"/>
      <c r="DFD200" s="76"/>
      <c r="DFE200" s="67"/>
      <c r="DFF200" s="180"/>
      <c r="DFG200" s="180"/>
      <c r="DFH200" s="180"/>
      <c r="DFI200" s="180"/>
      <c r="DFJ200" s="180"/>
      <c r="DFK200" s="76"/>
      <c r="DFL200" s="67"/>
      <c r="DFM200" s="180"/>
      <c r="DFN200" s="180"/>
      <c r="DFO200" s="180"/>
      <c r="DFP200" s="180"/>
      <c r="DFQ200" s="180"/>
      <c r="DFR200" s="76"/>
      <c r="DFS200" s="67"/>
      <c r="DFT200" s="180"/>
      <c r="DFU200" s="180"/>
      <c r="DFV200" s="180"/>
      <c r="DFW200" s="180"/>
      <c r="DFX200" s="180"/>
      <c r="DFY200" s="76"/>
      <c r="DFZ200" s="67"/>
      <c r="DGA200" s="180"/>
      <c r="DGB200" s="180"/>
      <c r="DGC200" s="180"/>
      <c r="DGD200" s="180"/>
      <c r="DGE200" s="180"/>
      <c r="DGF200" s="76"/>
      <c r="DGG200" s="67"/>
      <c r="DGH200" s="180"/>
      <c r="DGI200" s="180"/>
      <c r="DGJ200" s="180"/>
      <c r="DGK200" s="180"/>
      <c r="DGL200" s="180"/>
      <c r="DGM200" s="76"/>
      <c r="DGN200" s="67"/>
      <c r="DGO200" s="180"/>
      <c r="DGP200" s="180"/>
      <c r="DGQ200" s="180"/>
      <c r="DGR200" s="180"/>
      <c r="DGS200" s="180"/>
      <c r="DGT200" s="76"/>
      <c r="DGU200" s="67"/>
      <c r="DGV200" s="180"/>
      <c r="DGW200" s="180"/>
      <c r="DGX200" s="180"/>
      <c r="DGY200" s="180"/>
      <c r="DGZ200" s="180"/>
      <c r="DHA200" s="76"/>
      <c r="DHB200" s="67"/>
      <c r="DHC200" s="180"/>
      <c r="DHD200" s="180"/>
      <c r="DHE200" s="180"/>
      <c r="DHF200" s="180"/>
      <c r="DHG200" s="180"/>
      <c r="DHH200" s="76"/>
      <c r="DHI200" s="67"/>
      <c r="DHJ200" s="180"/>
      <c r="DHK200" s="180"/>
      <c r="DHL200" s="180"/>
      <c r="DHM200" s="180"/>
      <c r="DHN200" s="180"/>
      <c r="DHO200" s="76"/>
      <c r="DHP200" s="67"/>
      <c r="DHQ200" s="180"/>
      <c r="DHR200" s="180"/>
      <c r="DHS200" s="180"/>
      <c r="DHT200" s="180"/>
      <c r="DHU200" s="180"/>
      <c r="DHV200" s="76"/>
      <c r="DHW200" s="67"/>
      <c r="DHX200" s="180"/>
      <c r="DHY200" s="180"/>
      <c r="DHZ200" s="180"/>
      <c r="DIA200" s="180"/>
      <c r="DIB200" s="180"/>
      <c r="DIC200" s="76"/>
      <c r="DID200" s="67"/>
      <c r="DIE200" s="180"/>
      <c r="DIF200" s="180"/>
      <c r="DIG200" s="180"/>
      <c r="DIH200" s="180"/>
      <c r="DII200" s="180"/>
      <c r="DIJ200" s="76"/>
      <c r="DIK200" s="67"/>
      <c r="DIL200" s="180"/>
      <c r="DIM200" s="180"/>
      <c r="DIN200" s="180"/>
      <c r="DIO200" s="180"/>
      <c r="DIP200" s="180"/>
      <c r="DIQ200" s="76"/>
      <c r="DIR200" s="67"/>
      <c r="DIS200" s="180"/>
      <c r="DIT200" s="180"/>
      <c r="DIU200" s="180"/>
      <c r="DIV200" s="180"/>
      <c r="DIW200" s="180"/>
      <c r="DIX200" s="76"/>
      <c r="DIY200" s="67"/>
      <c r="DIZ200" s="180"/>
      <c r="DJA200" s="180"/>
      <c r="DJB200" s="180"/>
      <c r="DJC200" s="180"/>
      <c r="DJD200" s="180"/>
      <c r="DJE200" s="76"/>
      <c r="DJF200" s="67"/>
      <c r="DJG200" s="180"/>
      <c r="DJH200" s="180"/>
      <c r="DJI200" s="180"/>
      <c r="DJJ200" s="180"/>
      <c r="DJK200" s="180"/>
      <c r="DJL200" s="76"/>
      <c r="DJM200" s="67"/>
      <c r="DJN200" s="180"/>
      <c r="DJO200" s="180"/>
      <c r="DJP200" s="180"/>
      <c r="DJQ200" s="180"/>
      <c r="DJR200" s="180"/>
      <c r="DJS200" s="76"/>
      <c r="DJT200" s="67"/>
      <c r="DJU200" s="180"/>
      <c r="DJV200" s="180"/>
      <c r="DJW200" s="180"/>
      <c r="DJX200" s="180"/>
      <c r="DJY200" s="180"/>
      <c r="DJZ200" s="76"/>
      <c r="DKA200" s="67"/>
      <c r="DKB200" s="180"/>
      <c r="DKC200" s="180"/>
      <c r="DKD200" s="180"/>
      <c r="DKE200" s="180"/>
      <c r="DKF200" s="180"/>
      <c r="DKG200" s="76"/>
      <c r="DKH200" s="67"/>
      <c r="DKI200" s="180"/>
      <c r="DKJ200" s="180"/>
      <c r="DKK200" s="180"/>
      <c r="DKL200" s="180"/>
      <c r="DKM200" s="180"/>
      <c r="DKN200" s="76"/>
      <c r="DKO200" s="67"/>
      <c r="DKP200" s="180"/>
      <c r="DKQ200" s="180"/>
      <c r="DKR200" s="180"/>
      <c r="DKS200" s="180"/>
      <c r="DKT200" s="180"/>
      <c r="DKU200" s="76"/>
      <c r="DKV200" s="67"/>
      <c r="DKW200" s="180"/>
      <c r="DKX200" s="180"/>
      <c r="DKY200" s="180"/>
      <c r="DKZ200" s="180"/>
      <c r="DLA200" s="180"/>
      <c r="DLB200" s="76"/>
      <c r="DLC200" s="67"/>
      <c r="DLD200" s="180"/>
      <c r="DLE200" s="180"/>
      <c r="DLF200" s="180"/>
      <c r="DLG200" s="180"/>
      <c r="DLH200" s="180"/>
      <c r="DLI200" s="76"/>
      <c r="DLJ200" s="67"/>
      <c r="DLK200" s="180"/>
      <c r="DLL200" s="180"/>
      <c r="DLM200" s="180"/>
      <c r="DLN200" s="180"/>
      <c r="DLO200" s="180"/>
      <c r="DLP200" s="76"/>
      <c r="DLQ200" s="67"/>
      <c r="DLR200" s="180"/>
      <c r="DLS200" s="180"/>
      <c r="DLT200" s="180"/>
      <c r="DLU200" s="180"/>
      <c r="DLV200" s="180"/>
      <c r="DLW200" s="76"/>
      <c r="DLX200" s="67"/>
      <c r="DLY200" s="180"/>
      <c r="DLZ200" s="180"/>
      <c r="DMA200" s="180"/>
      <c r="DMB200" s="180"/>
      <c r="DMC200" s="180"/>
      <c r="DMD200" s="76"/>
      <c r="DME200" s="67"/>
      <c r="DMF200" s="180"/>
      <c r="DMG200" s="180"/>
      <c r="DMH200" s="180"/>
      <c r="DMI200" s="180"/>
      <c r="DMJ200" s="180"/>
      <c r="DMK200" s="76"/>
      <c r="DML200" s="67"/>
      <c r="DMM200" s="180"/>
      <c r="DMN200" s="180"/>
      <c r="DMO200" s="180"/>
      <c r="DMP200" s="180"/>
      <c r="DMQ200" s="180"/>
      <c r="DMR200" s="76"/>
      <c r="DMS200" s="67"/>
      <c r="DMT200" s="180"/>
      <c r="DMU200" s="180"/>
      <c r="DMV200" s="180"/>
      <c r="DMW200" s="180"/>
      <c r="DMX200" s="180"/>
      <c r="DMY200" s="76"/>
      <c r="DMZ200" s="67"/>
      <c r="DNA200" s="180"/>
      <c r="DNB200" s="180"/>
      <c r="DNC200" s="180"/>
      <c r="DND200" s="180"/>
      <c r="DNE200" s="180"/>
      <c r="DNF200" s="76"/>
      <c r="DNG200" s="67"/>
      <c r="DNH200" s="180"/>
      <c r="DNI200" s="180"/>
      <c r="DNJ200" s="180"/>
      <c r="DNK200" s="180"/>
      <c r="DNL200" s="180"/>
      <c r="DNM200" s="76"/>
      <c r="DNN200" s="67"/>
      <c r="DNO200" s="180"/>
      <c r="DNP200" s="180"/>
      <c r="DNQ200" s="180"/>
      <c r="DNR200" s="180"/>
      <c r="DNS200" s="180"/>
      <c r="DNT200" s="76"/>
      <c r="DNU200" s="67"/>
      <c r="DNV200" s="180"/>
      <c r="DNW200" s="180"/>
      <c r="DNX200" s="180"/>
      <c r="DNY200" s="180"/>
      <c r="DNZ200" s="180"/>
      <c r="DOA200" s="76"/>
      <c r="DOB200" s="67"/>
      <c r="DOC200" s="180"/>
      <c r="DOD200" s="180"/>
      <c r="DOE200" s="180"/>
      <c r="DOF200" s="180"/>
      <c r="DOG200" s="180"/>
      <c r="DOH200" s="76"/>
      <c r="DOI200" s="67"/>
      <c r="DOJ200" s="180"/>
      <c r="DOK200" s="180"/>
      <c r="DOL200" s="180"/>
      <c r="DOM200" s="180"/>
      <c r="DON200" s="180"/>
      <c r="DOO200" s="76"/>
      <c r="DOP200" s="67"/>
      <c r="DOQ200" s="180"/>
      <c r="DOR200" s="180"/>
      <c r="DOS200" s="180"/>
      <c r="DOT200" s="180"/>
      <c r="DOU200" s="180"/>
      <c r="DOV200" s="76"/>
      <c r="DOW200" s="67"/>
      <c r="DOX200" s="180"/>
      <c r="DOY200" s="180"/>
      <c r="DOZ200" s="180"/>
      <c r="DPA200" s="180"/>
      <c r="DPB200" s="180"/>
      <c r="DPC200" s="76"/>
      <c r="DPD200" s="67"/>
      <c r="DPE200" s="180"/>
      <c r="DPF200" s="180"/>
      <c r="DPG200" s="180"/>
      <c r="DPH200" s="180"/>
      <c r="DPI200" s="180"/>
      <c r="DPJ200" s="76"/>
      <c r="DPK200" s="67"/>
      <c r="DPL200" s="180"/>
      <c r="DPM200" s="180"/>
      <c r="DPN200" s="180"/>
      <c r="DPO200" s="180"/>
      <c r="DPP200" s="180"/>
      <c r="DPQ200" s="76"/>
      <c r="DPR200" s="67"/>
      <c r="DPS200" s="180"/>
      <c r="DPT200" s="180"/>
      <c r="DPU200" s="180"/>
      <c r="DPV200" s="180"/>
      <c r="DPW200" s="180"/>
      <c r="DPX200" s="76"/>
      <c r="DPY200" s="67"/>
      <c r="DPZ200" s="180"/>
      <c r="DQA200" s="180"/>
      <c r="DQB200" s="180"/>
      <c r="DQC200" s="180"/>
      <c r="DQD200" s="180"/>
      <c r="DQE200" s="76"/>
      <c r="DQF200" s="67"/>
      <c r="DQG200" s="180"/>
      <c r="DQH200" s="180"/>
      <c r="DQI200" s="180"/>
      <c r="DQJ200" s="180"/>
      <c r="DQK200" s="180"/>
      <c r="DQL200" s="76"/>
      <c r="DQM200" s="67"/>
      <c r="DQN200" s="180"/>
      <c r="DQO200" s="180"/>
      <c r="DQP200" s="180"/>
      <c r="DQQ200" s="180"/>
      <c r="DQR200" s="180"/>
      <c r="DQS200" s="76"/>
      <c r="DQT200" s="67"/>
      <c r="DQU200" s="180"/>
      <c r="DQV200" s="180"/>
      <c r="DQW200" s="180"/>
      <c r="DQX200" s="180"/>
      <c r="DQY200" s="180"/>
      <c r="DQZ200" s="76"/>
      <c r="DRA200" s="67"/>
      <c r="DRB200" s="180"/>
      <c r="DRC200" s="180"/>
      <c r="DRD200" s="180"/>
      <c r="DRE200" s="180"/>
      <c r="DRF200" s="180"/>
      <c r="DRG200" s="76"/>
      <c r="DRH200" s="67"/>
      <c r="DRI200" s="180"/>
      <c r="DRJ200" s="180"/>
      <c r="DRK200" s="180"/>
      <c r="DRL200" s="180"/>
      <c r="DRM200" s="180"/>
      <c r="DRN200" s="76"/>
      <c r="DRO200" s="67"/>
      <c r="DRP200" s="180"/>
      <c r="DRQ200" s="180"/>
      <c r="DRR200" s="180"/>
      <c r="DRS200" s="180"/>
      <c r="DRT200" s="180"/>
      <c r="DRU200" s="76"/>
      <c r="DRV200" s="67"/>
      <c r="DRW200" s="180"/>
      <c r="DRX200" s="180"/>
      <c r="DRY200" s="180"/>
      <c r="DRZ200" s="180"/>
      <c r="DSA200" s="180"/>
      <c r="DSB200" s="76"/>
      <c r="DSC200" s="67"/>
      <c r="DSD200" s="180"/>
      <c r="DSE200" s="180"/>
      <c r="DSF200" s="180"/>
      <c r="DSG200" s="180"/>
      <c r="DSH200" s="180"/>
      <c r="DSI200" s="76"/>
      <c r="DSJ200" s="67"/>
      <c r="DSK200" s="180"/>
      <c r="DSL200" s="180"/>
      <c r="DSM200" s="180"/>
      <c r="DSN200" s="180"/>
      <c r="DSO200" s="180"/>
      <c r="DSP200" s="76"/>
      <c r="DSQ200" s="67"/>
      <c r="DSR200" s="180"/>
      <c r="DSS200" s="180"/>
      <c r="DST200" s="180"/>
      <c r="DSU200" s="180"/>
      <c r="DSV200" s="180"/>
      <c r="DSW200" s="76"/>
      <c r="DSX200" s="67"/>
      <c r="DSY200" s="180"/>
      <c r="DSZ200" s="180"/>
      <c r="DTA200" s="180"/>
      <c r="DTB200" s="180"/>
      <c r="DTC200" s="180"/>
      <c r="DTD200" s="76"/>
      <c r="DTE200" s="67"/>
      <c r="DTF200" s="180"/>
      <c r="DTG200" s="180"/>
      <c r="DTH200" s="180"/>
      <c r="DTI200" s="180"/>
      <c r="DTJ200" s="180"/>
      <c r="DTK200" s="76"/>
      <c r="DTL200" s="67"/>
      <c r="DTM200" s="180"/>
      <c r="DTN200" s="180"/>
      <c r="DTO200" s="180"/>
      <c r="DTP200" s="180"/>
      <c r="DTQ200" s="180"/>
      <c r="DTR200" s="76"/>
      <c r="DTS200" s="67"/>
      <c r="DTT200" s="180"/>
      <c r="DTU200" s="180"/>
      <c r="DTV200" s="180"/>
      <c r="DTW200" s="180"/>
      <c r="DTX200" s="180"/>
      <c r="DTY200" s="76"/>
      <c r="DTZ200" s="67"/>
      <c r="DUA200" s="180"/>
      <c r="DUB200" s="180"/>
      <c r="DUC200" s="180"/>
      <c r="DUD200" s="180"/>
      <c r="DUE200" s="180"/>
      <c r="DUF200" s="76"/>
      <c r="DUG200" s="67"/>
      <c r="DUH200" s="180"/>
      <c r="DUI200" s="180"/>
      <c r="DUJ200" s="180"/>
      <c r="DUK200" s="180"/>
      <c r="DUL200" s="180"/>
      <c r="DUM200" s="76"/>
      <c r="DUN200" s="67"/>
      <c r="DUO200" s="180"/>
      <c r="DUP200" s="180"/>
      <c r="DUQ200" s="180"/>
      <c r="DUR200" s="180"/>
      <c r="DUS200" s="180"/>
      <c r="DUT200" s="76"/>
      <c r="DUU200" s="67"/>
      <c r="DUV200" s="180"/>
      <c r="DUW200" s="180"/>
      <c r="DUX200" s="180"/>
      <c r="DUY200" s="180"/>
      <c r="DUZ200" s="180"/>
      <c r="DVA200" s="76"/>
      <c r="DVB200" s="67"/>
      <c r="DVC200" s="180"/>
      <c r="DVD200" s="180"/>
      <c r="DVE200" s="180"/>
      <c r="DVF200" s="180"/>
      <c r="DVG200" s="180"/>
      <c r="DVH200" s="76"/>
      <c r="DVI200" s="67"/>
      <c r="DVJ200" s="180"/>
      <c r="DVK200" s="180"/>
      <c r="DVL200" s="180"/>
      <c r="DVM200" s="180"/>
      <c r="DVN200" s="180"/>
      <c r="DVO200" s="76"/>
      <c r="DVP200" s="67"/>
      <c r="DVQ200" s="180"/>
      <c r="DVR200" s="180"/>
      <c r="DVS200" s="180"/>
      <c r="DVT200" s="180"/>
      <c r="DVU200" s="180"/>
      <c r="DVV200" s="76"/>
      <c r="DVW200" s="67"/>
      <c r="DVX200" s="180"/>
      <c r="DVY200" s="180"/>
      <c r="DVZ200" s="180"/>
      <c r="DWA200" s="180"/>
      <c r="DWB200" s="180"/>
      <c r="DWC200" s="76"/>
      <c r="DWD200" s="67"/>
      <c r="DWE200" s="180"/>
      <c r="DWF200" s="180"/>
      <c r="DWG200" s="180"/>
      <c r="DWH200" s="180"/>
      <c r="DWI200" s="180"/>
      <c r="DWJ200" s="76"/>
      <c r="DWK200" s="67"/>
      <c r="DWL200" s="180"/>
      <c r="DWM200" s="180"/>
      <c r="DWN200" s="180"/>
      <c r="DWO200" s="180"/>
      <c r="DWP200" s="180"/>
      <c r="DWQ200" s="76"/>
      <c r="DWR200" s="67"/>
      <c r="DWS200" s="180"/>
      <c r="DWT200" s="180"/>
      <c r="DWU200" s="180"/>
      <c r="DWV200" s="180"/>
      <c r="DWW200" s="180"/>
      <c r="DWX200" s="76"/>
      <c r="DWY200" s="67"/>
      <c r="DWZ200" s="180"/>
      <c r="DXA200" s="180"/>
      <c r="DXB200" s="180"/>
      <c r="DXC200" s="180"/>
      <c r="DXD200" s="180"/>
      <c r="DXE200" s="76"/>
      <c r="DXF200" s="67"/>
      <c r="DXG200" s="180"/>
      <c r="DXH200" s="180"/>
      <c r="DXI200" s="180"/>
      <c r="DXJ200" s="180"/>
      <c r="DXK200" s="180"/>
      <c r="DXL200" s="76"/>
      <c r="DXM200" s="67"/>
      <c r="DXN200" s="180"/>
      <c r="DXO200" s="180"/>
      <c r="DXP200" s="180"/>
      <c r="DXQ200" s="180"/>
      <c r="DXR200" s="180"/>
      <c r="DXS200" s="76"/>
      <c r="DXT200" s="67"/>
      <c r="DXU200" s="180"/>
      <c r="DXV200" s="180"/>
      <c r="DXW200" s="180"/>
      <c r="DXX200" s="180"/>
      <c r="DXY200" s="180"/>
      <c r="DXZ200" s="76"/>
      <c r="DYA200" s="67"/>
      <c r="DYB200" s="180"/>
      <c r="DYC200" s="180"/>
      <c r="DYD200" s="180"/>
      <c r="DYE200" s="180"/>
      <c r="DYF200" s="180"/>
      <c r="DYG200" s="76"/>
      <c r="DYH200" s="67"/>
      <c r="DYI200" s="180"/>
      <c r="DYJ200" s="180"/>
      <c r="DYK200" s="180"/>
      <c r="DYL200" s="180"/>
      <c r="DYM200" s="180"/>
      <c r="DYN200" s="76"/>
      <c r="DYO200" s="67"/>
      <c r="DYP200" s="180"/>
      <c r="DYQ200" s="180"/>
      <c r="DYR200" s="180"/>
      <c r="DYS200" s="180"/>
      <c r="DYT200" s="180"/>
      <c r="DYU200" s="76"/>
      <c r="DYV200" s="67"/>
      <c r="DYW200" s="180"/>
      <c r="DYX200" s="180"/>
      <c r="DYY200" s="180"/>
      <c r="DYZ200" s="180"/>
      <c r="DZA200" s="180"/>
      <c r="DZB200" s="76"/>
      <c r="DZC200" s="67"/>
      <c r="DZD200" s="180"/>
      <c r="DZE200" s="180"/>
      <c r="DZF200" s="180"/>
      <c r="DZG200" s="180"/>
      <c r="DZH200" s="180"/>
      <c r="DZI200" s="76"/>
      <c r="DZJ200" s="67"/>
      <c r="DZK200" s="180"/>
      <c r="DZL200" s="180"/>
      <c r="DZM200" s="180"/>
      <c r="DZN200" s="180"/>
      <c r="DZO200" s="180"/>
      <c r="DZP200" s="76"/>
      <c r="DZQ200" s="67"/>
      <c r="DZR200" s="180"/>
      <c r="DZS200" s="180"/>
      <c r="DZT200" s="180"/>
      <c r="DZU200" s="180"/>
      <c r="DZV200" s="180"/>
      <c r="DZW200" s="76"/>
      <c r="DZX200" s="67"/>
      <c r="DZY200" s="180"/>
      <c r="DZZ200" s="180"/>
      <c r="EAA200" s="180"/>
      <c r="EAB200" s="180"/>
      <c r="EAC200" s="180"/>
      <c r="EAD200" s="76"/>
      <c r="EAE200" s="67"/>
      <c r="EAF200" s="180"/>
      <c r="EAG200" s="180"/>
      <c r="EAH200" s="180"/>
      <c r="EAI200" s="180"/>
      <c r="EAJ200" s="180"/>
      <c r="EAK200" s="76"/>
      <c r="EAL200" s="67"/>
      <c r="EAM200" s="180"/>
      <c r="EAN200" s="180"/>
      <c r="EAO200" s="180"/>
      <c r="EAP200" s="180"/>
      <c r="EAQ200" s="180"/>
      <c r="EAR200" s="76"/>
      <c r="EAS200" s="67"/>
      <c r="EAT200" s="180"/>
      <c r="EAU200" s="180"/>
      <c r="EAV200" s="180"/>
      <c r="EAW200" s="180"/>
      <c r="EAX200" s="180"/>
      <c r="EAY200" s="76"/>
      <c r="EAZ200" s="67"/>
      <c r="EBA200" s="180"/>
      <c r="EBB200" s="180"/>
      <c r="EBC200" s="180"/>
      <c r="EBD200" s="180"/>
      <c r="EBE200" s="180"/>
      <c r="EBF200" s="76"/>
      <c r="EBG200" s="67"/>
      <c r="EBH200" s="180"/>
      <c r="EBI200" s="180"/>
      <c r="EBJ200" s="180"/>
      <c r="EBK200" s="180"/>
      <c r="EBL200" s="180"/>
      <c r="EBM200" s="76"/>
      <c r="EBN200" s="67"/>
      <c r="EBO200" s="180"/>
      <c r="EBP200" s="180"/>
      <c r="EBQ200" s="180"/>
      <c r="EBR200" s="180"/>
      <c r="EBS200" s="180"/>
      <c r="EBT200" s="76"/>
      <c r="EBU200" s="67"/>
      <c r="EBV200" s="180"/>
      <c r="EBW200" s="180"/>
      <c r="EBX200" s="180"/>
      <c r="EBY200" s="180"/>
      <c r="EBZ200" s="180"/>
      <c r="ECA200" s="76"/>
      <c r="ECB200" s="67"/>
      <c r="ECC200" s="180"/>
      <c r="ECD200" s="180"/>
      <c r="ECE200" s="180"/>
      <c r="ECF200" s="180"/>
      <c r="ECG200" s="180"/>
      <c r="ECH200" s="76"/>
      <c r="ECI200" s="67"/>
      <c r="ECJ200" s="180"/>
      <c r="ECK200" s="180"/>
      <c r="ECL200" s="180"/>
      <c r="ECM200" s="180"/>
      <c r="ECN200" s="180"/>
      <c r="ECO200" s="76"/>
      <c r="ECP200" s="67"/>
      <c r="ECQ200" s="180"/>
      <c r="ECR200" s="180"/>
      <c r="ECS200" s="180"/>
      <c r="ECT200" s="180"/>
      <c r="ECU200" s="180"/>
      <c r="ECV200" s="76"/>
      <c r="ECW200" s="67"/>
      <c r="ECX200" s="180"/>
      <c r="ECY200" s="180"/>
      <c r="ECZ200" s="180"/>
      <c r="EDA200" s="180"/>
      <c r="EDB200" s="180"/>
      <c r="EDC200" s="76"/>
      <c r="EDD200" s="67"/>
      <c r="EDE200" s="180"/>
      <c r="EDF200" s="180"/>
      <c r="EDG200" s="180"/>
      <c r="EDH200" s="180"/>
      <c r="EDI200" s="180"/>
      <c r="EDJ200" s="76"/>
      <c r="EDK200" s="67"/>
      <c r="EDL200" s="180"/>
      <c r="EDM200" s="180"/>
      <c r="EDN200" s="180"/>
      <c r="EDO200" s="180"/>
      <c r="EDP200" s="180"/>
      <c r="EDQ200" s="76"/>
      <c r="EDR200" s="67"/>
      <c r="EDS200" s="180"/>
      <c r="EDT200" s="180"/>
      <c r="EDU200" s="180"/>
      <c r="EDV200" s="180"/>
      <c r="EDW200" s="180"/>
      <c r="EDX200" s="76"/>
      <c r="EDY200" s="67"/>
      <c r="EDZ200" s="180"/>
      <c r="EEA200" s="180"/>
      <c r="EEB200" s="180"/>
      <c r="EEC200" s="180"/>
      <c r="EED200" s="180"/>
      <c r="EEE200" s="76"/>
      <c r="EEF200" s="67"/>
      <c r="EEG200" s="180"/>
      <c r="EEH200" s="180"/>
      <c r="EEI200" s="180"/>
      <c r="EEJ200" s="180"/>
      <c r="EEK200" s="180"/>
      <c r="EEL200" s="76"/>
      <c r="EEM200" s="67"/>
      <c r="EEN200" s="180"/>
      <c r="EEO200" s="180"/>
      <c r="EEP200" s="180"/>
      <c r="EEQ200" s="180"/>
      <c r="EER200" s="180"/>
      <c r="EES200" s="76"/>
      <c r="EET200" s="67"/>
      <c r="EEU200" s="180"/>
      <c r="EEV200" s="180"/>
      <c r="EEW200" s="180"/>
      <c r="EEX200" s="180"/>
      <c r="EEY200" s="180"/>
      <c r="EEZ200" s="76"/>
      <c r="EFA200" s="67"/>
      <c r="EFB200" s="180"/>
      <c r="EFC200" s="180"/>
      <c r="EFD200" s="180"/>
      <c r="EFE200" s="180"/>
      <c r="EFF200" s="180"/>
      <c r="EFG200" s="76"/>
      <c r="EFH200" s="67"/>
      <c r="EFI200" s="180"/>
      <c r="EFJ200" s="180"/>
      <c r="EFK200" s="180"/>
      <c r="EFL200" s="180"/>
      <c r="EFM200" s="180"/>
      <c r="EFN200" s="76"/>
      <c r="EFO200" s="67"/>
      <c r="EFP200" s="180"/>
      <c r="EFQ200" s="180"/>
      <c r="EFR200" s="180"/>
      <c r="EFS200" s="180"/>
      <c r="EFT200" s="180"/>
      <c r="EFU200" s="76"/>
      <c r="EFV200" s="67"/>
      <c r="EFW200" s="180"/>
      <c r="EFX200" s="180"/>
      <c r="EFY200" s="180"/>
      <c r="EFZ200" s="180"/>
      <c r="EGA200" s="180"/>
      <c r="EGB200" s="76"/>
      <c r="EGC200" s="67"/>
      <c r="EGD200" s="180"/>
      <c r="EGE200" s="180"/>
      <c r="EGF200" s="180"/>
      <c r="EGG200" s="180"/>
      <c r="EGH200" s="180"/>
      <c r="EGI200" s="76"/>
      <c r="EGJ200" s="67"/>
      <c r="EGK200" s="180"/>
      <c r="EGL200" s="180"/>
      <c r="EGM200" s="180"/>
      <c r="EGN200" s="180"/>
      <c r="EGO200" s="180"/>
      <c r="EGP200" s="76"/>
      <c r="EGQ200" s="67"/>
      <c r="EGR200" s="180"/>
      <c r="EGS200" s="180"/>
      <c r="EGT200" s="180"/>
      <c r="EGU200" s="180"/>
      <c r="EGV200" s="180"/>
      <c r="EGW200" s="76"/>
      <c r="EGX200" s="67"/>
      <c r="EGY200" s="180"/>
      <c r="EGZ200" s="180"/>
      <c r="EHA200" s="180"/>
      <c r="EHB200" s="180"/>
      <c r="EHC200" s="180"/>
      <c r="EHD200" s="76"/>
      <c r="EHE200" s="67"/>
      <c r="EHF200" s="180"/>
      <c r="EHG200" s="180"/>
      <c r="EHH200" s="180"/>
      <c r="EHI200" s="180"/>
      <c r="EHJ200" s="180"/>
      <c r="EHK200" s="76"/>
      <c r="EHL200" s="67"/>
      <c r="EHM200" s="180"/>
      <c r="EHN200" s="180"/>
      <c r="EHO200" s="180"/>
      <c r="EHP200" s="180"/>
      <c r="EHQ200" s="180"/>
      <c r="EHR200" s="76"/>
      <c r="EHS200" s="67"/>
      <c r="EHT200" s="180"/>
      <c r="EHU200" s="180"/>
      <c r="EHV200" s="180"/>
      <c r="EHW200" s="180"/>
      <c r="EHX200" s="180"/>
      <c r="EHY200" s="76"/>
      <c r="EHZ200" s="67"/>
      <c r="EIA200" s="180"/>
      <c r="EIB200" s="180"/>
      <c r="EIC200" s="180"/>
      <c r="EID200" s="180"/>
      <c r="EIE200" s="180"/>
      <c r="EIF200" s="76"/>
      <c r="EIG200" s="67"/>
      <c r="EIH200" s="180"/>
      <c r="EII200" s="180"/>
      <c r="EIJ200" s="180"/>
      <c r="EIK200" s="180"/>
      <c r="EIL200" s="180"/>
      <c r="EIM200" s="76"/>
      <c r="EIN200" s="67"/>
      <c r="EIO200" s="180"/>
      <c r="EIP200" s="180"/>
      <c r="EIQ200" s="180"/>
      <c r="EIR200" s="180"/>
      <c r="EIS200" s="180"/>
      <c r="EIT200" s="76"/>
      <c r="EIU200" s="67"/>
      <c r="EIV200" s="180"/>
      <c r="EIW200" s="180"/>
      <c r="EIX200" s="180"/>
      <c r="EIY200" s="180"/>
      <c r="EIZ200" s="180"/>
      <c r="EJA200" s="76"/>
      <c r="EJB200" s="67"/>
      <c r="EJC200" s="180"/>
      <c r="EJD200" s="180"/>
      <c r="EJE200" s="180"/>
      <c r="EJF200" s="180"/>
      <c r="EJG200" s="180"/>
      <c r="EJH200" s="76"/>
      <c r="EJI200" s="67"/>
      <c r="EJJ200" s="180"/>
      <c r="EJK200" s="180"/>
      <c r="EJL200" s="180"/>
      <c r="EJM200" s="180"/>
      <c r="EJN200" s="180"/>
      <c r="EJO200" s="76"/>
      <c r="EJP200" s="67"/>
      <c r="EJQ200" s="180"/>
      <c r="EJR200" s="180"/>
      <c r="EJS200" s="180"/>
      <c r="EJT200" s="180"/>
      <c r="EJU200" s="180"/>
      <c r="EJV200" s="76"/>
      <c r="EJW200" s="67"/>
      <c r="EJX200" s="180"/>
      <c r="EJY200" s="180"/>
      <c r="EJZ200" s="180"/>
      <c r="EKA200" s="180"/>
      <c r="EKB200" s="180"/>
      <c r="EKC200" s="76"/>
      <c r="EKD200" s="67"/>
      <c r="EKE200" s="180"/>
      <c r="EKF200" s="180"/>
      <c r="EKG200" s="180"/>
      <c r="EKH200" s="180"/>
      <c r="EKI200" s="180"/>
      <c r="EKJ200" s="76"/>
      <c r="EKK200" s="67"/>
      <c r="EKL200" s="180"/>
      <c r="EKM200" s="180"/>
      <c r="EKN200" s="180"/>
      <c r="EKO200" s="180"/>
      <c r="EKP200" s="180"/>
      <c r="EKQ200" s="76"/>
      <c r="EKR200" s="67"/>
      <c r="EKS200" s="180"/>
      <c r="EKT200" s="180"/>
      <c r="EKU200" s="180"/>
      <c r="EKV200" s="180"/>
      <c r="EKW200" s="180"/>
      <c r="EKX200" s="76"/>
      <c r="EKY200" s="67"/>
      <c r="EKZ200" s="180"/>
      <c r="ELA200" s="180"/>
      <c r="ELB200" s="180"/>
      <c r="ELC200" s="180"/>
      <c r="ELD200" s="180"/>
      <c r="ELE200" s="76"/>
      <c r="ELF200" s="67"/>
      <c r="ELG200" s="180"/>
      <c r="ELH200" s="180"/>
      <c r="ELI200" s="180"/>
      <c r="ELJ200" s="180"/>
      <c r="ELK200" s="180"/>
      <c r="ELL200" s="76"/>
      <c r="ELM200" s="67"/>
      <c r="ELN200" s="180"/>
      <c r="ELO200" s="180"/>
      <c r="ELP200" s="180"/>
      <c r="ELQ200" s="180"/>
      <c r="ELR200" s="180"/>
      <c r="ELS200" s="76"/>
      <c r="ELT200" s="67"/>
      <c r="ELU200" s="180"/>
      <c r="ELV200" s="180"/>
      <c r="ELW200" s="180"/>
      <c r="ELX200" s="180"/>
      <c r="ELY200" s="180"/>
      <c r="ELZ200" s="76"/>
      <c r="EMA200" s="67"/>
      <c r="EMB200" s="180"/>
      <c r="EMC200" s="180"/>
      <c r="EMD200" s="180"/>
      <c r="EME200" s="180"/>
      <c r="EMF200" s="180"/>
      <c r="EMG200" s="76"/>
      <c r="EMH200" s="67"/>
      <c r="EMI200" s="180"/>
      <c r="EMJ200" s="180"/>
      <c r="EMK200" s="180"/>
      <c r="EML200" s="180"/>
      <c r="EMM200" s="180"/>
      <c r="EMN200" s="76"/>
      <c r="EMO200" s="67"/>
      <c r="EMP200" s="180"/>
      <c r="EMQ200" s="180"/>
      <c r="EMR200" s="180"/>
      <c r="EMS200" s="180"/>
      <c r="EMT200" s="180"/>
      <c r="EMU200" s="76"/>
      <c r="EMV200" s="67"/>
      <c r="EMW200" s="180"/>
      <c r="EMX200" s="180"/>
      <c r="EMY200" s="180"/>
      <c r="EMZ200" s="180"/>
      <c r="ENA200" s="180"/>
      <c r="ENB200" s="76"/>
      <c r="ENC200" s="67"/>
      <c r="END200" s="180"/>
      <c r="ENE200" s="180"/>
      <c r="ENF200" s="180"/>
      <c r="ENG200" s="180"/>
      <c r="ENH200" s="180"/>
      <c r="ENI200" s="76"/>
      <c r="ENJ200" s="67"/>
      <c r="ENK200" s="180"/>
      <c r="ENL200" s="180"/>
      <c r="ENM200" s="180"/>
      <c r="ENN200" s="180"/>
      <c r="ENO200" s="180"/>
      <c r="ENP200" s="76"/>
      <c r="ENQ200" s="67"/>
      <c r="ENR200" s="180"/>
      <c r="ENS200" s="180"/>
      <c r="ENT200" s="180"/>
      <c r="ENU200" s="180"/>
      <c r="ENV200" s="180"/>
      <c r="ENW200" s="76"/>
      <c r="ENX200" s="67"/>
      <c r="ENY200" s="180"/>
      <c r="ENZ200" s="180"/>
      <c r="EOA200" s="180"/>
      <c r="EOB200" s="180"/>
      <c r="EOC200" s="180"/>
      <c r="EOD200" s="76"/>
      <c r="EOE200" s="67"/>
      <c r="EOF200" s="180"/>
      <c r="EOG200" s="180"/>
      <c r="EOH200" s="180"/>
      <c r="EOI200" s="180"/>
      <c r="EOJ200" s="180"/>
      <c r="EOK200" s="76"/>
      <c r="EOL200" s="67"/>
      <c r="EOM200" s="180"/>
      <c r="EON200" s="180"/>
      <c r="EOO200" s="180"/>
      <c r="EOP200" s="180"/>
      <c r="EOQ200" s="180"/>
      <c r="EOR200" s="76"/>
      <c r="EOS200" s="67"/>
      <c r="EOT200" s="180"/>
      <c r="EOU200" s="180"/>
      <c r="EOV200" s="180"/>
      <c r="EOW200" s="180"/>
      <c r="EOX200" s="180"/>
      <c r="EOY200" s="76"/>
      <c r="EOZ200" s="67"/>
      <c r="EPA200" s="180"/>
      <c r="EPB200" s="180"/>
      <c r="EPC200" s="180"/>
      <c r="EPD200" s="180"/>
      <c r="EPE200" s="180"/>
      <c r="EPF200" s="76"/>
      <c r="EPG200" s="67"/>
      <c r="EPH200" s="180"/>
      <c r="EPI200" s="180"/>
      <c r="EPJ200" s="180"/>
      <c r="EPK200" s="180"/>
      <c r="EPL200" s="180"/>
      <c r="EPM200" s="76"/>
      <c r="EPN200" s="67"/>
      <c r="EPO200" s="180"/>
      <c r="EPP200" s="180"/>
      <c r="EPQ200" s="180"/>
      <c r="EPR200" s="180"/>
      <c r="EPS200" s="180"/>
      <c r="EPT200" s="76"/>
      <c r="EPU200" s="67"/>
      <c r="EPV200" s="180"/>
      <c r="EPW200" s="180"/>
      <c r="EPX200" s="180"/>
      <c r="EPY200" s="180"/>
      <c r="EPZ200" s="180"/>
      <c r="EQA200" s="76"/>
      <c r="EQB200" s="67"/>
      <c r="EQC200" s="180"/>
      <c r="EQD200" s="180"/>
      <c r="EQE200" s="180"/>
      <c r="EQF200" s="180"/>
      <c r="EQG200" s="180"/>
      <c r="EQH200" s="76"/>
      <c r="EQI200" s="67"/>
      <c r="EQJ200" s="180"/>
      <c r="EQK200" s="180"/>
      <c r="EQL200" s="180"/>
      <c r="EQM200" s="180"/>
      <c r="EQN200" s="180"/>
      <c r="EQO200" s="76"/>
      <c r="EQP200" s="67"/>
      <c r="EQQ200" s="180"/>
      <c r="EQR200" s="180"/>
      <c r="EQS200" s="180"/>
      <c r="EQT200" s="180"/>
      <c r="EQU200" s="180"/>
      <c r="EQV200" s="76"/>
      <c r="EQW200" s="67"/>
      <c r="EQX200" s="180"/>
      <c r="EQY200" s="180"/>
      <c r="EQZ200" s="180"/>
      <c r="ERA200" s="180"/>
      <c r="ERB200" s="180"/>
      <c r="ERC200" s="76"/>
      <c r="ERD200" s="67"/>
      <c r="ERE200" s="180"/>
      <c r="ERF200" s="180"/>
      <c r="ERG200" s="180"/>
      <c r="ERH200" s="180"/>
      <c r="ERI200" s="180"/>
      <c r="ERJ200" s="76"/>
      <c r="ERK200" s="67"/>
      <c r="ERL200" s="180"/>
      <c r="ERM200" s="180"/>
      <c r="ERN200" s="180"/>
      <c r="ERO200" s="180"/>
      <c r="ERP200" s="180"/>
      <c r="ERQ200" s="76"/>
      <c r="ERR200" s="67"/>
      <c r="ERS200" s="180"/>
      <c r="ERT200" s="180"/>
      <c r="ERU200" s="180"/>
      <c r="ERV200" s="180"/>
      <c r="ERW200" s="180"/>
      <c r="ERX200" s="76"/>
      <c r="ERY200" s="67"/>
      <c r="ERZ200" s="180"/>
      <c r="ESA200" s="180"/>
      <c r="ESB200" s="180"/>
      <c r="ESC200" s="180"/>
      <c r="ESD200" s="180"/>
      <c r="ESE200" s="76"/>
      <c r="ESF200" s="67"/>
      <c r="ESG200" s="180"/>
      <c r="ESH200" s="180"/>
      <c r="ESI200" s="180"/>
      <c r="ESJ200" s="180"/>
      <c r="ESK200" s="180"/>
      <c r="ESL200" s="76"/>
      <c r="ESM200" s="67"/>
      <c r="ESN200" s="180"/>
      <c r="ESO200" s="180"/>
      <c r="ESP200" s="180"/>
      <c r="ESQ200" s="180"/>
      <c r="ESR200" s="180"/>
      <c r="ESS200" s="76"/>
      <c r="EST200" s="67"/>
      <c r="ESU200" s="180"/>
      <c r="ESV200" s="180"/>
      <c r="ESW200" s="180"/>
      <c r="ESX200" s="180"/>
      <c r="ESY200" s="180"/>
      <c r="ESZ200" s="76"/>
      <c r="ETA200" s="67"/>
      <c r="ETB200" s="180"/>
      <c r="ETC200" s="180"/>
      <c r="ETD200" s="180"/>
      <c r="ETE200" s="180"/>
      <c r="ETF200" s="180"/>
      <c r="ETG200" s="76"/>
      <c r="ETH200" s="67"/>
      <c r="ETI200" s="180"/>
      <c r="ETJ200" s="180"/>
      <c r="ETK200" s="180"/>
      <c r="ETL200" s="180"/>
      <c r="ETM200" s="180"/>
      <c r="ETN200" s="76"/>
      <c r="ETO200" s="67"/>
      <c r="ETP200" s="180"/>
      <c r="ETQ200" s="180"/>
      <c r="ETR200" s="180"/>
      <c r="ETS200" s="180"/>
      <c r="ETT200" s="180"/>
      <c r="ETU200" s="76"/>
      <c r="ETV200" s="67"/>
      <c r="ETW200" s="180"/>
      <c r="ETX200" s="180"/>
      <c r="ETY200" s="180"/>
      <c r="ETZ200" s="180"/>
      <c r="EUA200" s="180"/>
      <c r="EUB200" s="76"/>
      <c r="EUC200" s="67"/>
      <c r="EUD200" s="180"/>
      <c r="EUE200" s="180"/>
      <c r="EUF200" s="180"/>
      <c r="EUG200" s="180"/>
      <c r="EUH200" s="180"/>
      <c r="EUI200" s="76"/>
      <c r="EUJ200" s="67"/>
      <c r="EUK200" s="180"/>
      <c r="EUL200" s="180"/>
      <c r="EUM200" s="180"/>
      <c r="EUN200" s="180"/>
      <c r="EUO200" s="180"/>
      <c r="EUP200" s="76"/>
      <c r="EUQ200" s="67"/>
      <c r="EUR200" s="180"/>
      <c r="EUS200" s="180"/>
      <c r="EUT200" s="180"/>
      <c r="EUU200" s="180"/>
      <c r="EUV200" s="180"/>
      <c r="EUW200" s="76"/>
      <c r="EUX200" s="67"/>
      <c r="EUY200" s="180"/>
      <c r="EUZ200" s="180"/>
      <c r="EVA200" s="180"/>
      <c r="EVB200" s="180"/>
      <c r="EVC200" s="180"/>
      <c r="EVD200" s="76"/>
      <c r="EVE200" s="67"/>
      <c r="EVF200" s="180"/>
      <c r="EVG200" s="180"/>
      <c r="EVH200" s="180"/>
      <c r="EVI200" s="180"/>
      <c r="EVJ200" s="180"/>
      <c r="EVK200" s="76"/>
      <c r="EVL200" s="67"/>
      <c r="EVM200" s="180"/>
      <c r="EVN200" s="180"/>
      <c r="EVO200" s="180"/>
      <c r="EVP200" s="180"/>
      <c r="EVQ200" s="180"/>
      <c r="EVR200" s="76"/>
      <c r="EVS200" s="67"/>
      <c r="EVT200" s="180"/>
      <c r="EVU200" s="180"/>
      <c r="EVV200" s="180"/>
      <c r="EVW200" s="180"/>
      <c r="EVX200" s="180"/>
      <c r="EVY200" s="76"/>
      <c r="EVZ200" s="67"/>
      <c r="EWA200" s="180"/>
      <c r="EWB200" s="180"/>
      <c r="EWC200" s="180"/>
      <c r="EWD200" s="180"/>
      <c r="EWE200" s="180"/>
      <c r="EWF200" s="76"/>
      <c r="EWG200" s="67"/>
      <c r="EWH200" s="180"/>
      <c r="EWI200" s="180"/>
      <c r="EWJ200" s="180"/>
      <c r="EWK200" s="180"/>
      <c r="EWL200" s="180"/>
      <c r="EWM200" s="76"/>
      <c r="EWN200" s="67"/>
      <c r="EWO200" s="180"/>
      <c r="EWP200" s="180"/>
      <c r="EWQ200" s="180"/>
      <c r="EWR200" s="180"/>
      <c r="EWS200" s="180"/>
      <c r="EWT200" s="76"/>
      <c r="EWU200" s="67"/>
      <c r="EWV200" s="180"/>
      <c r="EWW200" s="180"/>
      <c r="EWX200" s="180"/>
      <c r="EWY200" s="180"/>
      <c r="EWZ200" s="180"/>
      <c r="EXA200" s="76"/>
      <c r="EXB200" s="67"/>
      <c r="EXC200" s="180"/>
      <c r="EXD200" s="180"/>
      <c r="EXE200" s="180"/>
      <c r="EXF200" s="180"/>
      <c r="EXG200" s="180"/>
      <c r="EXH200" s="76"/>
      <c r="EXI200" s="67"/>
      <c r="EXJ200" s="180"/>
      <c r="EXK200" s="180"/>
      <c r="EXL200" s="180"/>
      <c r="EXM200" s="180"/>
      <c r="EXN200" s="180"/>
      <c r="EXO200" s="76"/>
      <c r="EXP200" s="67"/>
      <c r="EXQ200" s="180"/>
      <c r="EXR200" s="180"/>
      <c r="EXS200" s="180"/>
      <c r="EXT200" s="180"/>
      <c r="EXU200" s="180"/>
      <c r="EXV200" s="76"/>
      <c r="EXW200" s="67"/>
      <c r="EXX200" s="180"/>
      <c r="EXY200" s="180"/>
      <c r="EXZ200" s="180"/>
      <c r="EYA200" s="180"/>
      <c r="EYB200" s="180"/>
      <c r="EYC200" s="76"/>
      <c r="EYD200" s="67"/>
      <c r="EYE200" s="180"/>
      <c r="EYF200" s="180"/>
      <c r="EYG200" s="180"/>
      <c r="EYH200" s="180"/>
      <c r="EYI200" s="180"/>
      <c r="EYJ200" s="76"/>
      <c r="EYK200" s="67"/>
      <c r="EYL200" s="180"/>
      <c r="EYM200" s="180"/>
      <c r="EYN200" s="180"/>
      <c r="EYO200" s="180"/>
      <c r="EYP200" s="180"/>
      <c r="EYQ200" s="76"/>
      <c r="EYR200" s="67"/>
      <c r="EYS200" s="180"/>
      <c r="EYT200" s="180"/>
      <c r="EYU200" s="180"/>
      <c r="EYV200" s="180"/>
      <c r="EYW200" s="180"/>
      <c r="EYX200" s="76"/>
      <c r="EYY200" s="67"/>
      <c r="EYZ200" s="180"/>
      <c r="EZA200" s="180"/>
      <c r="EZB200" s="180"/>
      <c r="EZC200" s="180"/>
      <c r="EZD200" s="180"/>
      <c r="EZE200" s="76"/>
      <c r="EZF200" s="67"/>
      <c r="EZG200" s="180"/>
      <c r="EZH200" s="180"/>
      <c r="EZI200" s="180"/>
      <c r="EZJ200" s="180"/>
      <c r="EZK200" s="180"/>
      <c r="EZL200" s="76"/>
      <c r="EZM200" s="67"/>
      <c r="EZN200" s="180"/>
      <c r="EZO200" s="180"/>
      <c r="EZP200" s="180"/>
      <c r="EZQ200" s="180"/>
      <c r="EZR200" s="180"/>
      <c r="EZS200" s="76"/>
      <c r="EZT200" s="67"/>
      <c r="EZU200" s="180"/>
      <c r="EZV200" s="180"/>
      <c r="EZW200" s="180"/>
      <c r="EZX200" s="180"/>
      <c r="EZY200" s="180"/>
      <c r="EZZ200" s="76"/>
      <c r="FAA200" s="67"/>
      <c r="FAB200" s="180"/>
      <c r="FAC200" s="180"/>
      <c r="FAD200" s="180"/>
      <c r="FAE200" s="180"/>
      <c r="FAF200" s="180"/>
      <c r="FAG200" s="76"/>
      <c r="FAH200" s="67"/>
      <c r="FAI200" s="180"/>
      <c r="FAJ200" s="180"/>
      <c r="FAK200" s="180"/>
      <c r="FAL200" s="180"/>
      <c r="FAM200" s="180"/>
      <c r="FAN200" s="76"/>
      <c r="FAO200" s="67"/>
      <c r="FAP200" s="180"/>
      <c r="FAQ200" s="180"/>
      <c r="FAR200" s="180"/>
      <c r="FAS200" s="180"/>
      <c r="FAT200" s="180"/>
      <c r="FAU200" s="76"/>
      <c r="FAV200" s="67"/>
      <c r="FAW200" s="180"/>
      <c r="FAX200" s="180"/>
      <c r="FAY200" s="180"/>
      <c r="FAZ200" s="180"/>
      <c r="FBA200" s="180"/>
      <c r="FBB200" s="76"/>
      <c r="FBC200" s="67"/>
      <c r="FBD200" s="180"/>
      <c r="FBE200" s="180"/>
      <c r="FBF200" s="180"/>
      <c r="FBG200" s="180"/>
      <c r="FBH200" s="180"/>
      <c r="FBI200" s="76"/>
      <c r="FBJ200" s="67"/>
      <c r="FBK200" s="180"/>
      <c r="FBL200" s="180"/>
      <c r="FBM200" s="180"/>
      <c r="FBN200" s="180"/>
      <c r="FBO200" s="180"/>
      <c r="FBP200" s="76"/>
      <c r="FBQ200" s="67"/>
      <c r="FBR200" s="180"/>
      <c r="FBS200" s="180"/>
      <c r="FBT200" s="180"/>
      <c r="FBU200" s="180"/>
      <c r="FBV200" s="180"/>
      <c r="FBW200" s="76"/>
      <c r="FBX200" s="67"/>
      <c r="FBY200" s="180"/>
      <c r="FBZ200" s="180"/>
      <c r="FCA200" s="180"/>
      <c r="FCB200" s="180"/>
      <c r="FCC200" s="180"/>
      <c r="FCD200" s="76"/>
      <c r="FCE200" s="67"/>
      <c r="FCF200" s="180"/>
      <c r="FCG200" s="180"/>
      <c r="FCH200" s="180"/>
      <c r="FCI200" s="180"/>
      <c r="FCJ200" s="180"/>
      <c r="FCK200" s="76"/>
      <c r="FCL200" s="67"/>
      <c r="FCM200" s="180"/>
      <c r="FCN200" s="180"/>
      <c r="FCO200" s="180"/>
      <c r="FCP200" s="180"/>
      <c r="FCQ200" s="180"/>
      <c r="FCR200" s="76"/>
      <c r="FCS200" s="67"/>
      <c r="FCT200" s="180"/>
      <c r="FCU200" s="180"/>
      <c r="FCV200" s="180"/>
      <c r="FCW200" s="180"/>
      <c r="FCX200" s="180"/>
      <c r="FCY200" s="76"/>
      <c r="FCZ200" s="67"/>
      <c r="FDA200" s="180"/>
      <c r="FDB200" s="180"/>
      <c r="FDC200" s="180"/>
      <c r="FDD200" s="180"/>
      <c r="FDE200" s="180"/>
      <c r="FDF200" s="76"/>
      <c r="FDG200" s="67"/>
      <c r="FDH200" s="180"/>
      <c r="FDI200" s="180"/>
      <c r="FDJ200" s="180"/>
      <c r="FDK200" s="180"/>
      <c r="FDL200" s="180"/>
      <c r="FDM200" s="76"/>
      <c r="FDN200" s="67"/>
      <c r="FDO200" s="180"/>
      <c r="FDP200" s="180"/>
      <c r="FDQ200" s="180"/>
      <c r="FDR200" s="180"/>
      <c r="FDS200" s="180"/>
      <c r="FDT200" s="76"/>
      <c r="FDU200" s="67"/>
      <c r="FDV200" s="180"/>
      <c r="FDW200" s="180"/>
      <c r="FDX200" s="180"/>
      <c r="FDY200" s="180"/>
      <c r="FDZ200" s="180"/>
      <c r="FEA200" s="76"/>
      <c r="FEB200" s="67"/>
      <c r="FEC200" s="180"/>
      <c r="FED200" s="180"/>
      <c r="FEE200" s="180"/>
      <c r="FEF200" s="180"/>
      <c r="FEG200" s="180"/>
      <c r="FEH200" s="76"/>
      <c r="FEI200" s="67"/>
      <c r="FEJ200" s="180"/>
      <c r="FEK200" s="180"/>
      <c r="FEL200" s="180"/>
      <c r="FEM200" s="180"/>
      <c r="FEN200" s="180"/>
      <c r="FEO200" s="76"/>
      <c r="FEP200" s="67"/>
      <c r="FEQ200" s="180"/>
      <c r="FER200" s="180"/>
      <c r="FES200" s="180"/>
      <c r="FET200" s="180"/>
      <c r="FEU200" s="180"/>
      <c r="FEV200" s="76"/>
      <c r="FEW200" s="67"/>
      <c r="FEX200" s="180"/>
      <c r="FEY200" s="180"/>
      <c r="FEZ200" s="180"/>
      <c r="FFA200" s="180"/>
      <c r="FFB200" s="180"/>
      <c r="FFC200" s="76"/>
      <c r="FFD200" s="67"/>
      <c r="FFE200" s="180"/>
      <c r="FFF200" s="180"/>
      <c r="FFG200" s="180"/>
      <c r="FFH200" s="180"/>
      <c r="FFI200" s="180"/>
      <c r="FFJ200" s="76"/>
      <c r="FFK200" s="67"/>
      <c r="FFL200" s="180"/>
      <c r="FFM200" s="180"/>
      <c r="FFN200" s="180"/>
      <c r="FFO200" s="180"/>
      <c r="FFP200" s="180"/>
      <c r="FFQ200" s="76"/>
      <c r="FFR200" s="67"/>
      <c r="FFS200" s="180"/>
      <c r="FFT200" s="180"/>
      <c r="FFU200" s="180"/>
      <c r="FFV200" s="180"/>
      <c r="FFW200" s="180"/>
      <c r="FFX200" s="76"/>
      <c r="FFY200" s="67"/>
      <c r="FFZ200" s="180"/>
      <c r="FGA200" s="180"/>
      <c r="FGB200" s="180"/>
      <c r="FGC200" s="180"/>
      <c r="FGD200" s="180"/>
      <c r="FGE200" s="76"/>
      <c r="FGF200" s="67"/>
      <c r="FGG200" s="180"/>
      <c r="FGH200" s="180"/>
      <c r="FGI200" s="180"/>
      <c r="FGJ200" s="180"/>
      <c r="FGK200" s="180"/>
      <c r="FGL200" s="76"/>
      <c r="FGM200" s="67"/>
      <c r="FGN200" s="180"/>
      <c r="FGO200" s="180"/>
      <c r="FGP200" s="180"/>
      <c r="FGQ200" s="180"/>
      <c r="FGR200" s="180"/>
      <c r="FGS200" s="76"/>
      <c r="FGT200" s="67"/>
      <c r="FGU200" s="180"/>
      <c r="FGV200" s="180"/>
      <c r="FGW200" s="180"/>
      <c r="FGX200" s="180"/>
      <c r="FGY200" s="180"/>
      <c r="FGZ200" s="76"/>
      <c r="FHA200" s="67"/>
      <c r="FHB200" s="180"/>
      <c r="FHC200" s="180"/>
      <c r="FHD200" s="180"/>
      <c r="FHE200" s="180"/>
      <c r="FHF200" s="180"/>
      <c r="FHG200" s="76"/>
      <c r="FHH200" s="67"/>
      <c r="FHI200" s="180"/>
      <c r="FHJ200" s="180"/>
      <c r="FHK200" s="180"/>
      <c r="FHL200" s="180"/>
      <c r="FHM200" s="180"/>
      <c r="FHN200" s="76"/>
      <c r="FHO200" s="67"/>
      <c r="FHP200" s="180"/>
      <c r="FHQ200" s="180"/>
      <c r="FHR200" s="180"/>
      <c r="FHS200" s="180"/>
      <c r="FHT200" s="180"/>
      <c r="FHU200" s="76"/>
      <c r="FHV200" s="67"/>
      <c r="FHW200" s="180"/>
      <c r="FHX200" s="180"/>
      <c r="FHY200" s="180"/>
      <c r="FHZ200" s="180"/>
      <c r="FIA200" s="180"/>
      <c r="FIB200" s="76"/>
      <c r="FIC200" s="67"/>
      <c r="FID200" s="180"/>
      <c r="FIE200" s="180"/>
      <c r="FIF200" s="180"/>
      <c r="FIG200" s="180"/>
      <c r="FIH200" s="180"/>
      <c r="FII200" s="76"/>
      <c r="FIJ200" s="67"/>
      <c r="FIK200" s="180"/>
      <c r="FIL200" s="180"/>
      <c r="FIM200" s="180"/>
      <c r="FIN200" s="180"/>
      <c r="FIO200" s="180"/>
      <c r="FIP200" s="76"/>
      <c r="FIQ200" s="67"/>
      <c r="FIR200" s="180"/>
      <c r="FIS200" s="180"/>
      <c r="FIT200" s="180"/>
      <c r="FIU200" s="180"/>
      <c r="FIV200" s="180"/>
      <c r="FIW200" s="76"/>
      <c r="FIX200" s="67"/>
      <c r="FIY200" s="180"/>
      <c r="FIZ200" s="180"/>
      <c r="FJA200" s="180"/>
      <c r="FJB200" s="180"/>
      <c r="FJC200" s="180"/>
      <c r="FJD200" s="76"/>
      <c r="FJE200" s="67"/>
      <c r="FJF200" s="180"/>
      <c r="FJG200" s="180"/>
      <c r="FJH200" s="180"/>
      <c r="FJI200" s="180"/>
      <c r="FJJ200" s="180"/>
      <c r="FJK200" s="76"/>
      <c r="FJL200" s="67"/>
      <c r="FJM200" s="180"/>
      <c r="FJN200" s="180"/>
      <c r="FJO200" s="180"/>
      <c r="FJP200" s="180"/>
      <c r="FJQ200" s="180"/>
      <c r="FJR200" s="76"/>
      <c r="FJS200" s="67"/>
      <c r="FJT200" s="180"/>
      <c r="FJU200" s="180"/>
      <c r="FJV200" s="180"/>
      <c r="FJW200" s="180"/>
      <c r="FJX200" s="180"/>
      <c r="FJY200" s="76"/>
      <c r="FJZ200" s="67"/>
      <c r="FKA200" s="180"/>
      <c r="FKB200" s="180"/>
      <c r="FKC200" s="180"/>
      <c r="FKD200" s="180"/>
      <c r="FKE200" s="180"/>
      <c r="FKF200" s="76"/>
      <c r="FKG200" s="67"/>
      <c r="FKH200" s="180"/>
      <c r="FKI200" s="180"/>
      <c r="FKJ200" s="180"/>
      <c r="FKK200" s="180"/>
      <c r="FKL200" s="180"/>
      <c r="FKM200" s="76"/>
      <c r="FKN200" s="67"/>
      <c r="FKO200" s="180"/>
      <c r="FKP200" s="180"/>
      <c r="FKQ200" s="180"/>
      <c r="FKR200" s="180"/>
      <c r="FKS200" s="180"/>
      <c r="FKT200" s="76"/>
      <c r="FKU200" s="67"/>
      <c r="FKV200" s="180"/>
      <c r="FKW200" s="180"/>
      <c r="FKX200" s="180"/>
      <c r="FKY200" s="180"/>
      <c r="FKZ200" s="180"/>
      <c r="FLA200" s="76"/>
      <c r="FLB200" s="67"/>
      <c r="FLC200" s="180"/>
      <c r="FLD200" s="180"/>
      <c r="FLE200" s="180"/>
      <c r="FLF200" s="180"/>
      <c r="FLG200" s="180"/>
      <c r="FLH200" s="76"/>
      <c r="FLI200" s="67"/>
      <c r="FLJ200" s="180"/>
      <c r="FLK200" s="180"/>
      <c r="FLL200" s="180"/>
      <c r="FLM200" s="180"/>
      <c r="FLN200" s="180"/>
      <c r="FLO200" s="76"/>
      <c r="FLP200" s="67"/>
      <c r="FLQ200" s="180"/>
      <c r="FLR200" s="180"/>
      <c r="FLS200" s="180"/>
      <c r="FLT200" s="180"/>
      <c r="FLU200" s="180"/>
      <c r="FLV200" s="76"/>
      <c r="FLW200" s="67"/>
      <c r="FLX200" s="180"/>
      <c r="FLY200" s="180"/>
      <c r="FLZ200" s="180"/>
      <c r="FMA200" s="180"/>
      <c r="FMB200" s="180"/>
      <c r="FMC200" s="76"/>
      <c r="FMD200" s="67"/>
      <c r="FME200" s="180"/>
      <c r="FMF200" s="180"/>
      <c r="FMG200" s="180"/>
      <c r="FMH200" s="180"/>
      <c r="FMI200" s="180"/>
      <c r="FMJ200" s="76"/>
      <c r="FMK200" s="67"/>
      <c r="FML200" s="180"/>
      <c r="FMM200" s="180"/>
      <c r="FMN200" s="180"/>
      <c r="FMO200" s="180"/>
      <c r="FMP200" s="180"/>
      <c r="FMQ200" s="76"/>
      <c r="FMR200" s="67"/>
      <c r="FMS200" s="180"/>
      <c r="FMT200" s="180"/>
      <c r="FMU200" s="180"/>
      <c r="FMV200" s="180"/>
      <c r="FMW200" s="180"/>
      <c r="FMX200" s="76"/>
      <c r="FMY200" s="67"/>
      <c r="FMZ200" s="180"/>
      <c r="FNA200" s="180"/>
      <c r="FNB200" s="180"/>
      <c r="FNC200" s="180"/>
      <c r="FND200" s="180"/>
      <c r="FNE200" s="76"/>
      <c r="FNF200" s="67"/>
      <c r="FNG200" s="180"/>
      <c r="FNH200" s="180"/>
      <c r="FNI200" s="180"/>
      <c r="FNJ200" s="180"/>
      <c r="FNK200" s="180"/>
      <c r="FNL200" s="76"/>
      <c r="FNM200" s="67"/>
      <c r="FNN200" s="180"/>
      <c r="FNO200" s="180"/>
      <c r="FNP200" s="180"/>
      <c r="FNQ200" s="180"/>
      <c r="FNR200" s="180"/>
      <c r="FNS200" s="76"/>
      <c r="FNT200" s="67"/>
      <c r="FNU200" s="180"/>
      <c r="FNV200" s="180"/>
      <c r="FNW200" s="180"/>
      <c r="FNX200" s="180"/>
      <c r="FNY200" s="180"/>
      <c r="FNZ200" s="76"/>
      <c r="FOA200" s="67"/>
      <c r="FOB200" s="180"/>
      <c r="FOC200" s="180"/>
      <c r="FOD200" s="180"/>
      <c r="FOE200" s="180"/>
      <c r="FOF200" s="180"/>
      <c r="FOG200" s="76"/>
      <c r="FOH200" s="67"/>
      <c r="FOI200" s="180"/>
      <c r="FOJ200" s="180"/>
      <c r="FOK200" s="180"/>
      <c r="FOL200" s="180"/>
      <c r="FOM200" s="180"/>
      <c r="FON200" s="76"/>
      <c r="FOO200" s="67"/>
      <c r="FOP200" s="180"/>
      <c r="FOQ200" s="180"/>
      <c r="FOR200" s="180"/>
      <c r="FOS200" s="180"/>
      <c r="FOT200" s="180"/>
      <c r="FOU200" s="76"/>
      <c r="FOV200" s="67"/>
      <c r="FOW200" s="180"/>
      <c r="FOX200" s="180"/>
      <c r="FOY200" s="180"/>
      <c r="FOZ200" s="180"/>
      <c r="FPA200" s="180"/>
      <c r="FPB200" s="76"/>
      <c r="FPC200" s="67"/>
      <c r="FPD200" s="180"/>
      <c r="FPE200" s="180"/>
      <c r="FPF200" s="180"/>
      <c r="FPG200" s="180"/>
      <c r="FPH200" s="180"/>
      <c r="FPI200" s="76"/>
      <c r="FPJ200" s="67"/>
      <c r="FPK200" s="180"/>
      <c r="FPL200" s="180"/>
      <c r="FPM200" s="180"/>
      <c r="FPN200" s="180"/>
      <c r="FPO200" s="180"/>
      <c r="FPP200" s="76"/>
      <c r="FPQ200" s="67"/>
      <c r="FPR200" s="180"/>
      <c r="FPS200" s="180"/>
      <c r="FPT200" s="180"/>
      <c r="FPU200" s="180"/>
      <c r="FPV200" s="180"/>
      <c r="FPW200" s="76"/>
      <c r="FPX200" s="67"/>
      <c r="FPY200" s="180"/>
      <c r="FPZ200" s="180"/>
      <c r="FQA200" s="180"/>
      <c r="FQB200" s="180"/>
      <c r="FQC200" s="180"/>
      <c r="FQD200" s="76"/>
      <c r="FQE200" s="67"/>
      <c r="FQF200" s="180"/>
      <c r="FQG200" s="180"/>
      <c r="FQH200" s="180"/>
      <c r="FQI200" s="180"/>
      <c r="FQJ200" s="180"/>
      <c r="FQK200" s="76"/>
      <c r="FQL200" s="67"/>
      <c r="FQM200" s="180"/>
      <c r="FQN200" s="180"/>
      <c r="FQO200" s="180"/>
      <c r="FQP200" s="180"/>
      <c r="FQQ200" s="180"/>
      <c r="FQR200" s="76"/>
      <c r="FQS200" s="67"/>
      <c r="FQT200" s="180"/>
      <c r="FQU200" s="180"/>
      <c r="FQV200" s="180"/>
      <c r="FQW200" s="180"/>
      <c r="FQX200" s="180"/>
      <c r="FQY200" s="76"/>
      <c r="FQZ200" s="67"/>
      <c r="FRA200" s="180"/>
      <c r="FRB200" s="180"/>
      <c r="FRC200" s="180"/>
      <c r="FRD200" s="180"/>
      <c r="FRE200" s="180"/>
      <c r="FRF200" s="76"/>
      <c r="FRG200" s="67"/>
      <c r="FRH200" s="180"/>
      <c r="FRI200" s="180"/>
      <c r="FRJ200" s="180"/>
      <c r="FRK200" s="180"/>
      <c r="FRL200" s="180"/>
      <c r="FRM200" s="76"/>
      <c r="FRN200" s="67"/>
      <c r="FRO200" s="180"/>
      <c r="FRP200" s="180"/>
      <c r="FRQ200" s="180"/>
      <c r="FRR200" s="180"/>
      <c r="FRS200" s="180"/>
      <c r="FRT200" s="76"/>
      <c r="FRU200" s="67"/>
      <c r="FRV200" s="180"/>
      <c r="FRW200" s="180"/>
      <c r="FRX200" s="180"/>
      <c r="FRY200" s="180"/>
      <c r="FRZ200" s="180"/>
      <c r="FSA200" s="76"/>
      <c r="FSB200" s="67"/>
      <c r="FSC200" s="180"/>
      <c r="FSD200" s="180"/>
      <c r="FSE200" s="180"/>
      <c r="FSF200" s="180"/>
      <c r="FSG200" s="180"/>
      <c r="FSH200" s="76"/>
      <c r="FSI200" s="67"/>
      <c r="FSJ200" s="180"/>
      <c r="FSK200" s="180"/>
      <c r="FSL200" s="180"/>
      <c r="FSM200" s="180"/>
      <c r="FSN200" s="180"/>
      <c r="FSO200" s="76"/>
      <c r="FSP200" s="67"/>
      <c r="FSQ200" s="180"/>
      <c r="FSR200" s="180"/>
      <c r="FSS200" s="180"/>
      <c r="FST200" s="180"/>
      <c r="FSU200" s="180"/>
      <c r="FSV200" s="76"/>
      <c r="FSW200" s="67"/>
      <c r="FSX200" s="180"/>
      <c r="FSY200" s="180"/>
      <c r="FSZ200" s="180"/>
      <c r="FTA200" s="180"/>
      <c r="FTB200" s="180"/>
      <c r="FTC200" s="76"/>
      <c r="FTD200" s="67"/>
      <c r="FTE200" s="180"/>
      <c r="FTF200" s="180"/>
      <c r="FTG200" s="180"/>
      <c r="FTH200" s="180"/>
      <c r="FTI200" s="180"/>
      <c r="FTJ200" s="76"/>
      <c r="FTK200" s="67"/>
      <c r="FTL200" s="180"/>
      <c r="FTM200" s="180"/>
      <c r="FTN200" s="180"/>
      <c r="FTO200" s="180"/>
      <c r="FTP200" s="180"/>
      <c r="FTQ200" s="76"/>
      <c r="FTR200" s="67"/>
      <c r="FTS200" s="180"/>
      <c r="FTT200" s="180"/>
      <c r="FTU200" s="180"/>
      <c r="FTV200" s="180"/>
      <c r="FTW200" s="180"/>
      <c r="FTX200" s="76"/>
      <c r="FTY200" s="67"/>
      <c r="FTZ200" s="180"/>
      <c r="FUA200" s="180"/>
      <c r="FUB200" s="180"/>
      <c r="FUC200" s="180"/>
      <c r="FUD200" s="180"/>
      <c r="FUE200" s="76"/>
      <c r="FUF200" s="67"/>
      <c r="FUG200" s="180"/>
      <c r="FUH200" s="180"/>
      <c r="FUI200" s="180"/>
      <c r="FUJ200" s="180"/>
      <c r="FUK200" s="180"/>
      <c r="FUL200" s="76"/>
      <c r="FUM200" s="67"/>
      <c r="FUN200" s="180"/>
      <c r="FUO200" s="180"/>
      <c r="FUP200" s="180"/>
      <c r="FUQ200" s="180"/>
      <c r="FUR200" s="180"/>
      <c r="FUS200" s="76"/>
      <c r="FUT200" s="67"/>
      <c r="FUU200" s="180"/>
      <c r="FUV200" s="180"/>
      <c r="FUW200" s="180"/>
      <c r="FUX200" s="180"/>
      <c r="FUY200" s="180"/>
      <c r="FUZ200" s="76"/>
      <c r="FVA200" s="67"/>
      <c r="FVB200" s="180"/>
      <c r="FVC200" s="180"/>
      <c r="FVD200" s="180"/>
      <c r="FVE200" s="180"/>
      <c r="FVF200" s="180"/>
      <c r="FVG200" s="76"/>
      <c r="FVH200" s="67"/>
      <c r="FVI200" s="180"/>
      <c r="FVJ200" s="180"/>
      <c r="FVK200" s="180"/>
      <c r="FVL200" s="180"/>
      <c r="FVM200" s="180"/>
      <c r="FVN200" s="76"/>
      <c r="FVO200" s="67"/>
      <c r="FVP200" s="180"/>
      <c r="FVQ200" s="180"/>
      <c r="FVR200" s="180"/>
      <c r="FVS200" s="180"/>
      <c r="FVT200" s="180"/>
      <c r="FVU200" s="76"/>
      <c r="FVV200" s="67"/>
      <c r="FVW200" s="180"/>
      <c r="FVX200" s="180"/>
      <c r="FVY200" s="180"/>
      <c r="FVZ200" s="180"/>
      <c r="FWA200" s="180"/>
      <c r="FWB200" s="76"/>
      <c r="FWC200" s="67"/>
      <c r="FWD200" s="180"/>
      <c r="FWE200" s="180"/>
      <c r="FWF200" s="180"/>
      <c r="FWG200" s="180"/>
      <c r="FWH200" s="180"/>
      <c r="FWI200" s="76"/>
      <c r="FWJ200" s="67"/>
      <c r="FWK200" s="180"/>
      <c r="FWL200" s="180"/>
      <c r="FWM200" s="180"/>
      <c r="FWN200" s="180"/>
      <c r="FWO200" s="180"/>
      <c r="FWP200" s="76"/>
      <c r="FWQ200" s="67"/>
      <c r="FWR200" s="180"/>
      <c r="FWS200" s="180"/>
      <c r="FWT200" s="180"/>
      <c r="FWU200" s="180"/>
      <c r="FWV200" s="180"/>
      <c r="FWW200" s="76"/>
      <c r="FWX200" s="67"/>
      <c r="FWY200" s="180"/>
      <c r="FWZ200" s="180"/>
      <c r="FXA200" s="180"/>
      <c r="FXB200" s="180"/>
      <c r="FXC200" s="180"/>
      <c r="FXD200" s="76"/>
      <c r="FXE200" s="67"/>
      <c r="FXF200" s="180"/>
      <c r="FXG200" s="180"/>
      <c r="FXH200" s="180"/>
      <c r="FXI200" s="180"/>
      <c r="FXJ200" s="180"/>
      <c r="FXK200" s="76"/>
      <c r="FXL200" s="67"/>
      <c r="FXM200" s="180"/>
      <c r="FXN200" s="180"/>
      <c r="FXO200" s="180"/>
      <c r="FXP200" s="180"/>
      <c r="FXQ200" s="180"/>
      <c r="FXR200" s="76"/>
      <c r="FXS200" s="67"/>
      <c r="FXT200" s="180"/>
      <c r="FXU200" s="180"/>
      <c r="FXV200" s="180"/>
      <c r="FXW200" s="180"/>
      <c r="FXX200" s="180"/>
      <c r="FXY200" s="76"/>
      <c r="FXZ200" s="67"/>
      <c r="FYA200" s="180"/>
      <c r="FYB200" s="180"/>
      <c r="FYC200" s="180"/>
      <c r="FYD200" s="180"/>
      <c r="FYE200" s="180"/>
      <c r="FYF200" s="76"/>
      <c r="FYG200" s="67"/>
      <c r="FYH200" s="180"/>
      <c r="FYI200" s="180"/>
      <c r="FYJ200" s="180"/>
      <c r="FYK200" s="180"/>
      <c r="FYL200" s="180"/>
      <c r="FYM200" s="76"/>
      <c r="FYN200" s="67"/>
      <c r="FYO200" s="180"/>
      <c r="FYP200" s="180"/>
      <c r="FYQ200" s="180"/>
      <c r="FYR200" s="180"/>
      <c r="FYS200" s="180"/>
      <c r="FYT200" s="76"/>
      <c r="FYU200" s="67"/>
      <c r="FYV200" s="180"/>
      <c r="FYW200" s="180"/>
      <c r="FYX200" s="180"/>
      <c r="FYY200" s="180"/>
      <c r="FYZ200" s="180"/>
      <c r="FZA200" s="76"/>
      <c r="FZB200" s="67"/>
      <c r="FZC200" s="180"/>
      <c r="FZD200" s="180"/>
      <c r="FZE200" s="180"/>
      <c r="FZF200" s="180"/>
      <c r="FZG200" s="180"/>
      <c r="FZH200" s="76"/>
      <c r="FZI200" s="67"/>
      <c r="FZJ200" s="180"/>
      <c r="FZK200" s="180"/>
      <c r="FZL200" s="180"/>
      <c r="FZM200" s="180"/>
      <c r="FZN200" s="180"/>
      <c r="FZO200" s="76"/>
      <c r="FZP200" s="67"/>
      <c r="FZQ200" s="180"/>
      <c r="FZR200" s="180"/>
      <c r="FZS200" s="180"/>
      <c r="FZT200" s="180"/>
      <c r="FZU200" s="180"/>
      <c r="FZV200" s="76"/>
      <c r="FZW200" s="67"/>
      <c r="FZX200" s="180"/>
      <c r="FZY200" s="180"/>
      <c r="FZZ200" s="180"/>
      <c r="GAA200" s="180"/>
      <c r="GAB200" s="180"/>
      <c r="GAC200" s="76"/>
      <c r="GAD200" s="67"/>
      <c r="GAE200" s="180"/>
      <c r="GAF200" s="180"/>
      <c r="GAG200" s="180"/>
      <c r="GAH200" s="180"/>
      <c r="GAI200" s="180"/>
      <c r="GAJ200" s="76"/>
      <c r="GAK200" s="67"/>
      <c r="GAL200" s="180"/>
      <c r="GAM200" s="180"/>
      <c r="GAN200" s="180"/>
      <c r="GAO200" s="180"/>
      <c r="GAP200" s="180"/>
      <c r="GAQ200" s="76"/>
      <c r="GAR200" s="67"/>
      <c r="GAS200" s="180"/>
      <c r="GAT200" s="180"/>
      <c r="GAU200" s="180"/>
      <c r="GAV200" s="180"/>
      <c r="GAW200" s="180"/>
      <c r="GAX200" s="76"/>
      <c r="GAY200" s="67"/>
      <c r="GAZ200" s="180"/>
      <c r="GBA200" s="180"/>
      <c r="GBB200" s="180"/>
      <c r="GBC200" s="180"/>
      <c r="GBD200" s="180"/>
      <c r="GBE200" s="76"/>
      <c r="GBF200" s="67"/>
      <c r="GBG200" s="180"/>
      <c r="GBH200" s="180"/>
      <c r="GBI200" s="180"/>
      <c r="GBJ200" s="180"/>
      <c r="GBK200" s="180"/>
      <c r="GBL200" s="76"/>
      <c r="GBM200" s="67"/>
      <c r="GBN200" s="180"/>
      <c r="GBO200" s="180"/>
      <c r="GBP200" s="180"/>
      <c r="GBQ200" s="180"/>
      <c r="GBR200" s="180"/>
      <c r="GBS200" s="76"/>
      <c r="GBT200" s="67"/>
      <c r="GBU200" s="180"/>
      <c r="GBV200" s="180"/>
      <c r="GBW200" s="180"/>
      <c r="GBX200" s="180"/>
      <c r="GBY200" s="180"/>
      <c r="GBZ200" s="76"/>
      <c r="GCA200" s="67"/>
      <c r="GCB200" s="180"/>
      <c r="GCC200" s="180"/>
      <c r="GCD200" s="180"/>
      <c r="GCE200" s="180"/>
      <c r="GCF200" s="180"/>
      <c r="GCG200" s="76"/>
      <c r="GCH200" s="67"/>
      <c r="GCI200" s="180"/>
      <c r="GCJ200" s="180"/>
      <c r="GCK200" s="180"/>
      <c r="GCL200" s="180"/>
      <c r="GCM200" s="180"/>
      <c r="GCN200" s="76"/>
      <c r="GCO200" s="67"/>
      <c r="GCP200" s="180"/>
      <c r="GCQ200" s="180"/>
      <c r="GCR200" s="180"/>
      <c r="GCS200" s="180"/>
      <c r="GCT200" s="180"/>
      <c r="GCU200" s="76"/>
      <c r="GCV200" s="67"/>
      <c r="GCW200" s="180"/>
      <c r="GCX200" s="180"/>
      <c r="GCY200" s="180"/>
      <c r="GCZ200" s="180"/>
      <c r="GDA200" s="180"/>
      <c r="GDB200" s="76"/>
      <c r="GDC200" s="67"/>
      <c r="GDD200" s="180"/>
      <c r="GDE200" s="180"/>
      <c r="GDF200" s="180"/>
      <c r="GDG200" s="180"/>
      <c r="GDH200" s="180"/>
      <c r="GDI200" s="76"/>
      <c r="GDJ200" s="67"/>
      <c r="GDK200" s="180"/>
      <c r="GDL200" s="180"/>
      <c r="GDM200" s="180"/>
      <c r="GDN200" s="180"/>
      <c r="GDO200" s="180"/>
      <c r="GDP200" s="76"/>
      <c r="GDQ200" s="67"/>
      <c r="GDR200" s="180"/>
      <c r="GDS200" s="180"/>
      <c r="GDT200" s="180"/>
      <c r="GDU200" s="180"/>
      <c r="GDV200" s="180"/>
      <c r="GDW200" s="76"/>
      <c r="GDX200" s="67"/>
      <c r="GDY200" s="180"/>
      <c r="GDZ200" s="180"/>
      <c r="GEA200" s="180"/>
      <c r="GEB200" s="180"/>
      <c r="GEC200" s="180"/>
      <c r="GED200" s="76"/>
      <c r="GEE200" s="67"/>
      <c r="GEF200" s="180"/>
      <c r="GEG200" s="180"/>
      <c r="GEH200" s="180"/>
      <c r="GEI200" s="180"/>
      <c r="GEJ200" s="180"/>
      <c r="GEK200" s="76"/>
      <c r="GEL200" s="67"/>
      <c r="GEM200" s="180"/>
      <c r="GEN200" s="180"/>
      <c r="GEO200" s="180"/>
      <c r="GEP200" s="180"/>
      <c r="GEQ200" s="180"/>
      <c r="GER200" s="76"/>
      <c r="GES200" s="67"/>
      <c r="GET200" s="180"/>
      <c r="GEU200" s="180"/>
      <c r="GEV200" s="180"/>
      <c r="GEW200" s="180"/>
      <c r="GEX200" s="180"/>
      <c r="GEY200" s="76"/>
      <c r="GEZ200" s="67"/>
      <c r="GFA200" s="180"/>
      <c r="GFB200" s="180"/>
      <c r="GFC200" s="180"/>
      <c r="GFD200" s="180"/>
      <c r="GFE200" s="180"/>
      <c r="GFF200" s="76"/>
      <c r="GFG200" s="67"/>
      <c r="GFH200" s="180"/>
      <c r="GFI200" s="180"/>
      <c r="GFJ200" s="180"/>
      <c r="GFK200" s="180"/>
      <c r="GFL200" s="180"/>
      <c r="GFM200" s="76"/>
      <c r="GFN200" s="67"/>
      <c r="GFO200" s="180"/>
      <c r="GFP200" s="180"/>
      <c r="GFQ200" s="180"/>
      <c r="GFR200" s="180"/>
      <c r="GFS200" s="180"/>
      <c r="GFT200" s="76"/>
      <c r="GFU200" s="67"/>
      <c r="GFV200" s="180"/>
      <c r="GFW200" s="180"/>
      <c r="GFX200" s="180"/>
      <c r="GFY200" s="180"/>
      <c r="GFZ200" s="180"/>
      <c r="GGA200" s="76"/>
      <c r="GGB200" s="67"/>
      <c r="GGC200" s="180"/>
      <c r="GGD200" s="180"/>
      <c r="GGE200" s="180"/>
      <c r="GGF200" s="180"/>
      <c r="GGG200" s="180"/>
      <c r="GGH200" s="76"/>
      <c r="GGI200" s="67"/>
      <c r="GGJ200" s="180"/>
      <c r="GGK200" s="180"/>
      <c r="GGL200" s="180"/>
      <c r="GGM200" s="180"/>
      <c r="GGN200" s="180"/>
      <c r="GGO200" s="76"/>
      <c r="GGP200" s="67"/>
      <c r="GGQ200" s="180"/>
      <c r="GGR200" s="180"/>
      <c r="GGS200" s="180"/>
      <c r="GGT200" s="180"/>
      <c r="GGU200" s="180"/>
      <c r="GGV200" s="76"/>
      <c r="GGW200" s="67"/>
      <c r="GGX200" s="180"/>
      <c r="GGY200" s="180"/>
      <c r="GGZ200" s="180"/>
      <c r="GHA200" s="180"/>
      <c r="GHB200" s="180"/>
      <c r="GHC200" s="76"/>
      <c r="GHD200" s="67"/>
      <c r="GHE200" s="180"/>
      <c r="GHF200" s="180"/>
      <c r="GHG200" s="180"/>
      <c r="GHH200" s="180"/>
      <c r="GHI200" s="180"/>
      <c r="GHJ200" s="76"/>
      <c r="GHK200" s="67"/>
      <c r="GHL200" s="180"/>
      <c r="GHM200" s="180"/>
      <c r="GHN200" s="180"/>
      <c r="GHO200" s="180"/>
      <c r="GHP200" s="180"/>
      <c r="GHQ200" s="76"/>
      <c r="GHR200" s="67"/>
      <c r="GHS200" s="180"/>
      <c r="GHT200" s="180"/>
      <c r="GHU200" s="180"/>
      <c r="GHV200" s="180"/>
      <c r="GHW200" s="180"/>
      <c r="GHX200" s="76"/>
      <c r="GHY200" s="67"/>
      <c r="GHZ200" s="180"/>
      <c r="GIA200" s="180"/>
      <c r="GIB200" s="180"/>
      <c r="GIC200" s="180"/>
      <c r="GID200" s="180"/>
      <c r="GIE200" s="76"/>
      <c r="GIF200" s="67"/>
      <c r="GIG200" s="180"/>
      <c r="GIH200" s="180"/>
      <c r="GII200" s="180"/>
      <c r="GIJ200" s="180"/>
      <c r="GIK200" s="180"/>
      <c r="GIL200" s="76"/>
      <c r="GIM200" s="67"/>
      <c r="GIN200" s="180"/>
      <c r="GIO200" s="180"/>
      <c r="GIP200" s="180"/>
      <c r="GIQ200" s="180"/>
      <c r="GIR200" s="180"/>
      <c r="GIS200" s="76"/>
      <c r="GIT200" s="67"/>
      <c r="GIU200" s="180"/>
      <c r="GIV200" s="180"/>
      <c r="GIW200" s="180"/>
      <c r="GIX200" s="180"/>
      <c r="GIY200" s="180"/>
      <c r="GIZ200" s="76"/>
      <c r="GJA200" s="67"/>
      <c r="GJB200" s="180"/>
      <c r="GJC200" s="180"/>
      <c r="GJD200" s="180"/>
      <c r="GJE200" s="180"/>
      <c r="GJF200" s="180"/>
      <c r="GJG200" s="76"/>
      <c r="GJH200" s="67"/>
      <c r="GJI200" s="180"/>
      <c r="GJJ200" s="180"/>
      <c r="GJK200" s="180"/>
      <c r="GJL200" s="180"/>
      <c r="GJM200" s="180"/>
      <c r="GJN200" s="76"/>
      <c r="GJO200" s="67"/>
      <c r="GJP200" s="180"/>
      <c r="GJQ200" s="180"/>
      <c r="GJR200" s="180"/>
      <c r="GJS200" s="180"/>
      <c r="GJT200" s="180"/>
      <c r="GJU200" s="76"/>
      <c r="GJV200" s="67"/>
      <c r="GJW200" s="180"/>
      <c r="GJX200" s="180"/>
      <c r="GJY200" s="180"/>
      <c r="GJZ200" s="180"/>
      <c r="GKA200" s="180"/>
      <c r="GKB200" s="76"/>
      <c r="GKC200" s="67"/>
      <c r="GKD200" s="180"/>
      <c r="GKE200" s="180"/>
      <c r="GKF200" s="180"/>
      <c r="GKG200" s="180"/>
      <c r="GKH200" s="180"/>
      <c r="GKI200" s="76"/>
      <c r="GKJ200" s="67"/>
      <c r="GKK200" s="180"/>
      <c r="GKL200" s="180"/>
      <c r="GKM200" s="180"/>
      <c r="GKN200" s="180"/>
      <c r="GKO200" s="180"/>
      <c r="GKP200" s="76"/>
      <c r="GKQ200" s="67"/>
      <c r="GKR200" s="180"/>
      <c r="GKS200" s="180"/>
      <c r="GKT200" s="180"/>
      <c r="GKU200" s="180"/>
      <c r="GKV200" s="180"/>
      <c r="GKW200" s="76"/>
      <c r="GKX200" s="67"/>
      <c r="GKY200" s="180"/>
      <c r="GKZ200" s="180"/>
      <c r="GLA200" s="180"/>
      <c r="GLB200" s="180"/>
      <c r="GLC200" s="180"/>
      <c r="GLD200" s="76"/>
      <c r="GLE200" s="67"/>
      <c r="GLF200" s="180"/>
      <c r="GLG200" s="180"/>
      <c r="GLH200" s="180"/>
      <c r="GLI200" s="180"/>
      <c r="GLJ200" s="180"/>
      <c r="GLK200" s="76"/>
      <c r="GLL200" s="67"/>
      <c r="GLM200" s="180"/>
      <c r="GLN200" s="180"/>
      <c r="GLO200" s="180"/>
      <c r="GLP200" s="180"/>
      <c r="GLQ200" s="180"/>
      <c r="GLR200" s="76"/>
      <c r="GLS200" s="67"/>
      <c r="GLT200" s="180"/>
      <c r="GLU200" s="180"/>
      <c r="GLV200" s="180"/>
      <c r="GLW200" s="180"/>
      <c r="GLX200" s="180"/>
      <c r="GLY200" s="76"/>
      <c r="GLZ200" s="67"/>
      <c r="GMA200" s="180"/>
      <c r="GMB200" s="180"/>
      <c r="GMC200" s="180"/>
      <c r="GMD200" s="180"/>
      <c r="GME200" s="180"/>
      <c r="GMF200" s="76"/>
      <c r="GMG200" s="67"/>
      <c r="GMH200" s="180"/>
      <c r="GMI200" s="180"/>
      <c r="GMJ200" s="180"/>
      <c r="GMK200" s="180"/>
      <c r="GML200" s="180"/>
      <c r="GMM200" s="76"/>
      <c r="GMN200" s="67"/>
      <c r="GMO200" s="180"/>
      <c r="GMP200" s="180"/>
      <c r="GMQ200" s="180"/>
      <c r="GMR200" s="180"/>
      <c r="GMS200" s="180"/>
      <c r="GMT200" s="76"/>
      <c r="GMU200" s="67"/>
      <c r="GMV200" s="180"/>
      <c r="GMW200" s="180"/>
      <c r="GMX200" s="180"/>
      <c r="GMY200" s="180"/>
      <c r="GMZ200" s="180"/>
      <c r="GNA200" s="76"/>
      <c r="GNB200" s="67"/>
      <c r="GNC200" s="180"/>
      <c r="GND200" s="180"/>
      <c r="GNE200" s="180"/>
      <c r="GNF200" s="180"/>
      <c r="GNG200" s="180"/>
      <c r="GNH200" s="76"/>
      <c r="GNI200" s="67"/>
      <c r="GNJ200" s="180"/>
      <c r="GNK200" s="180"/>
      <c r="GNL200" s="180"/>
      <c r="GNM200" s="180"/>
      <c r="GNN200" s="180"/>
      <c r="GNO200" s="76"/>
      <c r="GNP200" s="67"/>
      <c r="GNQ200" s="180"/>
      <c r="GNR200" s="180"/>
      <c r="GNS200" s="180"/>
      <c r="GNT200" s="180"/>
      <c r="GNU200" s="180"/>
      <c r="GNV200" s="76"/>
      <c r="GNW200" s="67"/>
      <c r="GNX200" s="180"/>
      <c r="GNY200" s="180"/>
      <c r="GNZ200" s="180"/>
      <c r="GOA200" s="180"/>
      <c r="GOB200" s="180"/>
      <c r="GOC200" s="76"/>
      <c r="GOD200" s="67"/>
      <c r="GOE200" s="180"/>
      <c r="GOF200" s="180"/>
      <c r="GOG200" s="180"/>
      <c r="GOH200" s="180"/>
      <c r="GOI200" s="180"/>
      <c r="GOJ200" s="76"/>
      <c r="GOK200" s="67"/>
      <c r="GOL200" s="180"/>
      <c r="GOM200" s="180"/>
      <c r="GON200" s="180"/>
      <c r="GOO200" s="180"/>
      <c r="GOP200" s="180"/>
      <c r="GOQ200" s="76"/>
      <c r="GOR200" s="67"/>
      <c r="GOS200" s="180"/>
      <c r="GOT200" s="180"/>
      <c r="GOU200" s="180"/>
      <c r="GOV200" s="180"/>
      <c r="GOW200" s="180"/>
      <c r="GOX200" s="76"/>
      <c r="GOY200" s="67"/>
      <c r="GOZ200" s="180"/>
      <c r="GPA200" s="180"/>
      <c r="GPB200" s="180"/>
      <c r="GPC200" s="180"/>
      <c r="GPD200" s="180"/>
      <c r="GPE200" s="76"/>
      <c r="GPF200" s="67"/>
      <c r="GPG200" s="180"/>
      <c r="GPH200" s="180"/>
      <c r="GPI200" s="180"/>
      <c r="GPJ200" s="180"/>
      <c r="GPK200" s="180"/>
      <c r="GPL200" s="76"/>
      <c r="GPM200" s="67"/>
      <c r="GPN200" s="180"/>
      <c r="GPO200" s="180"/>
      <c r="GPP200" s="180"/>
      <c r="GPQ200" s="180"/>
      <c r="GPR200" s="180"/>
      <c r="GPS200" s="76"/>
      <c r="GPT200" s="67"/>
      <c r="GPU200" s="180"/>
      <c r="GPV200" s="180"/>
      <c r="GPW200" s="180"/>
      <c r="GPX200" s="180"/>
      <c r="GPY200" s="180"/>
      <c r="GPZ200" s="76"/>
      <c r="GQA200" s="67"/>
      <c r="GQB200" s="180"/>
      <c r="GQC200" s="180"/>
      <c r="GQD200" s="180"/>
      <c r="GQE200" s="180"/>
      <c r="GQF200" s="180"/>
      <c r="GQG200" s="76"/>
      <c r="GQH200" s="67"/>
      <c r="GQI200" s="180"/>
      <c r="GQJ200" s="180"/>
      <c r="GQK200" s="180"/>
      <c r="GQL200" s="180"/>
      <c r="GQM200" s="180"/>
      <c r="GQN200" s="76"/>
      <c r="GQO200" s="67"/>
      <c r="GQP200" s="180"/>
      <c r="GQQ200" s="180"/>
      <c r="GQR200" s="180"/>
      <c r="GQS200" s="180"/>
      <c r="GQT200" s="180"/>
      <c r="GQU200" s="76"/>
      <c r="GQV200" s="67"/>
      <c r="GQW200" s="180"/>
      <c r="GQX200" s="180"/>
      <c r="GQY200" s="180"/>
      <c r="GQZ200" s="180"/>
      <c r="GRA200" s="180"/>
      <c r="GRB200" s="76"/>
      <c r="GRC200" s="67"/>
      <c r="GRD200" s="180"/>
      <c r="GRE200" s="180"/>
      <c r="GRF200" s="180"/>
      <c r="GRG200" s="180"/>
      <c r="GRH200" s="180"/>
      <c r="GRI200" s="76"/>
      <c r="GRJ200" s="67"/>
      <c r="GRK200" s="180"/>
      <c r="GRL200" s="180"/>
      <c r="GRM200" s="180"/>
      <c r="GRN200" s="180"/>
      <c r="GRO200" s="180"/>
      <c r="GRP200" s="76"/>
      <c r="GRQ200" s="67"/>
      <c r="GRR200" s="180"/>
      <c r="GRS200" s="180"/>
      <c r="GRT200" s="180"/>
      <c r="GRU200" s="180"/>
      <c r="GRV200" s="180"/>
      <c r="GRW200" s="76"/>
      <c r="GRX200" s="67"/>
      <c r="GRY200" s="180"/>
      <c r="GRZ200" s="180"/>
      <c r="GSA200" s="180"/>
      <c r="GSB200" s="180"/>
      <c r="GSC200" s="180"/>
      <c r="GSD200" s="76"/>
      <c r="GSE200" s="67"/>
      <c r="GSF200" s="180"/>
      <c r="GSG200" s="180"/>
      <c r="GSH200" s="180"/>
      <c r="GSI200" s="180"/>
      <c r="GSJ200" s="180"/>
      <c r="GSK200" s="76"/>
      <c r="GSL200" s="67"/>
      <c r="GSM200" s="180"/>
      <c r="GSN200" s="180"/>
      <c r="GSO200" s="180"/>
      <c r="GSP200" s="180"/>
      <c r="GSQ200" s="180"/>
      <c r="GSR200" s="76"/>
      <c r="GSS200" s="67"/>
      <c r="GST200" s="180"/>
      <c r="GSU200" s="180"/>
      <c r="GSV200" s="180"/>
      <c r="GSW200" s="180"/>
      <c r="GSX200" s="180"/>
      <c r="GSY200" s="76"/>
      <c r="GSZ200" s="67"/>
      <c r="GTA200" s="180"/>
      <c r="GTB200" s="180"/>
      <c r="GTC200" s="180"/>
      <c r="GTD200" s="180"/>
      <c r="GTE200" s="180"/>
      <c r="GTF200" s="76"/>
      <c r="GTG200" s="67"/>
      <c r="GTH200" s="180"/>
      <c r="GTI200" s="180"/>
      <c r="GTJ200" s="180"/>
      <c r="GTK200" s="180"/>
      <c r="GTL200" s="180"/>
      <c r="GTM200" s="76"/>
      <c r="GTN200" s="67"/>
      <c r="GTO200" s="180"/>
      <c r="GTP200" s="180"/>
      <c r="GTQ200" s="180"/>
      <c r="GTR200" s="180"/>
      <c r="GTS200" s="180"/>
      <c r="GTT200" s="76"/>
      <c r="GTU200" s="67"/>
      <c r="GTV200" s="180"/>
      <c r="GTW200" s="180"/>
      <c r="GTX200" s="180"/>
      <c r="GTY200" s="180"/>
      <c r="GTZ200" s="180"/>
      <c r="GUA200" s="76"/>
      <c r="GUB200" s="67"/>
      <c r="GUC200" s="180"/>
      <c r="GUD200" s="180"/>
      <c r="GUE200" s="180"/>
      <c r="GUF200" s="180"/>
      <c r="GUG200" s="180"/>
      <c r="GUH200" s="76"/>
      <c r="GUI200" s="67"/>
      <c r="GUJ200" s="180"/>
      <c r="GUK200" s="180"/>
      <c r="GUL200" s="180"/>
      <c r="GUM200" s="180"/>
      <c r="GUN200" s="180"/>
      <c r="GUO200" s="76"/>
      <c r="GUP200" s="67"/>
      <c r="GUQ200" s="180"/>
      <c r="GUR200" s="180"/>
      <c r="GUS200" s="180"/>
      <c r="GUT200" s="180"/>
      <c r="GUU200" s="180"/>
      <c r="GUV200" s="76"/>
      <c r="GUW200" s="67"/>
      <c r="GUX200" s="180"/>
      <c r="GUY200" s="180"/>
      <c r="GUZ200" s="180"/>
      <c r="GVA200" s="180"/>
      <c r="GVB200" s="180"/>
      <c r="GVC200" s="76"/>
      <c r="GVD200" s="67"/>
      <c r="GVE200" s="180"/>
      <c r="GVF200" s="180"/>
      <c r="GVG200" s="180"/>
      <c r="GVH200" s="180"/>
      <c r="GVI200" s="180"/>
      <c r="GVJ200" s="76"/>
      <c r="GVK200" s="67"/>
      <c r="GVL200" s="180"/>
      <c r="GVM200" s="180"/>
      <c r="GVN200" s="180"/>
      <c r="GVO200" s="180"/>
      <c r="GVP200" s="180"/>
      <c r="GVQ200" s="76"/>
      <c r="GVR200" s="67"/>
      <c r="GVS200" s="180"/>
      <c r="GVT200" s="180"/>
      <c r="GVU200" s="180"/>
      <c r="GVV200" s="180"/>
      <c r="GVW200" s="180"/>
      <c r="GVX200" s="76"/>
      <c r="GVY200" s="67"/>
      <c r="GVZ200" s="180"/>
      <c r="GWA200" s="180"/>
      <c r="GWB200" s="180"/>
      <c r="GWC200" s="180"/>
      <c r="GWD200" s="180"/>
      <c r="GWE200" s="76"/>
      <c r="GWF200" s="67"/>
      <c r="GWG200" s="180"/>
      <c r="GWH200" s="180"/>
      <c r="GWI200" s="180"/>
      <c r="GWJ200" s="180"/>
      <c r="GWK200" s="180"/>
      <c r="GWL200" s="76"/>
      <c r="GWM200" s="67"/>
      <c r="GWN200" s="180"/>
      <c r="GWO200" s="180"/>
      <c r="GWP200" s="180"/>
      <c r="GWQ200" s="180"/>
      <c r="GWR200" s="180"/>
      <c r="GWS200" s="76"/>
      <c r="GWT200" s="67"/>
      <c r="GWU200" s="180"/>
      <c r="GWV200" s="180"/>
      <c r="GWW200" s="180"/>
      <c r="GWX200" s="180"/>
      <c r="GWY200" s="180"/>
      <c r="GWZ200" s="76"/>
      <c r="GXA200" s="67"/>
      <c r="GXB200" s="180"/>
      <c r="GXC200" s="180"/>
      <c r="GXD200" s="180"/>
      <c r="GXE200" s="180"/>
      <c r="GXF200" s="180"/>
      <c r="GXG200" s="76"/>
      <c r="GXH200" s="67"/>
      <c r="GXI200" s="180"/>
      <c r="GXJ200" s="180"/>
      <c r="GXK200" s="180"/>
      <c r="GXL200" s="180"/>
      <c r="GXM200" s="180"/>
      <c r="GXN200" s="76"/>
      <c r="GXO200" s="67"/>
      <c r="GXP200" s="180"/>
      <c r="GXQ200" s="180"/>
      <c r="GXR200" s="180"/>
      <c r="GXS200" s="180"/>
      <c r="GXT200" s="180"/>
      <c r="GXU200" s="76"/>
      <c r="GXV200" s="67"/>
      <c r="GXW200" s="180"/>
      <c r="GXX200" s="180"/>
      <c r="GXY200" s="180"/>
      <c r="GXZ200" s="180"/>
      <c r="GYA200" s="180"/>
      <c r="GYB200" s="76"/>
      <c r="GYC200" s="67"/>
      <c r="GYD200" s="180"/>
      <c r="GYE200" s="180"/>
      <c r="GYF200" s="180"/>
      <c r="GYG200" s="180"/>
      <c r="GYH200" s="180"/>
      <c r="GYI200" s="76"/>
      <c r="GYJ200" s="67"/>
      <c r="GYK200" s="180"/>
      <c r="GYL200" s="180"/>
      <c r="GYM200" s="180"/>
      <c r="GYN200" s="180"/>
      <c r="GYO200" s="180"/>
      <c r="GYP200" s="76"/>
      <c r="GYQ200" s="67"/>
      <c r="GYR200" s="180"/>
      <c r="GYS200" s="180"/>
      <c r="GYT200" s="180"/>
      <c r="GYU200" s="180"/>
      <c r="GYV200" s="180"/>
      <c r="GYW200" s="76"/>
      <c r="GYX200" s="67"/>
      <c r="GYY200" s="180"/>
      <c r="GYZ200" s="180"/>
      <c r="GZA200" s="180"/>
      <c r="GZB200" s="180"/>
      <c r="GZC200" s="180"/>
      <c r="GZD200" s="76"/>
      <c r="GZE200" s="67"/>
      <c r="GZF200" s="180"/>
      <c r="GZG200" s="180"/>
      <c r="GZH200" s="180"/>
      <c r="GZI200" s="180"/>
      <c r="GZJ200" s="180"/>
      <c r="GZK200" s="76"/>
      <c r="GZL200" s="67"/>
      <c r="GZM200" s="180"/>
      <c r="GZN200" s="180"/>
      <c r="GZO200" s="180"/>
      <c r="GZP200" s="180"/>
      <c r="GZQ200" s="180"/>
      <c r="GZR200" s="76"/>
      <c r="GZS200" s="67"/>
      <c r="GZT200" s="180"/>
      <c r="GZU200" s="180"/>
      <c r="GZV200" s="180"/>
      <c r="GZW200" s="180"/>
      <c r="GZX200" s="180"/>
      <c r="GZY200" s="76"/>
      <c r="GZZ200" s="67"/>
      <c r="HAA200" s="180"/>
      <c r="HAB200" s="180"/>
      <c r="HAC200" s="180"/>
      <c r="HAD200" s="180"/>
      <c r="HAE200" s="180"/>
      <c r="HAF200" s="76"/>
      <c r="HAG200" s="67"/>
      <c r="HAH200" s="180"/>
      <c r="HAI200" s="180"/>
      <c r="HAJ200" s="180"/>
      <c r="HAK200" s="180"/>
      <c r="HAL200" s="180"/>
      <c r="HAM200" s="76"/>
      <c r="HAN200" s="67"/>
      <c r="HAO200" s="180"/>
      <c r="HAP200" s="180"/>
      <c r="HAQ200" s="180"/>
      <c r="HAR200" s="180"/>
      <c r="HAS200" s="180"/>
      <c r="HAT200" s="76"/>
      <c r="HAU200" s="67"/>
      <c r="HAV200" s="180"/>
      <c r="HAW200" s="180"/>
      <c r="HAX200" s="180"/>
      <c r="HAY200" s="180"/>
      <c r="HAZ200" s="180"/>
      <c r="HBA200" s="76"/>
      <c r="HBB200" s="67"/>
      <c r="HBC200" s="180"/>
      <c r="HBD200" s="180"/>
      <c r="HBE200" s="180"/>
      <c r="HBF200" s="180"/>
      <c r="HBG200" s="180"/>
      <c r="HBH200" s="76"/>
      <c r="HBI200" s="67"/>
      <c r="HBJ200" s="180"/>
      <c r="HBK200" s="180"/>
      <c r="HBL200" s="180"/>
      <c r="HBM200" s="180"/>
      <c r="HBN200" s="180"/>
      <c r="HBO200" s="76"/>
      <c r="HBP200" s="67"/>
      <c r="HBQ200" s="180"/>
      <c r="HBR200" s="180"/>
      <c r="HBS200" s="180"/>
      <c r="HBT200" s="180"/>
      <c r="HBU200" s="180"/>
      <c r="HBV200" s="76"/>
      <c r="HBW200" s="67"/>
      <c r="HBX200" s="180"/>
      <c r="HBY200" s="180"/>
      <c r="HBZ200" s="180"/>
      <c r="HCA200" s="180"/>
      <c r="HCB200" s="180"/>
      <c r="HCC200" s="76"/>
      <c r="HCD200" s="67"/>
      <c r="HCE200" s="180"/>
      <c r="HCF200" s="180"/>
      <c r="HCG200" s="180"/>
      <c r="HCH200" s="180"/>
      <c r="HCI200" s="180"/>
      <c r="HCJ200" s="76"/>
      <c r="HCK200" s="67"/>
      <c r="HCL200" s="180"/>
      <c r="HCM200" s="180"/>
      <c r="HCN200" s="180"/>
      <c r="HCO200" s="180"/>
      <c r="HCP200" s="180"/>
      <c r="HCQ200" s="76"/>
      <c r="HCR200" s="67"/>
      <c r="HCS200" s="180"/>
      <c r="HCT200" s="180"/>
      <c r="HCU200" s="180"/>
      <c r="HCV200" s="180"/>
      <c r="HCW200" s="180"/>
      <c r="HCX200" s="76"/>
      <c r="HCY200" s="67"/>
      <c r="HCZ200" s="180"/>
      <c r="HDA200" s="180"/>
      <c r="HDB200" s="180"/>
      <c r="HDC200" s="180"/>
      <c r="HDD200" s="180"/>
      <c r="HDE200" s="76"/>
      <c r="HDF200" s="67"/>
      <c r="HDG200" s="180"/>
      <c r="HDH200" s="180"/>
      <c r="HDI200" s="180"/>
      <c r="HDJ200" s="180"/>
      <c r="HDK200" s="180"/>
      <c r="HDL200" s="76"/>
      <c r="HDM200" s="67"/>
      <c r="HDN200" s="180"/>
      <c r="HDO200" s="180"/>
      <c r="HDP200" s="180"/>
      <c r="HDQ200" s="180"/>
      <c r="HDR200" s="180"/>
      <c r="HDS200" s="76"/>
      <c r="HDT200" s="67"/>
      <c r="HDU200" s="180"/>
      <c r="HDV200" s="180"/>
      <c r="HDW200" s="180"/>
      <c r="HDX200" s="180"/>
      <c r="HDY200" s="180"/>
      <c r="HDZ200" s="76"/>
      <c r="HEA200" s="67"/>
      <c r="HEB200" s="180"/>
      <c r="HEC200" s="180"/>
      <c r="HED200" s="180"/>
      <c r="HEE200" s="180"/>
      <c r="HEF200" s="180"/>
      <c r="HEG200" s="76"/>
      <c r="HEH200" s="67"/>
      <c r="HEI200" s="180"/>
      <c r="HEJ200" s="180"/>
      <c r="HEK200" s="180"/>
      <c r="HEL200" s="180"/>
      <c r="HEM200" s="180"/>
      <c r="HEN200" s="76"/>
      <c r="HEO200" s="67"/>
      <c r="HEP200" s="180"/>
      <c r="HEQ200" s="180"/>
      <c r="HER200" s="180"/>
      <c r="HES200" s="180"/>
      <c r="HET200" s="180"/>
      <c r="HEU200" s="76"/>
      <c r="HEV200" s="67"/>
      <c r="HEW200" s="180"/>
      <c r="HEX200" s="180"/>
      <c r="HEY200" s="180"/>
      <c r="HEZ200" s="180"/>
      <c r="HFA200" s="180"/>
      <c r="HFB200" s="76"/>
      <c r="HFC200" s="67"/>
      <c r="HFD200" s="180"/>
      <c r="HFE200" s="180"/>
      <c r="HFF200" s="180"/>
      <c r="HFG200" s="180"/>
      <c r="HFH200" s="180"/>
      <c r="HFI200" s="76"/>
      <c r="HFJ200" s="67"/>
      <c r="HFK200" s="180"/>
      <c r="HFL200" s="180"/>
      <c r="HFM200" s="180"/>
      <c r="HFN200" s="180"/>
      <c r="HFO200" s="180"/>
      <c r="HFP200" s="76"/>
      <c r="HFQ200" s="67"/>
      <c r="HFR200" s="180"/>
      <c r="HFS200" s="180"/>
      <c r="HFT200" s="180"/>
      <c r="HFU200" s="180"/>
      <c r="HFV200" s="180"/>
      <c r="HFW200" s="76"/>
      <c r="HFX200" s="67"/>
      <c r="HFY200" s="180"/>
      <c r="HFZ200" s="180"/>
      <c r="HGA200" s="180"/>
      <c r="HGB200" s="180"/>
      <c r="HGC200" s="180"/>
      <c r="HGD200" s="76"/>
      <c r="HGE200" s="67"/>
      <c r="HGF200" s="180"/>
      <c r="HGG200" s="180"/>
      <c r="HGH200" s="180"/>
      <c r="HGI200" s="180"/>
      <c r="HGJ200" s="180"/>
      <c r="HGK200" s="76"/>
      <c r="HGL200" s="67"/>
      <c r="HGM200" s="180"/>
      <c r="HGN200" s="180"/>
      <c r="HGO200" s="180"/>
      <c r="HGP200" s="180"/>
      <c r="HGQ200" s="180"/>
      <c r="HGR200" s="76"/>
      <c r="HGS200" s="67"/>
      <c r="HGT200" s="180"/>
      <c r="HGU200" s="180"/>
      <c r="HGV200" s="180"/>
      <c r="HGW200" s="180"/>
      <c r="HGX200" s="180"/>
      <c r="HGY200" s="76"/>
      <c r="HGZ200" s="67"/>
      <c r="HHA200" s="180"/>
      <c r="HHB200" s="180"/>
      <c r="HHC200" s="180"/>
      <c r="HHD200" s="180"/>
      <c r="HHE200" s="180"/>
      <c r="HHF200" s="76"/>
      <c r="HHG200" s="67"/>
      <c r="HHH200" s="180"/>
      <c r="HHI200" s="180"/>
      <c r="HHJ200" s="180"/>
      <c r="HHK200" s="180"/>
      <c r="HHL200" s="180"/>
      <c r="HHM200" s="76"/>
      <c r="HHN200" s="67"/>
      <c r="HHO200" s="180"/>
      <c r="HHP200" s="180"/>
      <c r="HHQ200" s="180"/>
      <c r="HHR200" s="180"/>
      <c r="HHS200" s="180"/>
      <c r="HHT200" s="76"/>
      <c r="HHU200" s="67"/>
      <c r="HHV200" s="180"/>
      <c r="HHW200" s="180"/>
      <c r="HHX200" s="180"/>
      <c r="HHY200" s="180"/>
      <c r="HHZ200" s="180"/>
      <c r="HIA200" s="76"/>
      <c r="HIB200" s="67"/>
      <c r="HIC200" s="180"/>
      <c r="HID200" s="180"/>
      <c r="HIE200" s="180"/>
      <c r="HIF200" s="180"/>
      <c r="HIG200" s="180"/>
      <c r="HIH200" s="76"/>
      <c r="HII200" s="67"/>
      <c r="HIJ200" s="180"/>
      <c r="HIK200" s="180"/>
      <c r="HIL200" s="180"/>
      <c r="HIM200" s="180"/>
      <c r="HIN200" s="180"/>
      <c r="HIO200" s="76"/>
      <c r="HIP200" s="67"/>
      <c r="HIQ200" s="180"/>
      <c r="HIR200" s="180"/>
      <c r="HIS200" s="180"/>
      <c r="HIT200" s="180"/>
      <c r="HIU200" s="180"/>
      <c r="HIV200" s="76"/>
      <c r="HIW200" s="67"/>
      <c r="HIX200" s="180"/>
      <c r="HIY200" s="180"/>
      <c r="HIZ200" s="180"/>
      <c r="HJA200" s="180"/>
      <c r="HJB200" s="180"/>
      <c r="HJC200" s="76"/>
      <c r="HJD200" s="67"/>
      <c r="HJE200" s="180"/>
      <c r="HJF200" s="180"/>
      <c r="HJG200" s="180"/>
      <c r="HJH200" s="180"/>
      <c r="HJI200" s="180"/>
      <c r="HJJ200" s="76"/>
      <c r="HJK200" s="67"/>
      <c r="HJL200" s="180"/>
      <c r="HJM200" s="180"/>
      <c r="HJN200" s="180"/>
      <c r="HJO200" s="180"/>
      <c r="HJP200" s="180"/>
      <c r="HJQ200" s="76"/>
      <c r="HJR200" s="67"/>
      <c r="HJS200" s="180"/>
      <c r="HJT200" s="180"/>
      <c r="HJU200" s="180"/>
      <c r="HJV200" s="180"/>
      <c r="HJW200" s="180"/>
      <c r="HJX200" s="76"/>
      <c r="HJY200" s="67"/>
      <c r="HJZ200" s="180"/>
      <c r="HKA200" s="180"/>
      <c r="HKB200" s="180"/>
      <c r="HKC200" s="180"/>
      <c r="HKD200" s="180"/>
      <c r="HKE200" s="76"/>
      <c r="HKF200" s="67"/>
      <c r="HKG200" s="180"/>
      <c r="HKH200" s="180"/>
      <c r="HKI200" s="180"/>
      <c r="HKJ200" s="180"/>
      <c r="HKK200" s="180"/>
      <c r="HKL200" s="76"/>
      <c r="HKM200" s="67"/>
      <c r="HKN200" s="180"/>
      <c r="HKO200" s="180"/>
      <c r="HKP200" s="180"/>
      <c r="HKQ200" s="180"/>
      <c r="HKR200" s="180"/>
      <c r="HKS200" s="76"/>
      <c r="HKT200" s="67"/>
      <c r="HKU200" s="180"/>
      <c r="HKV200" s="180"/>
      <c r="HKW200" s="180"/>
      <c r="HKX200" s="180"/>
      <c r="HKY200" s="180"/>
      <c r="HKZ200" s="76"/>
      <c r="HLA200" s="67"/>
      <c r="HLB200" s="180"/>
      <c r="HLC200" s="180"/>
      <c r="HLD200" s="180"/>
      <c r="HLE200" s="180"/>
      <c r="HLF200" s="180"/>
      <c r="HLG200" s="76"/>
      <c r="HLH200" s="67"/>
      <c r="HLI200" s="180"/>
      <c r="HLJ200" s="180"/>
      <c r="HLK200" s="180"/>
      <c r="HLL200" s="180"/>
      <c r="HLM200" s="180"/>
      <c r="HLN200" s="76"/>
      <c r="HLO200" s="67"/>
      <c r="HLP200" s="180"/>
      <c r="HLQ200" s="180"/>
      <c r="HLR200" s="180"/>
      <c r="HLS200" s="180"/>
      <c r="HLT200" s="180"/>
      <c r="HLU200" s="76"/>
      <c r="HLV200" s="67"/>
      <c r="HLW200" s="180"/>
      <c r="HLX200" s="180"/>
      <c r="HLY200" s="180"/>
      <c r="HLZ200" s="180"/>
      <c r="HMA200" s="180"/>
      <c r="HMB200" s="76"/>
      <c r="HMC200" s="67"/>
      <c r="HMD200" s="180"/>
      <c r="HME200" s="180"/>
      <c r="HMF200" s="180"/>
      <c r="HMG200" s="180"/>
      <c r="HMH200" s="180"/>
      <c r="HMI200" s="76"/>
      <c r="HMJ200" s="67"/>
      <c r="HMK200" s="180"/>
      <c r="HML200" s="180"/>
      <c r="HMM200" s="180"/>
      <c r="HMN200" s="180"/>
      <c r="HMO200" s="180"/>
      <c r="HMP200" s="76"/>
      <c r="HMQ200" s="67"/>
      <c r="HMR200" s="180"/>
      <c r="HMS200" s="180"/>
      <c r="HMT200" s="180"/>
      <c r="HMU200" s="180"/>
      <c r="HMV200" s="180"/>
      <c r="HMW200" s="76"/>
      <c r="HMX200" s="67"/>
      <c r="HMY200" s="180"/>
      <c r="HMZ200" s="180"/>
      <c r="HNA200" s="180"/>
      <c r="HNB200" s="180"/>
      <c r="HNC200" s="180"/>
      <c r="HND200" s="76"/>
      <c r="HNE200" s="67"/>
      <c r="HNF200" s="180"/>
      <c r="HNG200" s="180"/>
      <c r="HNH200" s="180"/>
      <c r="HNI200" s="180"/>
      <c r="HNJ200" s="180"/>
      <c r="HNK200" s="76"/>
      <c r="HNL200" s="67"/>
      <c r="HNM200" s="180"/>
      <c r="HNN200" s="180"/>
      <c r="HNO200" s="180"/>
      <c r="HNP200" s="180"/>
      <c r="HNQ200" s="180"/>
      <c r="HNR200" s="76"/>
      <c r="HNS200" s="67"/>
      <c r="HNT200" s="180"/>
      <c r="HNU200" s="180"/>
      <c r="HNV200" s="180"/>
      <c r="HNW200" s="180"/>
      <c r="HNX200" s="180"/>
      <c r="HNY200" s="76"/>
      <c r="HNZ200" s="67"/>
      <c r="HOA200" s="180"/>
      <c r="HOB200" s="180"/>
      <c r="HOC200" s="180"/>
      <c r="HOD200" s="180"/>
      <c r="HOE200" s="180"/>
      <c r="HOF200" s="76"/>
      <c r="HOG200" s="67"/>
      <c r="HOH200" s="180"/>
      <c r="HOI200" s="180"/>
      <c r="HOJ200" s="180"/>
      <c r="HOK200" s="180"/>
      <c r="HOL200" s="180"/>
      <c r="HOM200" s="76"/>
      <c r="HON200" s="67"/>
      <c r="HOO200" s="180"/>
      <c r="HOP200" s="180"/>
      <c r="HOQ200" s="180"/>
      <c r="HOR200" s="180"/>
      <c r="HOS200" s="180"/>
      <c r="HOT200" s="76"/>
      <c r="HOU200" s="67"/>
      <c r="HOV200" s="180"/>
      <c r="HOW200" s="180"/>
      <c r="HOX200" s="180"/>
      <c r="HOY200" s="180"/>
      <c r="HOZ200" s="180"/>
      <c r="HPA200" s="76"/>
      <c r="HPB200" s="67"/>
      <c r="HPC200" s="180"/>
      <c r="HPD200" s="180"/>
      <c r="HPE200" s="180"/>
      <c r="HPF200" s="180"/>
      <c r="HPG200" s="180"/>
      <c r="HPH200" s="76"/>
      <c r="HPI200" s="67"/>
      <c r="HPJ200" s="180"/>
      <c r="HPK200" s="180"/>
      <c r="HPL200" s="180"/>
      <c r="HPM200" s="180"/>
      <c r="HPN200" s="180"/>
      <c r="HPO200" s="76"/>
      <c r="HPP200" s="67"/>
      <c r="HPQ200" s="180"/>
      <c r="HPR200" s="180"/>
      <c r="HPS200" s="180"/>
      <c r="HPT200" s="180"/>
      <c r="HPU200" s="180"/>
      <c r="HPV200" s="76"/>
      <c r="HPW200" s="67"/>
      <c r="HPX200" s="180"/>
      <c r="HPY200" s="180"/>
      <c r="HPZ200" s="180"/>
      <c r="HQA200" s="180"/>
      <c r="HQB200" s="180"/>
      <c r="HQC200" s="76"/>
      <c r="HQD200" s="67"/>
      <c r="HQE200" s="180"/>
      <c r="HQF200" s="180"/>
      <c r="HQG200" s="180"/>
      <c r="HQH200" s="180"/>
      <c r="HQI200" s="180"/>
      <c r="HQJ200" s="76"/>
      <c r="HQK200" s="67"/>
      <c r="HQL200" s="180"/>
      <c r="HQM200" s="180"/>
      <c r="HQN200" s="180"/>
      <c r="HQO200" s="180"/>
      <c r="HQP200" s="180"/>
      <c r="HQQ200" s="76"/>
      <c r="HQR200" s="67"/>
      <c r="HQS200" s="180"/>
      <c r="HQT200" s="180"/>
      <c r="HQU200" s="180"/>
      <c r="HQV200" s="180"/>
      <c r="HQW200" s="180"/>
      <c r="HQX200" s="76"/>
      <c r="HQY200" s="67"/>
      <c r="HQZ200" s="180"/>
      <c r="HRA200" s="180"/>
      <c r="HRB200" s="180"/>
      <c r="HRC200" s="180"/>
      <c r="HRD200" s="180"/>
      <c r="HRE200" s="76"/>
      <c r="HRF200" s="67"/>
      <c r="HRG200" s="180"/>
      <c r="HRH200" s="180"/>
      <c r="HRI200" s="180"/>
      <c r="HRJ200" s="180"/>
      <c r="HRK200" s="180"/>
      <c r="HRL200" s="76"/>
      <c r="HRM200" s="67"/>
      <c r="HRN200" s="180"/>
      <c r="HRO200" s="180"/>
      <c r="HRP200" s="180"/>
      <c r="HRQ200" s="180"/>
      <c r="HRR200" s="180"/>
      <c r="HRS200" s="76"/>
      <c r="HRT200" s="67"/>
      <c r="HRU200" s="180"/>
      <c r="HRV200" s="180"/>
      <c r="HRW200" s="180"/>
      <c r="HRX200" s="180"/>
      <c r="HRY200" s="180"/>
      <c r="HRZ200" s="76"/>
      <c r="HSA200" s="67"/>
      <c r="HSB200" s="180"/>
      <c r="HSC200" s="180"/>
      <c r="HSD200" s="180"/>
      <c r="HSE200" s="180"/>
      <c r="HSF200" s="180"/>
      <c r="HSG200" s="76"/>
      <c r="HSH200" s="67"/>
      <c r="HSI200" s="180"/>
      <c r="HSJ200" s="180"/>
      <c r="HSK200" s="180"/>
      <c r="HSL200" s="180"/>
      <c r="HSM200" s="180"/>
      <c r="HSN200" s="76"/>
      <c r="HSO200" s="67"/>
      <c r="HSP200" s="180"/>
      <c r="HSQ200" s="180"/>
      <c r="HSR200" s="180"/>
      <c r="HSS200" s="180"/>
      <c r="HST200" s="180"/>
      <c r="HSU200" s="76"/>
      <c r="HSV200" s="67"/>
      <c r="HSW200" s="180"/>
      <c r="HSX200" s="180"/>
      <c r="HSY200" s="180"/>
      <c r="HSZ200" s="180"/>
      <c r="HTA200" s="180"/>
      <c r="HTB200" s="76"/>
      <c r="HTC200" s="67"/>
      <c r="HTD200" s="180"/>
      <c r="HTE200" s="180"/>
      <c r="HTF200" s="180"/>
      <c r="HTG200" s="180"/>
      <c r="HTH200" s="180"/>
      <c r="HTI200" s="76"/>
      <c r="HTJ200" s="67"/>
      <c r="HTK200" s="180"/>
      <c r="HTL200" s="180"/>
      <c r="HTM200" s="180"/>
      <c r="HTN200" s="180"/>
      <c r="HTO200" s="180"/>
      <c r="HTP200" s="76"/>
      <c r="HTQ200" s="67"/>
      <c r="HTR200" s="180"/>
      <c r="HTS200" s="180"/>
      <c r="HTT200" s="180"/>
      <c r="HTU200" s="180"/>
      <c r="HTV200" s="180"/>
      <c r="HTW200" s="76"/>
      <c r="HTX200" s="67"/>
      <c r="HTY200" s="180"/>
      <c r="HTZ200" s="180"/>
      <c r="HUA200" s="180"/>
      <c r="HUB200" s="180"/>
      <c r="HUC200" s="180"/>
      <c r="HUD200" s="76"/>
      <c r="HUE200" s="67"/>
      <c r="HUF200" s="180"/>
      <c r="HUG200" s="180"/>
      <c r="HUH200" s="180"/>
      <c r="HUI200" s="180"/>
      <c r="HUJ200" s="180"/>
      <c r="HUK200" s="76"/>
      <c r="HUL200" s="67"/>
      <c r="HUM200" s="180"/>
      <c r="HUN200" s="180"/>
      <c r="HUO200" s="180"/>
      <c r="HUP200" s="180"/>
      <c r="HUQ200" s="180"/>
      <c r="HUR200" s="76"/>
      <c r="HUS200" s="67"/>
      <c r="HUT200" s="180"/>
      <c r="HUU200" s="180"/>
      <c r="HUV200" s="180"/>
      <c r="HUW200" s="180"/>
      <c r="HUX200" s="180"/>
      <c r="HUY200" s="76"/>
      <c r="HUZ200" s="67"/>
      <c r="HVA200" s="180"/>
      <c r="HVB200" s="180"/>
      <c r="HVC200" s="180"/>
      <c r="HVD200" s="180"/>
      <c r="HVE200" s="180"/>
      <c r="HVF200" s="76"/>
      <c r="HVG200" s="67"/>
      <c r="HVH200" s="180"/>
      <c r="HVI200" s="180"/>
      <c r="HVJ200" s="180"/>
      <c r="HVK200" s="180"/>
      <c r="HVL200" s="180"/>
      <c r="HVM200" s="76"/>
      <c r="HVN200" s="67"/>
      <c r="HVO200" s="180"/>
      <c r="HVP200" s="180"/>
      <c r="HVQ200" s="180"/>
      <c r="HVR200" s="180"/>
      <c r="HVS200" s="180"/>
      <c r="HVT200" s="76"/>
      <c r="HVU200" s="67"/>
      <c r="HVV200" s="180"/>
      <c r="HVW200" s="180"/>
      <c r="HVX200" s="180"/>
      <c r="HVY200" s="180"/>
      <c r="HVZ200" s="180"/>
      <c r="HWA200" s="76"/>
      <c r="HWB200" s="67"/>
      <c r="HWC200" s="180"/>
      <c r="HWD200" s="180"/>
      <c r="HWE200" s="180"/>
      <c r="HWF200" s="180"/>
      <c r="HWG200" s="180"/>
      <c r="HWH200" s="76"/>
      <c r="HWI200" s="67"/>
      <c r="HWJ200" s="180"/>
      <c r="HWK200" s="180"/>
      <c r="HWL200" s="180"/>
      <c r="HWM200" s="180"/>
      <c r="HWN200" s="180"/>
      <c r="HWO200" s="76"/>
      <c r="HWP200" s="67"/>
      <c r="HWQ200" s="180"/>
      <c r="HWR200" s="180"/>
      <c r="HWS200" s="180"/>
      <c r="HWT200" s="180"/>
      <c r="HWU200" s="180"/>
      <c r="HWV200" s="76"/>
      <c r="HWW200" s="67"/>
      <c r="HWX200" s="180"/>
      <c r="HWY200" s="180"/>
      <c r="HWZ200" s="180"/>
      <c r="HXA200" s="180"/>
      <c r="HXB200" s="180"/>
      <c r="HXC200" s="76"/>
      <c r="HXD200" s="67"/>
      <c r="HXE200" s="180"/>
      <c r="HXF200" s="180"/>
      <c r="HXG200" s="180"/>
      <c r="HXH200" s="180"/>
      <c r="HXI200" s="180"/>
      <c r="HXJ200" s="76"/>
      <c r="HXK200" s="67"/>
      <c r="HXL200" s="180"/>
      <c r="HXM200" s="180"/>
      <c r="HXN200" s="180"/>
      <c r="HXO200" s="180"/>
      <c r="HXP200" s="180"/>
      <c r="HXQ200" s="76"/>
      <c r="HXR200" s="67"/>
      <c r="HXS200" s="180"/>
      <c r="HXT200" s="180"/>
      <c r="HXU200" s="180"/>
      <c r="HXV200" s="180"/>
      <c r="HXW200" s="180"/>
      <c r="HXX200" s="76"/>
      <c r="HXY200" s="67"/>
      <c r="HXZ200" s="180"/>
      <c r="HYA200" s="180"/>
      <c r="HYB200" s="180"/>
      <c r="HYC200" s="180"/>
      <c r="HYD200" s="180"/>
      <c r="HYE200" s="76"/>
      <c r="HYF200" s="67"/>
      <c r="HYG200" s="180"/>
      <c r="HYH200" s="180"/>
      <c r="HYI200" s="180"/>
      <c r="HYJ200" s="180"/>
      <c r="HYK200" s="180"/>
      <c r="HYL200" s="76"/>
      <c r="HYM200" s="67"/>
      <c r="HYN200" s="180"/>
      <c r="HYO200" s="180"/>
      <c r="HYP200" s="180"/>
      <c r="HYQ200" s="180"/>
      <c r="HYR200" s="180"/>
      <c r="HYS200" s="76"/>
      <c r="HYT200" s="67"/>
      <c r="HYU200" s="180"/>
      <c r="HYV200" s="180"/>
      <c r="HYW200" s="180"/>
      <c r="HYX200" s="180"/>
      <c r="HYY200" s="180"/>
      <c r="HYZ200" s="76"/>
      <c r="HZA200" s="67"/>
      <c r="HZB200" s="180"/>
      <c r="HZC200" s="180"/>
      <c r="HZD200" s="180"/>
      <c r="HZE200" s="180"/>
      <c r="HZF200" s="180"/>
      <c r="HZG200" s="76"/>
      <c r="HZH200" s="67"/>
      <c r="HZI200" s="180"/>
      <c r="HZJ200" s="180"/>
      <c r="HZK200" s="180"/>
      <c r="HZL200" s="180"/>
      <c r="HZM200" s="180"/>
      <c r="HZN200" s="76"/>
      <c r="HZO200" s="67"/>
      <c r="HZP200" s="180"/>
      <c r="HZQ200" s="180"/>
      <c r="HZR200" s="180"/>
      <c r="HZS200" s="180"/>
      <c r="HZT200" s="180"/>
      <c r="HZU200" s="76"/>
      <c r="HZV200" s="67"/>
      <c r="HZW200" s="180"/>
      <c r="HZX200" s="180"/>
      <c r="HZY200" s="180"/>
      <c r="HZZ200" s="180"/>
      <c r="IAA200" s="180"/>
      <c r="IAB200" s="76"/>
      <c r="IAC200" s="67"/>
      <c r="IAD200" s="180"/>
      <c r="IAE200" s="180"/>
      <c r="IAF200" s="180"/>
      <c r="IAG200" s="180"/>
      <c r="IAH200" s="180"/>
      <c r="IAI200" s="76"/>
      <c r="IAJ200" s="67"/>
      <c r="IAK200" s="180"/>
      <c r="IAL200" s="180"/>
      <c r="IAM200" s="180"/>
      <c r="IAN200" s="180"/>
      <c r="IAO200" s="180"/>
      <c r="IAP200" s="76"/>
      <c r="IAQ200" s="67"/>
      <c r="IAR200" s="180"/>
      <c r="IAS200" s="180"/>
      <c r="IAT200" s="180"/>
      <c r="IAU200" s="180"/>
      <c r="IAV200" s="180"/>
      <c r="IAW200" s="76"/>
      <c r="IAX200" s="67"/>
      <c r="IAY200" s="180"/>
      <c r="IAZ200" s="180"/>
      <c r="IBA200" s="180"/>
      <c r="IBB200" s="180"/>
      <c r="IBC200" s="180"/>
      <c r="IBD200" s="76"/>
      <c r="IBE200" s="67"/>
      <c r="IBF200" s="180"/>
      <c r="IBG200" s="180"/>
      <c r="IBH200" s="180"/>
      <c r="IBI200" s="180"/>
      <c r="IBJ200" s="180"/>
      <c r="IBK200" s="76"/>
      <c r="IBL200" s="67"/>
      <c r="IBM200" s="180"/>
      <c r="IBN200" s="180"/>
      <c r="IBO200" s="180"/>
      <c r="IBP200" s="180"/>
      <c r="IBQ200" s="180"/>
      <c r="IBR200" s="76"/>
      <c r="IBS200" s="67"/>
      <c r="IBT200" s="180"/>
      <c r="IBU200" s="180"/>
      <c r="IBV200" s="180"/>
      <c r="IBW200" s="180"/>
      <c r="IBX200" s="180"/>
      <c r="IBY200" s="76"/>
      <c r="IBZ200" s="67"/>
      <c r="ICA200" s="180"/>
      <c r="ICB200" s="180"/>
      <c r="ICC200" s="180"/>
      <c r="ICD200" s="180"/>
      <c r="ICE200" s="180"/>
      <c r="ICF200" s="76"/>
      <c r="ICG200" s="67"/>
      <c r="ICH200" s="180"/>
      <c r="ICI200" s="180"/>
      <c r="ICJ200" s="180"/>
      <c r="ICK200" s="180"/>
      <c r="ICL200" s="180"/>
      <c r="ICM200" s="76"/>
      <c r="ICN200" s="67"/>
      <c r="ICO200" s="180"/>
      <c r="ICP200" s="180"/>
      <c r="ICQ200" s="180"/>
      <c r="ICR200" s="180"/>
      <c r="ICS200" s="180"/>
      <c r="ICT200" s="76"/>
      <c r="ICU200" s="67"/>
      <c r="ICV200" s="180"/>
      <c r="ICW200" s="180"/>
      <c r="ICX200" s="180"/>
      <c r="ICY200" s="180"/>
      <c r="ICZ200" s="180"/>
      <c r="IDA200" s="76"/>
      <c r="IDB200" s="67"/>
      <c r="IDC200" s="180"/>
      <c r="IDD200" s="180"/>
      <c r="IDE200" s="180"/>
      <c r="IDF200" s="180"/>
      <c r="IDG200" s="180"/>
      <c r="IDH200" s="76"/>
      <c r="IDI200" s="67"/>
      <c r="IDJ200" s="180"/>
      <c r="IDK200" s="180"/>
      <c r="IDL200" s="180"/>
      <c r="IDM200" s="180"/>
      <c r="IDN200" s="180"/>
      <c r="IDO200" s="76"/>
      <c r="IDP200" s="67"/>
      <c r="IDQ200" s="180"/>
      <c r="IDR200" s="180"/>
      <c r="IDS200" s="180"/>
      <c r="IDT200" s="180"/>
      <c r="IDU200" s="180"/>
      <c r="IDV200" s="76"/>
      <c r="IDW200" s="67"/>
      <c r="IDX200" s="180"/>
      <c r="IDY200" s="180"/>
      <c r="IDZ200" s="180"/>
      <c r="IEA200" s="180"/>
      <c r="IEB200" s="180"/>
      <c r="IEC200" s="76"/>
      <c r="IED200" s="67"/>
      <c r="IEE200" s="180"/>
      <c r="IEF200" s="180"/>
      <c r="IEG200" s="180"/>
      <c r="IEH200" s="180"/>
      <c r="IEI200" s="180"/>
      <c r="IEJ200" s="76"/>
      <c r="IEK200" s="67"/>
      <c r="IEL200" s="180"/>
      <c r="IEM200" s="180"/>
      <c r="IEN200" s="180"/>
      <c r="IEO200" s="180"/>
      <c r="IEP200" s="180"/>
      <c r="IEQ200" s="76"/>
      <c r="IER200" s="67"/>
      <c r="IES200" s="180"/>
      <c r="IET200" s="180"/>
      <c r="IEU200" s="180"/>
      <c r="IEV200" s="180"/>
      <c r="IEW200" s="180"/>
      <c r="IEX200" s="76"/>
      <c r="IEY200" s="67"/>
      <c r="IEZ200" s="180"/>
      <c r="IFA200" s="180"/>
      <c r="IFB200" s="180"/>
      <c r="IFC200" s="180"/>
      <c r="IFD200" s="180"/>
      <c r="IFE200" s="76"/>
      <c r="IFF200" s="67"/>
      <c r="IFG200" s="180"/>
      <c r="IFH200" s="180"/>
      <c r="IFI200" s="180"/>
      <c r="IFJ200" s="180"/>
      <c r="IFK200" s="180"/>
      <c r="IFL200" s="76"/>
      <c r="IFM200" s="67"/>
      <c r="IFN200" s="180"/>
      <c r="IFO200" s="180"/>
      <c r="IFP200" s="180"/>
      <c r="IFQ200" s="180"/>
      <c r="IFR200" s="180"/>
      <c r="IFS200" s="76"/>
      <c r="IFT200" s="67"/>
      <c r="IFU200" s="180"/>
      <c r="IFV200" s="180"/>
      <c r="IFW200" s="180"/>
      <c r="IFX200" s="180"/>
      <c r="IFY200" s="180"/>
      <c r="IFZ200" s="76"/>
      <c r="IGA200" s="67"/>
      <c r="IGB200" s="180"/>
      <c r="IGC200" s="180"/>
      <c r="IGD200" s="180"/>
      <c r="IGE200" s="180"/>
      <c r="IGF200" s="180"/>
      <c r="IGG200" s="76"/>
      <c r="IGH200" s="67"/>
      <c r="IGI200" s="180"/>
      <c r="IGJ200" s="180"/>
      <c r="IGK200" s="180"/>
      <c r="IGL200" s="180"/>
      <c r="IGM200" s="180"/>
      <c r="IGN200" s="76"/>
      <c r="IGO200" s="67"/>
      <c r="IGP200" s="180"/>
      <c r="IGQ200" s="180"/>
      <c r="IGR200" s="180"/>
      <c r="IGS200" s="180"/>
      <c r="IGT200" s="180"/>
      <c r="IGU200" s="76"/>
      <c r="IGV200" s="67"/>
      <c r="IGW200" s="180"/>
      <c r="IGX200" s="180"/>
      <c r="IGY200" s="180"/>
      <c r="IGZ200" s="180"/>
      <c r="IHA200" s="180"/>
      <c r="IHB200" s="76"/>
      <c r="IHC200" s="67"/>
      <c r="IHD200" s="180"/>
      <c r="IHE200" s="180"/>
      <c r="IHF200" s="180"/>
      <c r="IHG200" s="180"/>
      <c r="IHH200" s="180"/>
      <c r="IHI200" s="76"/>
      <c r="IHJ200" s="67"/>
      <c r="IHK200" s="180"/>
      <c r="IHL200" s="180"/>
      <c r="IHM200" s="180"/>
      <c r="IHN200" s="180"/>
      <c r="IHO200" s="180"/>
      <c r="IHP200" s="76"/>
      <c r="IHQ200" s="67"/>
      <c r="IHR200" s="180"/>
      <c r="IHS200" s="180"/>
      <c r="IHT200" s="180"/>
      <c r="IHU200" s="180"/>
      <c r="IHV200" s="180"/>
      <c r="IHW200" s="76"/>
      <c r="IHX200" s="67"/>
      <c r="IHY200" s="180"/>
      <c r="IHZ200" s="180"/>
      <c r="IIA200" s="180"/>
      <c r="IIB200" s="180"/>
      <c r="IIC200" s="180"/>
      <c r="IID200" s="76"/>
      <c r="IIE200" s="67"/>
      <c r="IIF200" s="180"/>
      <c r="IIG200" s="180"/>
      <c r="IIH200" s="180"/>
      <c r="III200" s="180"/>
      <c r="IIJ200" s="180"/>
      <c r="IIK200" s="76"/>
      <c r="IIL200" s="67"/>
      <c r="IIM200" s="180"/>
      <c r="IIN200" s="180"/>
      <c r="IIO200" s="180"/>
      <c r="IIP200" s="180"/>
      <c r="IIQ200" s="180"/>
      <c r="IIR200" s="76"/>
      <c r="IIS200" s="67"/>
      <c r="IIT200" s="180"/>
      <c r="IIU200" s="180"/>
      <c r="IIV200" s="180"/>
      <c r="IIW200" s="180"/>
      <c r="IIX200" s="180"/>
      <c r="IIY200" s="76"/>
      <c r="IIZ200" s="67"/>
      <c r="IJA200" s="180"/>
      <c r="IJB200" s="180"/>
      <c r="IJC200" s="180"/>
      <c r="IJD200" s="180"/>
      <c r="IJE200" s="180"/>
      <c r="IJF200" s="76"/>
      <c r="IJG200" s="67"/>
      <c r="IJH200" s="180"/>
      <c r="IJI200" s="180"/>
      <c r="IJJ200" s="180"/>
      <c r="IJK200" s="180"/>
      <c r="IJL200" s="180"/>
      <c r="IJM200" s="76"/>
      <c r="IJN200" s="67"/>
      <c r="IJO200" s="180"/>
      <c r="IJP200" s="180"/>
      <c r="IJQ200" s="180"/>
      <c r="IJR200" s="180"/>
      <c r="IJS200" s="180"/>
      <c r="IJT200" s="76"/>
      <c r="IJU200" s="67"/>
      <c r="IJV200" s="180"/>
      <c r="IJW200" s="180"/>
      <c r="IJX200" s="180"/>
      <c r="IJY200" s="180"/>
      <c r="IJZ200" s="180"/>
      <c r="IKA200" s="76"/>
      <c r="IKB200" s="67"/>
      <c r="IKC200" s="180"/>
      <c r="IKD200" s="180"/>
      <c r="IKE200" s="180"/>
      <c r="IKF200" s="180"/>
      <c r="IKG200" s="180"/>
      <c r="IKH200" s="76"/>
      <c r="IKI200" s="67"/>
      <c r="IKJ200" s="180"/>
      <c r="IKK200" s="180"/>
      <c r="IKL200" s="180"/>
      <c r="IKM200" s="180"/>
      <c r="IKN200" s="180"/>
      <c r="IKO200" s="76"/>
      <c r="IKP200" s="67"/>
      <c r="IKQ200" s="180"/>
      <c r="IKR200" s="180"/>
      <c r="IKS200" s="180"/>
      <c r="IKT200" s="180"/>
      <c r="IKU200" s="180"/>
      <c r="IKV200" s="76"/>
      <c r="IKW200" s="67"/>
      <c r="IKX200" s="180"/>
      <c r="IKY200" s="180"/>
      <c r="IKZ200" s="180"/>
      <c r="ILA200" s="180"/>
      <c r="ILB200" s="180"/>
      <c r="ILC200" s="76"/>
      <c r="ILD200" s="67"/>
      <c r="ILE200" s="180"/>
      <c r="ILF200" s="180"/>
      <c r="ILG200" s="180"/>
      <c r="ILH200" s="180"/>
      <c r="ILI200" s="180"/>
      <c r="ILJ200" s="76"/>
      <c r="ILK200" s="67"/>
      <c r="ILL200" s="180"/>
      <c r="ILM200" s="180"/>
      <c r="ILN200" s="180"/>
      <c r="ILO200" s="180"/>
      <c r="ILP200" s="180"/>
      <c r="ILQ200" s="76"/>
      <c r="ILR200" s="67"/>
      <c r="ILS200" s="180"/>
      <c r="ILT200" s="180"/>
      <c r="ILU200" s="180"/>
      <c r="ILV200" s="180"/>
      <c r="ILW200" s="180"/>
      <c r="ILX200" s="76"/>
      <c r="ILY200" s="67"/>
      <c r="ILZ200" s="180"/>
      <c r="IMA200" s="180"/>
      <c r="IMB200" s="180"/>
      <c r="IMC200" s="180"/>
      <c r="IMD200" s="180"/>
      <c r="IME200" s="76"/>
      <c r="IMF200" s="67"/>
      <c r="IMG200" s="180"/>
      <c r="IMH200" s="180"/>
      <c r="IMI200" s="180"/>
      <c r="IMJ200" s="180"/>
      <c r="IMK200" s="180"/>
      <c r="IML200" s="76"/>
      <c r="IMM200" s="67"/>
      <c r="IMN200" s="180"/>
      <c r="IMO200" s="180"/>
      <c r="IMP200" s="180"/>
      <c r="IMQ200" s="180"/>
      <c r="IMR200" s="180"/>
      <c r="IMS200" s="76"/>
      <c r="IMT200" s="67"/>
      <c r="IMU200" s="180"/>
      <c r="IMV200" s="180"/>
      <c r="IMW200" s="180"/>
      <c r="IMX200" s="180"/>
      <c r="IMY200" s="180"/>
      <c r="IMZ200" s="76"/>
      <c r="INA200" s="67"/>
      <c r="INB200" s="180"/>
      <c r="INC200" s="180"/>
      <c r="IND200" s="180"/>
      <c r="INE200" s="180"/>
      <c r="INF200" s="180"/>
      <c r="ING200" s="76"/>
      <c r="INH200" s="67"/>
      <c r="INI200" s="180"/>
      <c r="INJ200" s="180"/>
      <c r="INK200" s="180"/>
      <c r="INL200" s="180"/>
      <c r="INM200" s="180"/>
      <c r="INN200" s="76"/>
      <c r="INO200" s="67"/>
      <c r="INP200" s="180"/>
      <c r="INQ200" s="180"/>
      <c r="INR200" s="180"/>
      <c r="INS200" s="180"/>
      <c r="INT200" s="180"/>
      <c r="INU200" s="76"/>
      <c r="INV200" s="67"/>
      <c r="INW200" s="180"/>
      <c r="INX200" s="180"/>
      <c r="INY200" s="180"/>
      <c r="INZ200" s="180"/>
      <c r="IOA200" s="180"/>
      <c r="IOB200" s="76"/>
      <c r="IOC200" s="67"/>
      <c r="IOD200" s="180"/>
      <c r="IOE200" s="180"/>
      <c r="IOF200" s="180"/>
      <c r="IOG200" s="180"/>
      <c r="IOH200" s="180"/>
      <c r="IOI200" s="76"/>
      <c r="IOJ200" s="67"/>
      <c r="IOK200" s="180"/>
      <c r="IOL200" s="180"/>
      <c r="IOM200" s="180"/>
      <c r="ION200" s="180"/>
      <c r="IOO200" s="180"/>
      <c r="IOP200" s="76"/>
      <c r="IOQ200" s="67"/>
      <c r="IOR200" s="180"/>
      <c r="IOS200" s="180"/>
      <c r="IOT200" s="180"/>
      <c r="IOU200" s="180"/>
      <c r="IOV200" s="180"/>
      <c r="IOW200" s="76"/>
      <c r="IOX200" s="67"/>
      <c r="IOY200" s="180"/>
      <c r="IOZ200" s="180"/>
      <c r="IPA200" s="180"/>
      <c r="IPB200" s="180"/>
      <c r="IPC200" s="180"/>
      <c r="IPD200" s="76"/>
      <c r="IPE200" s="67"/>
      <c r="IPF200" s="180"/>
      <c r="IPG200" s="180"/>
      <c r="IPH200" s="180"/>
      <c r="IPI200" s="180"/>
      <c r="IPJ200" s="180"/>
      <c r="IPK200" s="76"/>
      <c r="IPL200" s="67"/>
      <c r="IPM200" s="180"/>
      <c r="IPN200" s="180"/>
      <c r="IPO200" s="180"/>
      <c r="IPP200" s="180"/>
      <c r="IPQ200" s="180"/>
      <c r="IPR200" s="76"/>
      <c r="IPS200" s="67"/>
      <c r="IPT200" s="180"/>
      <c r="IPU200" s="180"/>
      <c r="IPV200" s="180"/>
      <c r="IPW200" s="180"/>
      <c r="IPX200" s="180"/>
      <c r="IPY200" s="76"/>
      <c r="IPZ200" s="67"/>
      <c r="IQA200" s="180"/>
      <c r="IQB200" s="180"/>
      <c r="IQC200" s="180"/>
      <c r="IQD200" s="180"/>
      <c r="IQE200" s="180"/>
      <c r="IQF200" s="76"/>
      <c r="IQG200" s="67"/>
      <c r="IQH200" s="180"/>
      <c r="IQI200" s="180"/>
      <c r="IQJ200" s="180"/>
      <c r="IQK200" s="180"/>
      <c r="IQL200" s="180"/>
      <c r="IQM200" s="76"/>
      <c r="IQN200" s="67"/>
      <c r="IQO200" s="180"/>
      <c r="IQP200" s="180"/>
      <c r="IQQ200" s="180"/>
      <c r="IQR200" s="180"/>
      <c r="IQS200" s="180"/>
      <c r="IQT200" s="76"/>
      <c r="IQU200" s="67"/>
      <c r="IQV200" s="180"/>
      <c r="IQW200" s="180"/>
      <c r="IQX200" s="180"/>
      <c r="IQY200" s="180"/>
      <c r="IQZ200" s="180"/>
      <c r="IRA200" s="76"/>
      <c r="IRB200" s="67"/>
      <c r="IRC200" s="180"/>
      <c r="IRD200" s="180"/>
      <c r="IRE200" s="180"/>
      <c r="IRF200" s="180"/>
      <c r="IRG200" s="180"/>
      <c r="IRH200" s="76"/>
      <c r="IRI200" s="67"/>
      <c r="IRJ200" s="180"/>
      <c r="IRK200" s="180"/>
      <c r="IRL200" s="180"/>
      <c r="IRM200" s="180"/>
      <c r="IRN200" s="180"/>
      <c r="IRO200" s="76"/>
      <c r="IRP200" s="67"/>
      <c r="IRQ200" s="180"/>
      <c r="IRR200" s="180"/>
      <c r="IRS200" s="180"/>
      <c r="IRT200" s="180"/>
      <c r="IRU200" s="180"/>
      <c r="IRV200" s="76"/>
      <c r="IRW200" s="67"/>
      <c r="IRX200" s="180"/>
      <c r="IRY200" s="180"/>
      <c r="IRZ200" s="180"/>
      <c r="ISA200" s="180"/>
      <c r="ISB200" s="180"/>
      <c r="ISC200" s="76"/>
      <c r="ISD200" s="67"/>
      <c r="ISE200" s="180"/>
      <c r="ISF200" s="180"/>
      <c r="ISG200" s="180"/>
      <c r="ISH200" s="180"/>
      <c r="ISI200" s="180"/>
      <c r="ISJ200" s="76"/>
      <c r="ISK200" s="67"/>
      <c r="ISL200" s="180"/>
      <c r="ISM200" s="180"/>
      <c r="ISN200" s="180"/>
      <c r="ISO200" s="180"/>
      <c r="ISP200" s="180"/>
      <c r="ISQ200" s="76"/>
      <c r="ISR200" s="67"/>
      <c r="ISS200" s="180"/>
      <c r="IST200" s="180"/>
      <c r="ISU200" s="180"/>
      <c r="ISV200" s="180"/>
      <c r="ISW200" s="180"/>
      <c r="ISX200" s="76"/>
      <c r="ISY200" s="67"/>
      <c r="ISZ200" s="180"/>
      <c r="ITA200" s="180"/>
      <c r="ITB200" s="180"/>
      <c r="ITC200" s="180"/>
      <c r="ITD200" s="180"/>
      <c r="ITE200" s="76"/>
      <c r="ITF200" s="67"/>
      <c r="ITG200" s="180"/>
      <c r="ITH200" s="180"/>
      <c r="ITI200" s="180"/>
      <c r="ITJ200" s="180"/>
      <c r="ITK200" s="180"/>
      <c r="ITL200" s="76"/>
      <c r="ITM200" s="67"/>
      <c r="ITN200" s="180"/>
      <c r="ITO200" s="180"/>
      <c r="ITP200" s="180"/>
      <c r="ITQ200" s="180"/>
      <c r="ITR200" s="180"/>
      <c r="ITS200" s="76"/>
      <c r="ITT200" s="67"/>
      <c r="ITU200" s="180"/>
      <c r="ITV200" s="180"/>
      <c r="ITW200" s="180"/>
      <c r="ITX200" s="180"/>
      <c r="ITY200" s="180"/>
      <c r="ITZ200" s="76"/>
      <c r="IUA200" s="67"/>
      <c r="IUB200" s="180"/>
      <c r="IUC200" s="180"/>
      <c r="IUD200" s="180"/>
      <c r="IUE200" s="180"/>
      <c r="IUF200" s="180"/>
      <c r="IUG200" s="76"/>
      <c r="IUH200" s="67"/>
      <c r="IUI200" s="180"/>
      <c r="IUJ200" s="180"/>
      <c r="IUK200" s="180"/>
      <c r="IUL200" s="180"/>
      <c r="IUM200" s="180"/>
      <c r="IUN200" s="76"/>
      <c r="IUO200" s="67"/>
      <c r="IUP200" s="180"/>
      <c r="IUQ200" s="180"/>
      <c r="IUR200" s="180"/>
      <c r="IUS200" s="180"/>
      <c r="IUT200" s="180"/>
      <c r="IUU200" s="76"/>
      <c r="IUV200" s="67"/>
      <c r="IUW200" s="180"/>
      <c r="IUX200" s="180"/>
      <c r="IUY200" s="180"/>
      <c r="IUZ200" s="180"/>
      <c r="IVA200" s="180"/>
      <c r="IVB200" s="76"/>
      <c r="IVC200" s="67"/>
      <c r="IVD200" s="180"/>
      <c r="IVE200" s="180"/>
      <c r="IVF200" s="180"/>
      <c r="IVG200" s="180"/>
      <c r="IVH200" s="180"/>
      <c r="IVI200" s="76"/>
      <c r="IVJ200" s="67"/>
      <c r="IVK200" s="180"/>
      <c r="IVL200" s="180"/>
      <c r="IVM200" s="180"/>
      <c r="IVN200" s="180"/>
      <c r="IVO200" s="180"/>
      <c r="IVP200" s="76"/>
      <c r="IVQ200" s="67"/>
      <c r="IVR200" s="180"/>
      <c r="IVS200" s="180"/>
      <c r="IVT200" s="180"/>
      <c r="IVU200" s="180"/>
      <c r="IVV200" s="180"/>
      <c r="IVW200" s="76"/>
      <c r="IVX200" s="67"/>
      <c r="IVY200" s="180"/>
      <c r="IVZ200" s="180"/>
      <c r="IWA200" s="180"/>
      <c r="IWB200" s="180"/>
      <c r="IWC200" s="180"/>
      <c r="IWD200" s="76"/>
      <c r="IWE200" s="67"/>
      <c r="IWF200" s="180"/>
      <c r="IWG200" s="180"/>
      <c r="IWH200" s="180"/>
      <c r="IWI200" s="180"/>
      <c r="IWJ200" s="180"/>
      <c r="IWK200" s="76"/>
      <c r="IWL200" s="67"/>
      <c r="IWM200" s="180"/>
      <c r="IWN200" s="180"/>
      <c r="IWO200" s="180"/>
      <c r="IWP200" s="180"/>
      <c r="IWQ200" s="180"/>
      <c r="IWR200" s="76"/>
      <c r="IWS200" s="67"/>
      <c r="IWT200" s="180"/>
      <c r="IWU200" s="180"/>
      <c r="IWV200" s="180"/>
      <c r="IWW200" s="180"/>
      <c r="IWX200" s="180"/>
      <c r="IWY200" s="76"/>
      <c r="IWZ200" s="67"/>
      <c r="IXA200" s="180"/>
      <c r="IXB200" s="180"/>
      <c r="IXC200" s="180"/>
      <c r="IXD200" s="180"/>
      <c r="IXE200" s="180"/>
      <c r="IXF200" s="76"/>
      <c r="IXG200" s="67"/>
      <c r="IXH200" s="180"/>
      <c r="IXI200" s="180"/>
      <c r="IXJ200" s="180"/>
      <c r="IXK200" s="180"/>
      <c r="IXL200" s="180"/>
      <c r="IXM200" s="76"/>
      <c r="IXN200" s="67"/>
      <c r="IXO200" s="180"/>
      <c r="IXP200" s="180"/>
      <c r="IXQ200" s="180"/>
      <c r="IXR200" s="180"/>
      <c r="IXS200" s="180"/>
      <c r="IXT200" s="76"/>
      <c r="IXU200" s="67"/>
      <c r="IXV200" s="180"/>
      <c r="IXW200" s="180"/>
      <c r="IXX200" s="180"/>
      <c r="IXY200" s="180"/>
      <c r="IXZ200" s="180"/>
      <c r="IYA200" s="76"/>
      <c r="IYB200" s="67"/>
      <c r="IYC200" s="180"/>
      <c r="IYD200" s="180"/>
      <c r="IYE200" s="180"/>
      <c r="IYF200" s="180"/>
      <c r="IYG200" s="180"/>
      <c r="IYH200" s="76"/>
      <c r="IYI200" s="67"/>
      <c r="IYJ200" s="180"/>
      <c r="IYK200" s="180"/>
      <c r="IYL200" s="180"/>
      <c r="IYM200" s="180"/>
      <c r="IYN200" s="180"/>
      <c r="IYO200" s="76"/>
      <c r="IYP200" s="67"/>
      <c r="IYQ200" s="180"/>
      <c r="IYR200" s="180"/>
      <c r="IYS200" s="180"/>
      <c r="IYT200" s="180"/>
      <c r="IYU200" s="180"/>
      <c r="IYV200" s="76"/>
      <c r="IYW200" s="67"/>
      <c r="IYX200" s="180"/>
      <c r="IYY200" s="180"/>
      <c r="IYZ200" s="180"/>
      <c r="IZA200" s="180"/>
      <c r="IZB200" s="180"/>
      <c r="IZC200" s="76"/>
      <c r="IZD200" s="67"/>
      <c r="IZE200" s="180"/>
      <c r="IZF200" s="180"/>
      <c r="IZG200" s="180"/>
      <c r="IZH200" s="180"/>
      <c r="IZI200" s="180"/>
      <c r="IZJ200" s="76"/>
      <c r="IZK200" s="67"/>
      <c r="IZL200" s="180"/>
      <c r="IZM200" s="180"/>
      <c r="IZN200" s="180"/>
      <c r="IZO200" s="180"/>
      <c r="IZP200" s="180"/>
      <c r="IZQ200" s="76"/>
      <c r="IZR200" s="67"/>
      <c r="IZS200" s="180"/>
      <c r="IZT200" s="180"/>
      <c r="IZU200" s="180"/>
      <c r="IZV200" s="180"/>
      <c r="IZW200" s="180"/>
      <c r="IZX200" s="76"/>
      <c r="IZY200" s="67"/>
      <c r="IZZ200" s="180"/>
      <c r="JAA200" s="180"/>
      <c r="JAB200" s="180"/>
      <c r="JAC200" s="180"/>
      <c r="JAD200" s="180"/>
      <c r="JAE200" s="76"/>
      <c r="JAF200" s="67"/>
      <c r="JAG200" s="180"/>
      <c r="JAH200" s="180"/>
      <c r="JAI200" s="180"/>
      <c r="JAJ200" s="180"/>
      <c r="JAK200" s="180"/>
      <c r="JAL200" s="76"/>
      <c r="JAM200" s="67"/>
      <c r="JAN200" s="180"/>
      <c r="JAO200" s="180"/>
      <c r="JAP200" s="180"/>
      <c r="JAQ200" s="180"/>
      <c r="JAR200" s="180"/>
      <c r="JAS200" s="76"/>
      <c r="JAT200" s="67"/>
      <c r="JAU200" s="180"/>
      <c r="JAV200" s="180"/>
      <c r="JAW200" s="180"/>
      <c r="JAX200" s="180"/>
      <c r="JAY200" s="180"/>
      <c r="JAZ200" s="76"/>
      <c r="JBA200" s="67"/>
      <c r="JBB200" s="180"/>
      <c r="JBC200" s="180"/>
      <c r="JBD200" s="180"/>
      <c r="JBE200" s="180"/>
      <c r="JBF200" s="180"/>
      <c r="JBG200" s="76"/>
      <c r="JBH200" s="67"/>
      <c r="JBI200" s="180"/>
      <c r="JBJ200" s="180"/>
      <c r="JBK200" s="180"/>
      <c r="JBL200" s="180"/>
      <c r="JBM200" s="180"/>
      <c r="JBN200" s="76"/>
      <c r="JBO200" s="67"/>
      <c r="JBP200" s="180"/>
      <c r="JBQ200" s="180"/>
      <c r="JBR200" s="180"/>
      <c r="JBS200" s="180"/>
      <c r="JBT200" s="180"/>
      <c r="JBU200" s="76"/>
      <c r="JBV200" s="67"/>
      <c r="JBW200" s="180"/>
      <c r="JBX200" s="180"/>
      <c r="JBY200" s="180"/>
      <c r="JBZ200" s="180"/>
      <c r="JCA200" s="180"/>
      <c r="JCB200" s="76"/>
      <c r="JCC200" s="67"/>
      <c r="JCD200" s="180"/>
      <c r="JCE200" s="180"/>
      <c r="JCF200" s="180"/>
      <c r="JCG200" s="180"/>
      <c r="JCH200" s="180"/>
      <c r="JCI200" s="76"/>
      <c r="JCJ200" s="67"/>
      <c r="JCK200" s="180"/>
      <c r="JCL200" s="180"/>
      <c r="JCM200" s="180"/>
      <c r="JCN200" s="180"/>
      <c r="JCO200" s="180"/>
      <c r="JCP200" s="76"/>
      <c r="JCQ200" s="67"/>
      <c r="JCR200" s="180"/>
      <c r="JCS200" s="180"/>
      <c r="JCT200" s="180"/>
      <c r="JCU200" s="180"/>
      <c r="JCV200" s="180"/>
      <c r="JCW200" s="76"/>
      <c r="JCX200" s="67"/>
      <c r="JCY200" s="180"/>
      <c r="JCZ200" s="180"/>
      <c r="JDA200" s="180"/>
      <c r="JDB200" s="180"/>
      <c r="JDC200" s="180"/>
      <c r="JDD200" s="76"/>
      <c r="JDE200" s="67"/>
      <c r="JDF200" s="180"/>
      <c r="JDG200" s="180"/>
      <c r="JDH200" s="180"/>
      <c r="JDI200" s="180"/>
      <c r="JDJ200" s="180"/>
      <c r="JDK200" s="76"/>
      <c r="JDL200" s="67"/>
      <c r="JDM200" s="180"/>
      <c r="JDN200" s="180"/>
      <c r="JDO200" s="180"/>
      <c r="JDP200" s="180"/>
      <c r="JDQ200" s="180"/>
      <c r="JDR200" s="76"/>
      <c r="JDS200" s="67"/>
      <c r="JDT200" s="180"/>
      <c r="JDU200" s="180"/>
      <c r="JDV200" s="180"/>
      <c r="JDW200" s="180"/>
      <c r="JDX200" s="180"/>
      <c r="JDY200" s="76"/>
      <c r="JDZ200" s="67"/>
      <c r="JEA200" s="180"/>
      <c r="JEB200" s="180"/>
      <c r="JEC200" s="180"/>
      <c r="JED200" s="180"/>
      <c r="JEE200" s="180"/>
      <c r="JEF200" s="76"/>
      <c r="JEG200" s="67"/>
      <c r="JEH200" s="180"/>
      <c r="JEI200" s="180"/>
      <c r="JEJ200" s="180"/>
      <c r="JEK200" s="180"/>
      <c r="JEL200" s="180"/>
      <c r="JEM200" s="76"/>
      <c r="JEN200" s="67"/>
      <c r="JEO200" s="180"/>
      <c r="JEP200" s="180"/>
      <c r="JEQ200" s="180"/>
      <c r="JER200" s="180"/>
      <c r="JES200" s="180"/>
      <c r="JET200" s="76"/>
      <c r="JEU200" s="67"/>
      <c r="JEV200" s="180"/>
      <c r="JEW200" s="180"/>
      <c r="JEX200" s="180"/>
      <c r="JEY200" s="180"/>
      <c r="JEZ200" s="180"/>
      <c r="JFA200" s="76"/>
      <c r="JFB200" s="67"/>
      <c r="JFC200" s="180"/>
      <c r="JFD200" s="180"/>
      <c r="JFE200" s="180"/>
      <c r="JFF200" s="180"/>
      <c r="JFG200" s="180"/>
      <c r="JFH200" s="76"/>
      <c r="JFI200" s="67"/>
      <c r="JFJ200" s="180"/>
      <c r="JFK200" s="180"/>
      <c r="JFL200" s="180"/>
      <c r="JFM200" s="180"/>
      <c r="JFN200" s="180"/>
      <c r="JFO200" s="76"/>
      <c r="JFP200" s="67"/>
      <c r="JFQ200" s="180"/>
      <c r="JFR200" s="180"/>
      <c r="JFS200" s="180"/>
      <c r="JFT200" s="180"/>
      <c r="JFU200" s="180"/>
      <c r="JFV200" s="76"/>
      <c r="JFW200" s="67"/>
      <c r="JFX200" s="180"/>
      <c r="JFY200" s="180"/>
      <c r="JFZ200" s="180"/>
      <c r="JGA200" s="180"/>
      <c r="JGB200" s="180"/>
      <c r="JGC200" s="76"/>
      <c r="JGD200" s="67"/>
      <c r="JGE200" s="180"/>
      <c r="JGF200" s="180"/>
      <c r="JGG200" s="180"/>
      <c r="JGH200" s="180"/>
      <c r="JGI200" s="180"/>
      <c r="JGJ200" s="76"/>
      <c r="JGK200" s="67"/>
      <c r="JGL200" s="180"/>
      <c r="JGM200" s="180"/>
      <c r="JGN200" s="180"/>
      <c r="JGO200" s="180"/>
      <c r="JGP200" s="180"/>
      <c r="JGQ200" s="76"/>
      <c r="JGR200" s="67"/>
      <c r="JGS200" s="180"/>
      <c r="JGT200" s="180"/>
      <c r="JGU200" s="180"/>
      <c r="JGV200" s="180"/>
      <c r="JGW200" s="180"/>
      <c r="JGX200" s="76"/>
      <c r="JGY200" s="67"/>
      <c r="JGZ200" s="180"/>
      <c r="JHA200" s="180"/>
      <c r="JHB200" s="180"/>
      <c r="JHC200" s="180"/>
      <c r="JHD200" s="180"/>
      <c r="JHE200" s="76"/>
      <c r="JHF200" s="67"/>
      <c r="JHG200" s="180"/>
      <c r="JHH200" s="180"/>
      <c r="JHI200" s="180"/>
      <c r="JHJ200" s="180"/>
      <c r="JHK200" s="180"/>
      <c r="JHL200" s="76"/>
      <c r="JHM200" s="67"/>
      <c r="JHN200" s="180"/>
      <c r="JHO200" s="180"/>
      <c r="JHP200" s="180"/>
      <c r="JHQ200" s="180"/>
      <c r="JHR200" s="180"/>
      <c r="JHS200" s="76"/>
      <c r="JHT200" s="67"/>
      <c r="JHU200" s="180"/>
      <c r="JHV200" s="180"/>
      <c r="JHW200" s="180"/>
      <c r="JHX200" s="180"/>
      <c r="JHY200" s="180"/>
      <c r="JHZ200" s="76"/>
      <c r="JIA200" s="67"/>
      <c r="JIB200" s="180"/>
      <c r="JIC200" s="180"/>
      <c r="JID200" s="180"/>
      <c r="JIE200" s="180"/>
      <c r="JIF200" s="180"/>
      <c r="JIG200" s="76"/>
      <c r="JIH200" s="67"/>
      <c r="JII200" s="180"/>
      <c r="JIJ200" s="180"/>
      <c r="JIK200" s="180"/>
      <c r="JIL200" s="180"/>
      <c r="JIM200" s="180"/>
      <c r="JIN200" s="76"/>
      <c r="JIO200" s="67"/>
      <c r="JIP200" s="180"/>
      <c r="JIQ200" s="180"/>
      <c r="JIR200" s="180"/>
      <c r="JIS200" s="180"/>
      <c r="JIT200" s="180"/>
      <c r="JIU200" s="76"/>
      <c r="JIV200" s="67"/>
      <c r="JIW200" s="180"/>
      <c r="JIX200" s="180"/>
      <c r="JIY200" s="180"/>
      <c r="JIZ200" s="180"/>
      <c r="JJA200" s="180"/>
      <c r="JJB200" s="76"/>
      <c r="JJC200" s="67"/>
      <c r="JJD200" s="180"/>
      <c r="JJE200" s="180"/>
      <c r="JJF200" s="180"/>
      <c r="JJG200" s="180"/>
      <c r="JJH200" s="180"/>
      <c r="JJI200" s="76"/>
      <c r="JJJ200" s="67"/>
      <c r="JJK200" s="180"/>
      <c r="JJL200" s="180"/>
      <c r="JJM200" s="180"/>
      <c r="JJN200" s="180"/>
      <c r="JJO200" s="180"/>
      <c r="JJP200" s="76"/>
      <c r="JJQ200" s="67"/>
      <c r="JJR200" s="180"/>
      <c r="JJS200" s="180"/>
      <c r="JJT200" s="180"/>
      <c r="JJU200" s="180"/>
      <c r="JJV200" s="180"/>
      <c r="JJW200" s="76"/>
      <c r="JJX200" s="67"/>
      <c r="JJY200" s="180"/>
      <c r="JJZ200" s="180"/>
      <c r="JKA200" s="180"/>
      <c r="JKB200" s="180"/>
      <c r="JKC200" s="180"/>
      <c r="JKD200" s="76"/>
      <c r="JKE200" s="67"/>
      <c r="JKF200" s="180"/>
      <c r="JKG200" s="180"/>
      <c r="JKH200" s="180"/>
      <c r="JKI200" s="180"/>
      <c r="JKJ200" s="180"/>
      <c r="JKK200" s="76"/>
      <c r="JKL200" s="67"/>
      <c r="JKM200" s="180"/>
      <c r="JKN200" s="180"/>
      <c r="JKO200" s="180"/>
      <c r="JKP200" s="180"/>
      <c r="JKQ200" s="180"/>
      <c r="JKR200" s="76"/>
      <c r="JKS200" s="67"/>
      <c r="JKT200" s="180"/>
      <c r="JKU200" s="180"/>
      <c r="JKV200" s="180"/>
      <c r="JKW200" s="180"/>
      <c r="JKX200" s="180"/>
      <c r="JKY200" s="76"/>
      <c r="JKZ200" s="67"/>
      <c r="JLA200" s="180"/>
      <c r="JLB200" s="180"/>
      <c r="JLC200" s="180"/>
      <c r="JLD200" s="180"/>
      <c r="JLE200" s="180"/>
      <c r="JLF200" s="76"/>
      <c r="JLG200" s="67"/>
      <c r="JLH200" s="180"/>
      <c r="JLI200" s="180"/>
      <c r="JLJ200" s="180"/>
      <c r="JLK200" s="180"/>
      <c r="JLL200" s="180"/>
      <c r="JLM200" s="76"/>
      <c r="JLN200" s="67"/>
      <c r="JLO200" s="180"/>
      <c r="JLP200" s="180"/>
      <c r="JLQ200" s="180"/>
      <c r="JLR200" s="180"/>
      <c r="JLS200" s="180"/>
      <c r="JLT200" s="76"/>
      <c r="JLU200" s="67"/>
      <c r="JLV200" s="180"/>
      <c r="JLW200" s="180"/>
      <c r="JLX200" s="180"/>
      <c r="JLY200" s="180"/>
      <c r="JLZ200" s="180"/>
      <c r="JMA200" s="76"/>
      <c r="JMB200" s="67"/>
      <c r="JMC200" s="180"/>
      <c r="JMD200" s="180"/>
      <c r="JME200" s="180"/>
      <c r="JMF200" s="180"/>
      <c r="JMG200" s="180"/>
      <c r="JMH200" s="76"/>
      <c r="JMI200" s="67"/>
      <c r="JMJ200" s="180"/>
      <c r="JMK200" s="180"/>
      <c r="JML200" s="180"/>
      <c r="JMM200" s="180"/>
      <c r="JMN200" s="180"/>
      <c r="JMO200" s="76"/>
      <c r="JMP200" s="67"/>
      <c r="JMQ200" s="180"/>
      <c r="JMR200" s="180"/>
      <c r="JMS200" s="180"/>
      <c r="JMT200" s="180"/>
      <c r="JMU200" s="180"/>
      <c r="JMV200" s="76"/>
      <c r="JMW200" s="67"/>
      <c r="JMX200" s="180"/>
      <c r="JMY200" s="180"/>
      <c r="JMZ200" s="180"/>
      <c r="JNA200" s="180"/>
      <c r="JNB200" s="180"/>
      <c r="JNC200" s="76"/>
      <c r="JND200" s="67"/>
      <c r="JNE200" s="180"/>
      <c r="JNF200" s="180"/>
      <c r="JNG200" s="180"/>
      <c r="JNH200" s="180"/>
      <c r="JNI200" s="180"/>
      <c r="JNJ200" s="76"/>
      <c r="JNK200" s="67"/>
      <c r="JNL200" s="180"/>
      <c r="JNM200" s="180"/>
      <c r="JNN200" s="180"/>
      <c r="JNO200" s="180"/>
      <c r="JNP200" s="180"/>
      <c r="JNQ200" s="76"/>
      <c r="JNR200" s="67"/>
      <c r="JNS200" s="180"/>
      <c r="JNT200" s="180"/>
      <c r="JNU200" s="180"/>
      <c r="JNV200" s="180"/>
      <c r="JNW200" s="180"/>
      <c r="JNX200" s="76"/>
      <c r="JNY200" s="67"/>
      <c r="JNZ200" s="180"/>
      <c r="JOA200" s="180"/>
      <c r="JOB200" s="180"/>
      <c r="JOC200" s="180"/>
      <c r="JOD200" s="180"/>
      <c r="JOE200" s="76"/>
      <c r="JOF200" s="67"/>
      <c r="JOG200" s="180"/>
      <c r="JOH200" s="180"/>
      <c r="JOI200" s="180"/>
      <c r="JOJ200" s="180"/>
      <c r="JOK200" s="180"/>
      <c r="JOL200" s="76"/>
      <c r="JOM200" s="67"/>
      <c r="JON200" s="180"/>
      <c r="JOO200" s="180"/>
      <c r="JOP200" s="180"/>
      <c r="JOQ200" s="180"/>
      <c r="JOR200" s="180"/>
      <c r="JOS200" s="76"/>
      <c r="JOT200" s="67"/>
      <c r="JOU200" s="180"/>
      <c r="JOV200" s="180"/>
      <c r="JOW200" s="180"/>
      <c r="JOX200" s="180"/>
      <c r="JOY200" s="180"/>
      <c r="JOZ200" s="76"/>
      <c r="JPA200" s="67"/>
      <c r="JPB200" s="180"/>
      <c r="JPC200" s="180"/>
      <c r="JPD200" s="180"/>
      <c r="JPE200" s="180"/>
      <c r="JPF200" s="180"/>
      <c r="JPG200" s="76"/>
      <c r="JPH200" s="67"/>
      <c r="JPI200" s="180"/>
      <c r="JPJ200" s="180"/>
      <c r="JPK200" s="180"/>
      <c r="JPL200" s="180"/>
      <c r="JPM200" s="180"/>
      <c r="JPN200" s="76"/>
      <c r="JPO200" s="67"/>
      <c r="JPP200" s="180"/>
      <c r="JPQ200" s="180"/>
      <c r="JPR200" s="180"/>
      <c r="JPS200" s="180"/>
      <c r="JPT200" s="180"/>
      <c r="JPU200" s="76"/>
      <c r="JPV200" s="67"/>
      <c r="JPW200" s="180"/>
      <c r="JPX200" s="180"/>
      <c r="JPY200" s="180"/>
      <c r="JPZ200" s="180"/>
      <c r="JQA200" s="180"/>
      <c r="JQB200" s="76"/>
      <c r="JQC200" s="67"/>
      <c r="JQD200" s="180"/>
      <c r="JQE200" s="180"/>
      <c r="JQF200" s="180"/>
      <c r="JQG200" s="180"/>
      <c r="JQH200" s="180"/>
      <c r="JQI200" s="76"/>
      <c r="JQJ200" s="67"/>
      <c r="JQK200" s="180"/>
      <c r="JQL200" s="180"/>
      <c r="JQM200" s="180"/>
      <c r="JQN200" s="180"/>
      <c r="JQO200" s="180"/>
      <c r="JQP200" s="76"/>
      <c r="JQQ200" s="67"/>
      <c r="JQR200" s="180"/>
      <c r="JQS200" s="180"/>
      <c r="JQT200" s="180"/>
      <c r="JQU200" s="180"/>
      <c r="JQV200" s="180"/>
      <c r="JQW200" s="76"/>
      <c r="JQX200" s="67"/>
      <c r="JQY200" s="180"/>
      <c r="JQZ200" s="180"/>
      <c r="JRA200" s="180"/>
      <c r="JRB200" s="180"/>
      <c r="JRC200" s="180"/>
      <c r="JRD200" s="76"/>
      <c r="JRE200" s="67"/>
      <c r="JRF200" s="180"/>
      <c r="JRG200" s="180"/>
      <c r="JRH200" s="180"/>
      <c r="JRI200" s="180"/>
      <c r="JRJ200" s="180"/>
      <c r="JRK200" s="76"/>
      <c r="JRL200" s="67"/>
      <c r="JRM200" s="180"/>
      <c r="JRN200" s="180"/>
      <c r="JRO200" s="180"/>
      <c r="JRP200" s="180"/>
      <c r="JRQ200" s="180"/>
      <c r="JRR200" s="76"/>
      <c r="JRS200" s="67"/>
      <c r="JRT200" s="180"/>
      <c r="JRU200" s="180"/>
      <c r="JRV200" s="180"/>
      <c r="JRW200" s="180"/>
      <c r="JRX200" s="180"/>
      <c r="JRY200" s="76"/>
      <c r="JRZ200" s="67"/>
      <c r="JSA200" s="180"/>
      <c r="JSB200" s="180"/>
      <c r="JSC200" s="180"/>
      <c r="JSD200" s="180"/>
      <c r="JSE200" s="180"/>
      <c r="JSF200" s="76"/>
      <c r="JSG200" s="67"/>
      <c r="JSH200" s="180"/>
      <c r="JSI200" s="180"/>
      <c r="JSJ200" s="180"/>
      <c r="JSK200" s="180"/>
      <c r="JSL200" s="180"/>
      <c r="JSM200" s="76"/>
      <c r="JSN200" s="67"/>
      <c r="JSO200" s="180"/>
      <c r="JSP200" s="180"/>
      <c r="JSQ200" s="180"/>
      <c r="JSR200" s="180"/>
      <c r="JSS200" s="180"/>
      <c r="JST200" s="76"/>
      <c r="JSU200" s="67"/>
      <c r="JSV200" s="180"/>
      <c r="JSW200" s="180"/>
      <c r="JSX200" s="180"/>
      <c r="JSY200" s="180"/>
      <c r="JSZ200" s="180"/>
      <c r="JTA200" s="76"/>
      <c r="JTB200" s="67"/>
      <c r="JTC200" s="180"/>
      <c r="JTD200" s="180"/>
      <c r="JTE200" s="180"/>
      <c r="JTF200" s="180"/>
      <c r="JTG200" s="180"/>
      <c r="JTH200" s="76"/>
      <c r="JTI200" s="67"/>
      <c r="JTJ200" s="180"/>
      <c r="JTK200" s="180"/>
      <c r="JTL200" s="180"/>
      <c r="JTM200" s="180"/>
      <c r="JTN200" s="180"/>
      <c r="JTO200" s="76"/>
      <c r="JTP200" s="67"/>
      <c r="JTQ200" s="180"/>
      <c r="JTR200" s="180"/>
      <c r="JTS200" s="180"/>
      <c r="JTT200" s="180"/>
      <c r="JTU200" s="180"/>
      <c r="JTV200" s="76"/>
      <c r="JTW200" s="67"/>
      <c r="JTX200" s="180"/>
      <c r="JTY200" s="180"/>
      <c r="JTZ200" s="180"/>
      <c r="JUA200" s="180"/>
      <c r="JUB200" s="180"/>
      <c r="JUC200" s="76"/>
      <c r="JUD200" s="67"/>
      <c r="JUE200" s="180"/>
      <c r="JUF200" s="180"/>
      <c r="JUG200" s="180"/>
      <c r="JUH200" s="180"/>
      <c r="JUI200" s="180"/>
      <c r="JUJ200" s="76"/>
      <c r="JUK200" s="67"/>
      <c r="JUL200" s="180"/>
      <c r="JUM200" s="180"/>
      <c r="JUN200" s="180"/>
      <c r="JUO200" s="180"/>
      <c r="JUP200" s="180"/>
      <c r="JUQ200" s="76"/>
      <c r="JUR200" s="67"/>
      <c r="JUS200" s="180"/>
      <c r="JUT200" s="180"/>
      <c r="JUU200" s="180"/>
      <c r="JUV200" s="180"/>
      <c r="JUW200" s="180"/>
      <c r="JUX200" s="76"/>
      <c r="JUY200" s="67"/>
      <c r="JUZ200" s="180"/>
      <c r="JVA200" s="180"/>
      <c r="JVB200" s="180"/>
      <c r="JVC200" s="180"/>
      <c r="JVD200" s="180"/>
      <c r="JVE200" s="76"/>
      <c r="JVF200" s="67"/>
      <c r="JVG200" s="180"/>
      <c r="JVH200" s="180"/>
      <c r="JVI200" s="180"/>
      <c r="JVJ200" s="180"/>
      <c r="JVK200" s="180"/>
      <c r="JVL200" s="76"/>
      <c r="JVM200" s="67"/>
      <c r="JVN200" s="180"/>
      <c r="JVO200" s="180"/>
      <c r="JVP200" s="180"/>
      <c r="JVQ200" s="180"/>
      <c r="JVR200" s="180"/>
      <c r="JVS200" s="76"/>
      <c r="JVT200" s="67"/>
      <c r="JVU200" s="180"/>
      <c r="JVV200" s="180"/>
      <c r="JVW200" s="180"/>
      <c r="JVX200" s="180"/>
      <c r="JVY200" s="180"/>
      <c r="JVZ200" s="76"/>
      <c r="JWA200" s="67"/>
      <c r="JWB200" s="180"/>
      <c r="JWC200" s="180"/>
      <c r="JWD200" s="180"/>
      <c r="JWE200" s="180"/>
      <c r="JWF200" s="180"/>
      <c r="JWG200" s="76"/>
      <c r="JWH200" s="67"/>
      <c r="JWI200" s="180"/>
      <c r="JWJ200" s="180"/>
      <c r="JWK200" s="180"/>
      <c r="JWL200" s="180"/>
      <c r="JWM200" s="180"/>
      <c r="JWN200" s="76"/>
      <c r="JWO200" s="67"/>
      <c r="JWP200" s="180"/>
      <c r="JWQ200" s="180"/>
      <c r="JWR200" s="180"/>
      <c r="JWS200" s="180"/>
      <c r="JWT200" s="180"/>
      <c r="JWU200" s="76"/>
      <c r="JWV200" s="67"/>
      <c r="JWW200" s="180"/>
      <c r="JWX200" s="180"/>
      <c r="JWY200" s="180"/>
      <c r="JWZ200" s="180"/>
      <c r="JXA200" s="180"/>
      <c r="JXB200" s="76"/>
      <c r="JXC200" s="67"/>
      <c r="JXD200" s="180"/>
      <c r="JXE200" s="180"/>
      <c r="JXF200" s="180"/>
      <c r="JXG200" s="180"/>
      <c r="JXH200" s="180"/>
      <c r="JXI200" s="76"/>
      <c r="JXJ200" s="67"/>
      <c r="JXK200" s="180"/>
      <c r="JXL200" s="180"/>
      <c r="JXM200" s="180"/>
      <c r="JXN200" s="180"/>
      <c r="JXO200" s="180"/>
      <c r="JXP200" s="76"/>
      <c r="JXQ200" s="67"/>
      <c r="JXR200" s="180"/>
      <c r="JXS200" s="180"/>
      <c r="JXT200" s="180"/>
      <c r="JXU200" s="180"/>
      <c r="JXV200" s="180"/>
      <c r="JXW200" s="76"/>
      <c r="JXX200" s="67"/>
      <c r="JXY200" s="180"/>
      <c r="JXZ200" s="180"/>
      <c r="JYA200" s="180"/>
      <c r="JYB200" s="180"/>
      <c r="JYC200" s="180"/>
      <c r="JYD200" s="76"/>
      <c r="JYE200" s="67"/>
      <c r="JYF200" s="180"/>
      <c r="JYG200" s="180"/>
      <c r="JYH200" s="180"/>
      <c r="JYI200" s="180"/>
      <c r="JYJ200" s="180"/>
      <c r="JYK200" s="76"/>
      <c r="JYL200" s="67"/>
      <c r="JYM200" s="180"/>
      <c r="JYN200" s="180"/>
      <c r="JYO200" s="180"/>
      <c r="JYP200" s="180"/>
      <c r="JYQ200" s="180"/>
      <c r="JYR200" s="76"/>
      <c r="JYS200" s="67"/>
      <c r="JYT200" s="180"/>
      <c r="JYU200" s="180"/>
      <c r="JYV200" s="180"/>
      <c r="JYW200" s="180"/>
      <c r="JYX200" s="180"/>
      <c r="JYY200" s="76"/>
      <c r="JYZ200" s="67"/>
      <c r="JZA200" s="180"/>
      <c r="JZB200" s="180"/>
      <c r="JZC200" s="180"/>
      <c r="JZD200" s="180"/>
      <c r="JZE200" s="180"/>
      <c r="JZF200" s="76"/>
      <c r="JZG200" s="67"/>
      <c r="JZH200" s="180"/>
      <c r="JZI200" s="180"/>
      <c r="JZJ200" s="180"/>
      <c r="JZK200" s="180"/>
      <c r="JZL200" s="180"/>
      <c r="JZM200" s="76"/>
      <c r="JZN200" s="67"/>
      <c r="JZO200" s="180"/>
      <c r="JZP200" s="180"/>
      <c r="JZQ200" s="180"/>
      <c r="JZR200" s="180"/>
      <c r="JZS200" s="180"/>
      <c r="JZT200" s="76"/>
      <c r="JZU200" s="67"/>
      <c r="JZV200" s="180"/>
      <c r="JZW200" s="180"/>
      <c r="JZX200" s="180"/>
      <c r="JZY200" s="180"/>
      <c r="JZZ200" s="180"/>
      <c r="KAA200" s="76"/>
      <c r="KAB200" s="67"/>
      <c r="KAC200" s="180"/>
      <c r="KAD200" s="180"/>
      <c r="KAE200" s="180"/>
      <c r="KAF200" s="180"/>
      <c r="KAG200" s="180"/>
      <c r="KAH200" s="76"/>
      <c r="KAI200" s="67"/>
      <c r="KAJ200" s="180"/>
      <c r="KAK200" s="180"/>
      <c r="KAL200" s="180"/>
      <c r="KAM200" s="180"/>
      <c r="KAN200" s="180"/>
      <c r="KAO200" s="76"/>
      <c r="KAP200" s="67"/>
      <c r="KAQ200" s="180"/>
      <c r="KAR200" s="180"/>
      <c r="KAS200" s="180"/>
      <c r="KAT200" s="180"/>
      <c r="KAU200" s="180"/>
      <c r="KAV200" s="76"/>
      <c r="KAW200" s="67"/>
      <c r="KAX200" s="180"/>
      <c r="KAY200" s="180"/>
      <c r="KAZ200" s="180"/>
      <c r="KBA200" s="180"/>
      <c r="KBB200" s="180"/>
      <c r="KBC200" s="76"/>
      <c r="KBD200" s="67"/>
      <c r="KBE200" s="180"/>
      <c r="KBF200" s="180"/>
      <c r="KBG200" s="180"/>
      <c r="KBH200" s="180"/>
      <c r="KBI200" s="180"/>
      <c r="KBJ200" s="76"/>
      <c r="KBK200" s="67"/>
      <c r="KBL200" s="180"/>
      <c r="KBM200" s="180"/>
      <c r="KBN200" s="180"/>
      <c r="KBO200" s="180"/>
      <c r="KBP200" s="180"/>
      <c r="KBQ200" s="76"/>
      <c r="KBR200" s="67"/>
      <c r="KBS200" s="180"/>
      <c r="KBT200" s="180"/>
      <c r="KBU200" s="180"/>
      <c r="KBV200" s="180"/>
      <c r="KBW200" s="180"/>
      <c r="KBX200" s="76"/>
      <c r="KBY200" s="67"/>
      <c r="KBZ200" s="180"/>
      <c r="KCA200" s="180"/>
      <c r="KCB200" s="180"/>
      <c r="KCC200" s="180"/>
      <c r="KCD200" s="180"/>
      <c r="KCE200" s="76"/>
      <c r="KCF200" s="67"/>
      <c r="KCG200" s="180"/>
      <c r="KCH200" s="180"/>
      <c r="KCI200" s="180"/>
      <c r="KCJ200" s="180"/>
      <c r="KCK200" s="180"/>
      <c r="KCL200" s="76"/>
      <c r="KCM200" s="67"/>
      <c r="KCN200" s="180"/>
      <c r="KCO200" s="180"/>
      <c r="KCP200" s="180"/>
      <c r="KCQ200" s="180"/>
      <c r="KCR200" s="180"/>
      <c r="KCS200" s="76"/>
      <c r="KCT200" s="67"/>
      <c r="KCU200" s="180"/>
      <c r="KCV200" s="180"/>
      <c r="KCW200" s="180"/>
      <c r="KCX200" s="180"/>
      <c r="KCY200" s="180"/>
      <c r="KCZ200" s="76"/>
      <c r="KDA200" s="67"/>
      <c r="KDB200" s="180"/>
      <c r="KDC200" s="180"/>
      <c r="KDD200" s="180"/>
      <c r="KDE200" s="180"/>
      <c r="KDF200" s="180"/>
      <c r="KDG200" s="76"/>
      <c r="KDH200" s="67"/>
      <c r="KDI200" s="180"/>
      <c r="KDJ200" s="180"/>
      <c r="KDK200" s="180"/>
      <c r="KDL200" s="180"/>
      <c r="KDM200" s="180"/>
      <c r="KDN200" s="76"/>
      <c r="KDO200" s="67"/>
      <c r="KDP200" s="180"/>
      <c r="KDQ200" s="180"/>
      <c r="KDR200" s="180"/>
      <c r="KDS200" s="180"/>
      <c r="KDT200" s="180"/>
      <c r="KDU200" s="76"/>
      <c r="KDV200" s="67"/>
      <c r="KDW200" s="180"/>
      <c r="KDX200" s="180"/>
      <c r="KDY200" s="180"/>
      <c r="KDZ200" s="180"/>
      <c r="KEA200" s="180"/>
      <c r="KEB200" s="76"/>
      <c r="KEC200" s="67"/>
      <c r="KED200" s="180"/>
      <c r="KEE200" s="180"/>
      <c r="KEF200" s="180"/>
      <c r="KEG200" s="180"/>
      <c r="KEH200" s="180"/>
      <c r="KEI200" s="76"/>
      <c r="KEJ200" s="67"/>
      <c r="KEK200" s="180"/>
      <c r="KEL200" s="180"/>
      <c r="KEM200" s="180"/>
      <c r="KEN200" s="180"/>
      <c r="KEO200" s="180"/>
      <c r="KEP200" s="76"/>
      <c r="KEQ200" s="67"/>
      <c r="KER200" s="180"/>
      <c r="KES200" s="180"/>
      <c r="KET200" s="180"/>
      <c r="KEU200" s="180"/>
      <c r="KEV200" s="180"/>
      <c r="KEW200" s="76"/>
      <c r="KEX200" s="67"/>
      <c r="KEY200" s="180"/>
      <c r="KEZ200" s="180"/>
      <c r="KFA200" s="180"/>
      <c r="KFB200" s="180"/>
      <c r="KFC200" s="180"/>
      <c r="KFD200" s="76"/>
      <c r="KFE200" s="67"/>
      <c r="KFF200" s="180"/>
      <c r="KFG200" s="180"/>
      <c r="KFH200" s="180"/>
      <c r="KFI200" s="180"/>
      <c r="KFJ200" s="180"/>
      <c r="KFK200" s="76"/>
      <c r="KFL200" s="67"/>
      <c r="KFM200" s="180"/>
      <c r="KFN200" s="180"/>
      <c r="KFO200" s="180"/>
      <c r="KFP200" s="180"/>
      <c r="KFQ200" s="180"/>
      <c r="KFR200" s="76"/>
      <c r="KFS200" s="67"/>
      <c r="KFT200" s="180"/>
      <c r="KFU200" s="180"/>
      <c r="KFV200" s="180"/>
      <c r="KFW200" s="180"/>
      <c r="KFX200" s="180"/>
      <c r="KFY200" s="76"/>
      <c r="KFZ200" s="67"/>
      <c r="KGA200" s="180"/>
      <c r="KGB200" s="180"/>
      <c r="KGC200" s="180"/>
      <c r="KGD200" s="180"/>
      <c r="KGE200" s="180"/>
      <c r="KGF200" s="76"/>
      <c r="KGG200" s="67"/>
      <c r="KGH200" s="180"/>
      <c r="KGI200" s="180"/>
      <c r="KGJ200" s="180"/>
      <c r="KGK200" s="180"/>
      <c r="KGL200" s="180"/>
      <c r="KGM200" s="76"/>
      <c r="KGN200" s="67"/>
      <c r="KGO200" s="180"/>
      <c r="KGP200" s="180"/>
      <c r="KGQ200" s="180"/>
      <c r="KGR200" s="180"/>
      <c r="KGS200" s="180"/>
      <c r="KGT200" s="76"/>
      <c r="KGU200" s="67"/>
      <c r="KGV200" s="180"/>
      <c r="KGW200" s="180"/>
      <c r="KGX200" s="180"/>
      <c r="KGY200" s="180"/>
      <c r="KGZ200" s="180"/>
      <c r="KHA200" s="76"/>
      <c r="KHB200" s="67"/>
      <c r="KHC200" s="180"/>
      <c r="KHD200" s="180"/>
      <c r="KHE200" s="180"/>
      <c r="KHF200" s="180"/>
      <c r="KHG200" s="180"/>
      <c r="KHH200" s="76"/>
      <c r="KHI200" s="67"/>
      <c r="KHJ200" s="180"/>
      <c r="KHK200" s="180"/>
      <c r="KHL200" s="180"/>
      <c r="KHM200" s="180"/>
      <c r="KHN200" s="180"/>
      <c r="KHO200" s="76"/>
      <c r="KHP200" s="67"/>
      <c r="KHQ200" s="180"/>
      <c r="KHR200" s="180"/>
      <c r="KHS200" s="180"/>
      <c r="KHT200" s="180"/>
      <c r="KHU200" s="180"/>
      <c r="KHV200" s="76"/>
      <c r="KHW200" s="67"/>
      <c r="KHX200" s="180"/>
      <c r="KHY200" s="180"/>
      <c r="KHZ200" s="180"/>
      <c r="KIA200" s="180"/>
      <c r="KIB200" s="180"/>
      <c r="KIC200" s="76"/>
      <c r="KID200" s="67"/>
      <c r="KIE200" s="180"/>
      <c r="KIF200" s="180"/>
      <c r="KIG200" s="180"/>
      <c r="KIH200" s="180"/>
      <c r="KII200" s="180"/>
      <c r="KIJ200" s="76"/>
      <c r="KIK200" s="67"/>
      <c r="KIL200" s="180"/>
      <c r="KIM200" s="180"/>
      <c r="KIN200" s="180"/>
      <c r="KIO200" s="180"/>
      <c r="KIP200" s="180"/>
      <c r="KIQ200" s="76"/>
      <c r="KIR200" s="67"/>
      <c r="KIS200" s="180"/>
      <c r="KIT200" s="180"/>
      <c r="KIU200" s="180"/>
      <c r="KIV200" s="180"/>
      <c r="KIW200" s="180"/>
      <c r="KIX200" s="76"/>
      <c r="KIY200" s="67"/>
      <c r="KIZ200" s="180"/>
      <c r="KJA200" s="180"/>
      <c r="KJB200" s="180"/>
      <c r="KJC200" s="180"/>
      <c r="KJD200" s="180"/>
      <c r="KJE200" s="76"/>
      <c r="KJF200" s="67"/>
      <c r="KJG200" s="180"/>
      <c r="KJH200" s="180"/>
      <c r="KJI200" s="180"/>
      <c r="KJJ200" s="180"/>
      <c r="KJK200" s="180"/>
      <c r="KJL200" s="76"/>
      <c r="KJM200" s="67"/>
      <c r="KJN200" s="180"/>
      <c r="KJO200" s="180"/>
      <c r="KJP200" s="180"/>
      <c r="KJQ200" s="180"/>
      <c r="KJR200" s="180"/>
      <c r="KJS200" s="76"/>
      <c r="KJT200" s="67"/>
      <c r="KJU200" s="180"/>
      <c r="KJV200" s="180"/>
      <c r="KJW200" s="180"/>
      <c r="KJX200" s="180"/>
      <c r="KJY200" s="180"/>
      <c r="KJZ200" s="76"/>
      <c r="KKA200" s="67"/>
      <c r="KKB200" s="180"/>
      <c r="KKC200" s="180"/>
      <c r="KKD200" s="180"/>
      <c r="KKE200" s="180"/>
      <c r="KKF200" s="180"/>
      <c r="KKG200" s="76"/>
      <c r="KKH200" s="67"/>
      <c r="KKI200" s="180"/>
      <c r="KKJ200" s="180"/>
      <c r="KKK200" s="180"/>
      <c r="KKL200" s="180"/>
      <c r="KKM200" s="180"/>
      <c r="KKN200" s="76"/>
      <c r="KKO200" s="67"/>
      <c r="KKP200" s="180"/>
      <c r="KKQ200" s="180"/>
      <c r="KKR200" s="180"/>
      <c r="KKS200" s="180"/>
      <c r="KKT200" s="180"/>
      <c r="KKU200" s="76"/>
      <c r="KKV200" s="67"/>
      <c r="KKW200" s="180"/>
      <c r="KKX200" s="180"/>
      <c r="KKY200" s="180"/>
      <c r="KKZ200" s="180"/>
      <c r="KLA200" s="180"/>
      <c r="KLB200" s="76"/>
      <c r="KLC200" s="67"/>
      <c r="KLD200" s="180"/>
      <c r="KLE200" s="180"/>
      <c r="KLF200" s="180"/>
      <c r="KLG200" s="180"/>
      <c r="KLH200" s="180"/>
      <c r="KLI200" s="76"/>
      <c r="KLJ200" s="67"/>
      <c r="KLK200" s="180"/>
      <c r="KLL200" s="180"/>
      <c r="KLM200" s="180"/>
      <c r="KLN200" s="180"/>
      <c r="KLO200" s="180"/>
      <c r="KLP200" s="76"/>
      <c r="KLQ200" s="67"/>
      <c r="KLR200" s="180"/>
      <c r="KLS200" s="180"/>
      <c r="KLT200" s="180"/>
      <c r="KLU200" s="180"/>
      <c r="KLV200" s="180"/>
      <c r="KLW200" s="76"/>
      <c r="KLX200" s="67"/>
      <c r="KLY200" s="180"/>
      <c r="KLZ200" s="180"/>
      <c r="KMA200" s="180"/>
      <c r="KMB200" s="180"/>
      <c r="KMC200" s="180"/>
      <c r="KMD200" s="76"/>
      <c r="KME200" s="67"/>
      <c r="KMF200" s="180"/>
      <c r="KMG200" s="180"/>
      <c r="KMH200" s="180"/>
      <c r="KMI200" s="180"/>
      <c r="KMJ200" s="180"/>
      <c r="KMK200" s="76"/>
      <c r="KML200" s="67"/>
      <c r="KMM200" s="180"/>
      <c r="KMN200" s="180"/>
      <c r="KMO200" s="180"/>
      <c r="KMP200" s="180"/>
      <c r="KMQ200" s="180"/>
      <c r="KMR200" s="76"/>
      <c r="KMS200" s="67"/>
      <c r="KMT200" s="180"/>
      <c r="KMU200" s="180"/>
      <c r="KMV200" s="180"/>
      <c r="KMW200" s="180"/>
      <c r="KMX200" s="180"/>
      <c r="KMY200" s="76"/>
      <c r="KMZ200" s="67"/>
      <c r="KNA200" s="180"/>
      <c r="KNB200" s="180"/>
      <c r="KNC200" s="180"/>
      <c r="KND200" s="180"/>
      <c r="KNE200" s="180"/>
      <c r="KNF200" s="76"/>
      <c r="KNG200" s="67"/>
      <c r="KNH200" s="180"/>
      <c r="KNI200" s="180"/>
      <c r="KNJ200" s="180"/>
      <c r="KNK200" s="180"/>
      <c r="KNL200" s="180"/>
      <c r="KNM200" s="76"/>
      <c r="KNN200" s="67"/>
      <c r="KNO200" s="180"/>
      <c r="KNP200" s="180"/>
      <c r="KNQ200" s="180"/>
      <c r="KNR200" s="180"/>
      <c r="KNS200" s="180"/>
      <c r="KNT200" s="76"/>
      <c r="KNU200" s="67"/>
      <c r="KNV200" s="180"/>
      <c r="KNW200" s="180"/>
      <c r="KNX200" s="180"/>
      <c r="KNY200" s="180"/>
      <c r="KNZ200" s="180"/>
      <c r="KOA200" s="76"/>
      <c r="KOB200" s="67"/>
      <c r="KOC200" s="180"/>
      <c r="KOD200" s="180"/>
      <c r="KOE200" s="180"/>
      <c r="KOF200" s="180"/>
      <c r="KOG200" s="180"/>
      <c r="KOH200" s="76"/>
      <c r="KOI200" s="67"/>
      <c r="KOJ200" s="180"/>
      <c r="KOK200" s="180"/>
      <c r="KOL200" s="180"/>
      <c r="KOM200" s="180"/>
      <c r="KON200" s="180"/>
      <c r="KOO200" s="76"/>
      <c r="KOP200" s="67"/>
      <c r="KOQ200" s="180"/>
      <c r="KOR200" s="180"/>
      <c r="KOS200" s="180"/>
      <c r="KOT200" s="180"/>
      <c r="KOU200" s="180"/>
      <c r="KOV200" s="76"/>
      <c r="KOW200" s="67"/>
      <c r="KOX200" s="180"/>
      <c r="KOY200" s="180"/>
      <c r="KOZ200" s="180"/>
      <c r="KPA200" s="180"/>
      <c r="KPB200" s="180"/>
      <c r="KPC200" s="76"/>
      <c r="KPD200" s="67"/>
      <c r="KPE200" s="180"/>
      <c r="KPF200" s="180"/>
      <c r="KPG200" s="180"/>
      <c r="KPH200" s="180"/>
      <c r="KPI200" s="180"/>
      <c r="KPJ200" s="76"/>
      <c r="KPK200" s="67"/>
      <c r="KPL200" s="180"/>
      <c r="KPM200" s="180"/>
      <c r="KPN200" s="180"/>
      <c r="KPO200" s="180"/>
      <c r="KPP200" s="180"/>
      <c r="KPQ200" s="76"/>
      <c r="KPR200" s="67"/>
      <c r="KPS200" s="180"/>
      <c r="KPT200" s="180"/>
      <c r="KPU200" s="180"/>
      <c r="KPV200" s="180"/>
      <c r="KPW200" s="180"/>
      <c r="KPX200" s="76"/>
      <c r="KPY200" s="67"/>
      <c r="KPZ200" s="180"/>
      <c r="KQA200" s="180"/>
      <c r="KQB200" s="180"/>
      <c r="KQC200" s="180"/>
      <c r="KQD200" s="180"/>
      <c r="KQE200" s="76"/>
      <c r="KQF200" s="67"/>
      <c r="KQG200" s="180"/>
      <c r="KQH200" s="180"/>
      <c r="KQI200" s="180"/>
      <c r="KQJ200" s="180"/>
      <c r="KQK200" s="180"/>
      <c r="KQL200" s="76"/>
      <c r="KQM200" s="67"/>
      <c r="KQN200" s="180"/>
      <c r="KQO200" s="180"/>
      <c r="KQP200" s="180"/>
      <c r="KQQ200" s="180"/>
      <c r="KQR200" s="180"/>
      <c r="KQS200" s="76"/>
      <c r="KQT200" s="67"/>
      <c r="KQU200" s="180"/>
      <c r="KQV200" s="180"/>
      <c r="KQW200" s="180"/>
      <c r="KQX200" s="180"/>
      <c r="KQY200" s="180"/>
      <c r="KQZ200" s="76"/>
      <c r="KRA200" s="67"/>
      <c r="KRB200" s="180"/>
      <c r="KRC200" s="180"/>
      <c r="KRD200" s="180"/>
      <c r="KRE200" s="180"/>
      <c r="KRF200" s="180"/>
      <c r="KRG200" s="76"/>
      <c r="KRH200" s="67"/>
      <c r="KRI200" s="180"/>
      <c r="KRJ200" s="180"/>
      <c r="KRK200" s="180"/>
      <c r="KRL200" s="180"/>
      <c r="KRM200" s="180"/>
      <c r="KRN200" s="76"/>
      <c r="KRO200" s="67"/>
      <c r="KRP200" s="180"/>
      <c r="KRQ200" s="180"/>
      <c r="KRR200" s="180"/>
      <c r="KRS200" s="180"/>
      <c r="KRT200" s="180"/>
      <c r="KRU200" s="76"/>
      <c r="KRV200" s="67"/>
      <c r="KRW200" s="180"/>
      <c r="KRX200" s="180"/>
      <c r="KRY200" s="180"/>
      <c r="KRZ200" s="180"/>
      <c r="KSA200" s="180"/>
      <c r="KSB200" s="76"/>
      <c r="KSC200" s="67"/>
      <c r="KSD200" s="180"/>
      <c r="KSE200" s="180"/>
      <c r="KSF200" s="180"/>
      <c r="KSG200" s="180"/>
      <c r="KSH200" s="180"/>
      <c r="KSI200" s="76"/>
      <c r="KSJ200" s="67"/>
      <c r="KSK200" s="180"/>
      <c r="KSL200" s="180"/>
      <c r="KSM200" s="180"/>
      <c r="KSN200" s="180"/>
      <c r="KSO200" s="180"/>
      <c r="KSP200" s="76"/>
      <c r="KSQ200" s="67"/>
      <c r="KSR200" s="180"/>
      <c r="KSS200" s="180"/>
      <c r="KST200" s="180"/>
      <c r="KSU200" s="180"/>
      <c r="KSV200" s="180"/>
      <c r="KSW200" s="76"/>
      <c r="KSX200" s="67"/>
      <c r="KSY200" s="180"/>
      <c r="KSZ200" s="180"/>
      <c r="KTA200" s="180"/>
      <c r="KTB200" s="180"/>
      <c r="KTC200" s="180"/>
      <c r="KTD200" s="76"/>
      <c r="KTE200" s="67"/>
      <c r="KTF200" s="180"/>
      <c r="KTG200" s="180"/>
      <c r="KTH200" s="180"/>
      <c r="KTI200" s="180"/>
      <c r="KTJ200" s="180"/>
      <c r="KTK200" s="76"/>
      <c r="KTL200" s="67"/>
      <c r="KTM200" s="180"/>
      <c r="KTN200" s="180"/>
      <c r="KTO200" s="180"/>
      <c r="KTP200" s="180"/>
      <c r="KTQ200" s="180"/>
      <c r="KTR200" s="76"/>
      <c r="KTS200" s="67"/>
      <c r="KTT200" s="180"/>
      <c r="KTU200" s="180"/>
      <c r="KTV200" s="180"/>
      <c r="KTW200" s="180"/>
      <c r="KTX200" s="180"/>
      <c r="KTY200" s="76"/>
      <c r="KTZ200" s="67"/>
      <c r="KUA200" s="180"/>
      <c r="KUB200" s="180"/>
      <c r="KUC200" s="180"/>
      <c r="KUD200" s="180"/>
      <c r="KUE200" s="180"/>
      <c r="KUF200" s="76"/>
      <c r="KUG200" s="67"/>
      <c r="KUH200" s="180"/>
      <c r="KUI200" s="180"/>
      <c r="KUJ200" s="180"/>
      <c r="KUK200" s="180"/>
      <c r="KUL200" s="180"/>
      <c r="KUM200" s="76"/>
      <c r="KUN200" s="67"/>
      <c r="KUO200" s="180"/>
      <c r="KUP200" s="180"/>
      <c r="KUQ200" s="180"/>
      <c r="KUR200" s="180"/>
      <c r="KUS200" s="180"/>
      <c r="KUT200" s="76"/>
      <c r="KUU200" s="67"/>
      <c r="KUV200" s="180"/>
      <c r="KUW200" s="180"/>
      <c r="KUX200" s="180"/>
      <c r="KUY200" s="180"/>
      <c r="KUZ200" s="180"/>
      <c r="KVA200" s="76"/>
      <c r="KVB200" s="67"/>
      <c r="KVC200" s="180"/>
      <c r="KVD200" s="180"/>
      <c r="KVE200" s="180"/>
      <c r="KVF200" s="180"/>
      <c r="KVG200" s="180"/>
      <c r="KVH200" s="76"/>
      <c r="KVI200" s="67"/>
      <c r="KVJ200" s="180"/>
      <c r="KVK200" s="180"/>
      <c r="KVL200" s="180"/>
      <c r="KVM200" s="180"/>
      <c r="KVN200" s="180"/>
      <c r="KVO200" s="76"/>
      <c r="KVP200" s="67"/>
      <c r="KVQ200" s="180"/>
      <c r="KVR200" s="180"/>
      <c r="KVS200" s="180"/>
      <c r="KVT200" s="180"/>
      <c r="KVU200" s="180"/>
      <c r="KVV200" s="76"/>
      <c r="KVW200" s="67"/>
      <c r="KVX200" s="180"/>
      <c r="KVY200" s="180"/>
      <c r="KVZ200" s="180"/>
      <c r="KWA200" s="180"/>
      <c r="KWB200" s="180"/>
      <c r="KWC200" s="76"/>
      <c r="KWD200" s="67"/>
      <c r="KWE200" s="180"/>
      <c r="KWF200" s="180"/>
      <c r="KWG200" s="180"/>
      <c r="KWH200" s="180"/>
      <c r="KWI200" s="180"/>
      <c r="KWJ200" s="76"/>
      <c r="KWK200" s="67"/>
      <c r="KWL200" s="180"/>
      <c r="KWM200" s="180"/>
      <c r="KWN200" s="180"/>
      <c r="KWO200" s="180"/>
      <c r="KWP200" s="180"/>
      <c r="KWQ200" s="76"/>
      <c r="KWR200" s="67"/>
      <c r="KWS200" s="180"/>
      <c r="KWT200" s="180"/>
      <c r="KWU200" s="180"/>
      <c r="KWV200" s="180"/>
      <c r="KWW200" s="180"/>
      <c r="KWX200" s="76"/>
      <c r="KWY200" s="67"/>
      <c r="KWZ200" s="180"/>
      <c r="KXA200" s="180"/>
      <c r="KXB200" s="180"/>
      <c r="KXC200" s="180"/>
      <c r="KXD200" s="180"/>
      <c r="KXE200" s="76"/>
      <c r="KXF200" s="67"/>
      <c r="KXG200" s="180"/>
      <c r="KXH200" s="180"/>
      <c r="KXI200" s="180"/>
      <c r="KXJ200" s="180"/>
      <c r="KXK200" s="180"/>
      <c r="KXL200" s="76"/>
      <c r="KXM200" s="67"/>
      <c r="KXN200" s="180"/>
      <c r="KXO200" s="180"/>
      <c r="KXP200" s="180"/>
      <c r="KXQ200" s="180"/>
      <c r="KXR200" s="180"/>
      <c r="KXS200" s="76"/>
      <c r="KXT200" s="67"/>
      <c r="KXU200" s="180"/>
      <c r="KXV200" s="180"/>
      <c r="KXW200" s="180"/>
      <c r="KXX200" s="180"/>
      <c r="KXY200" s="180"/>
      <c r="KXZ200" s="76"/>
      <c r="KYA200" s="67"/>
      <c r="KYB200" s="180"/>
      <c r="KYC200" s="180"/>
      <c r="KYD200" s="180"/>
      <c r="KYE200" s="180"/>
      <c r="KYF200" s="180"/>
      <c r="KYG200" s="76"/>
      <c r="KYH200" s="67"/>
      <c r="KYI200" s="180"/>
      <c r="KYJ200" s="180"/>
      <c r="KYK200" s="180"/>
      <c r="KYL200" s="180"/>
      <c r="KYM200" s="180"/>
      <c r="KYN200" s="76"/>
      <c r="KYO200" s="67"/>
      <c r="KYP200" s="180"/>
      <c r="KYQ200" s="180"/>
      <c r="KYR200" s="180"/>
      <c r="KYS200" s="180"/>
      <c r="KYT200" s="180"/>
      <c r="KYU200" s="76"/>
      <c r="KYV200" s="67"/>
      <c r="KYW200" s="180"/>
      <c r="KYX200" s="180"/>
      <c r="KYY200" s="180"/>
      <c r="KYZ200" s="180"/>
      <c r="KZA200" s="180"/>
      <c r="KZB200" s="76"/>
      <c r="KZC200" s="67"/>
      <c r="KZD200" s="180"/>
      <c r="KZE200" s="180"/>
      <c r="KZF200" s="180"/>
      <c r="KZG200" s="180"/>
      <c r="KZH200" s="180"/>
      <c r="KZI200" s="76"/>
      <c r="KZJ200" s="67"/>
      <c r="KZK200" s="180"/>
      <c r="KZL200" s="180"/>
      <c r="KZM200" s="180"/>
      <c r="KZN200" s="180"/>
      <c r="KZO200" s="180"/>
      <c r="KZP200" s="76"/>
      <c r="KZQ200" s="67"/>
      <c r="KZR200" s="180"/>
      <c r="KZS200" s="180"/>
      <c r="KZT200" s="180"/>
      <c r="KZU200" s="180"/>
      <c r="KZV200" s="180"/>
      <c r="KZW200" s="76"/>
      <c r="KZX200" s="67"/>
      <c r="KZY200" s="180"/>
      <c r="KZZ200" s="180"/>
      <c r="LAA200" s="180"/>
      <c r="LAB200" s="180"/>
      <c r="LAC200" s="180"/>
      <c r="LAD200" s="76"/>
      <c r="LAE200" s="67"/>
      <c r="LAF200" s="180"/>
      <c r="LAG200" s="180"/>
      <c r="LAH200" s="180"/>
      <c r="LAI200" s="180"/>
      <c r="LAJ200" s="180"/>
      <c r="LAK200" s="76"/>
      <c r="LAL200" s="67"/>
      <c r="LAM200" s="180"/>
      <c r="LAN200" s="180"/>
      <c r="LAO200" s="180"/>
      <c r="LAP200" s="180"/>
      <c r="LAQ200" s="180"/>
      <c r="LAR200" s="76"/>
      <c r="LAS200" s="67"/>
      <c r="LAT200" s="180"/>
      <c r="LAU200" s="180"/>
      <c r="LAV200" s="180"/>
      <c r="LAW200" s="180"/>
      <c r="LAX200" s="180"/>
      <c r="LAY200" s="76"/>
      <c r="LAZ200" s="67"/>
      <c r="LBA200" s="180"/>
      <c r="LBB200" s="180"/>
      <c r="LBC200" s="180"/>
      <c r="LBD200" s="180"/>
      <c r="LBE200" s="180"/>
      <c r="LBF200" s="76"/>
      <c r="LBG200" s="67"/>
      <c r="LBH200" s="180"/>
      <c r="LBI200" s="180"/>
      <c r="LBJ200" s="180"/>
      <c r="LBK200" s="180"/>
      <c r="LBL200" s="180"/>
      <c r="LBM200" s="76"/>
      <c r="LBN200" s="67"/>
      <c r="LBO200" s="180"/>
      <c r="LBP200" s="180"/>
      <c r="LBQ200" s="180"/>
      <c r="LBR200" s="180"/>
      <c r="LBS200" s="180"/>
      <c r="LBT200" s="76"/>
      <c r="LBU200" s="67"/>
      <c r="LBV200" s="180"/>
      <c r="LBW200" s="180"/>
      <c r="LBX200" s="180"/>
      <c r="LBY200" s="180"/>
      <c r="LBZ200" s="180"/>
      <c r="LCA200" s="76"/>
      <c r="LCB200" s="67"/>
      <c r="LCC200" s="180"/>
      <c r="LCD200" s="180"/>
      <c r="LCE200" s="180"/>
      <c r="LCF200" s="180"/>
      <c r="LCG200" s="180"/>
      <c r="LCH200" s="76"/>
      <c r="LCI200" s="67"/>
      <c r="LCJ200" s="180"/>
      <c r="LCK200" s="180"/>
      <c r="LCL200" s="180"/>
      <c r="LCM200" s="180"/>
      <c r="LCN200" s="180"/>
      <c r="LCO200" s="76"/>
      <c r="LCP200" s="67"/>
      <c r="LCQ200" s="180"/>
      <c r="LCR200" s="180"/>
      <c r="LCS200" s="180"/>
      <c r="LCT200" s="180"/>
      <c r="LCU200" s="180"/>
      <c r="LCV200" s="76"/>
      <c r="LCW200" s="67"/>
      <c r="LCX200" s="180"/>
      <c r="LCY200" s="180"/>
      <c r="LCZ200" s="180"/>
      <c r="LDA200" s="180"/>
      <c r="LDB200" s="180"/>
      <c r="LDC200" s="76"/>
      <c r="LDD200" s="67"/>
      <c r="LDE200" s="180"/>
      <c r="LDF200" s="180"/>
      <c r="LDG200" s="180"/>
      <c r="LDH200" s="180"/>
      <c r="LDI200" s="180"/>
      <c r="LDJ200" s="76"/>
      <c r="LDK200" s="67"/>
      <c r="LDL200" s="180"/>
      <c r="LDM200" s="180"/>
      <c r="LDN200" s="180"/>
      <c r="LDO200" s="180"/>
      <c r="LDP200" s="180"/>
      <c r="LDQ200" s="76"/>
      <c r="LDR200" s="67"/>
      <c r="LDS200" s="180"/>
      <c r="LDT200" s="180"/>
      <c r="LDU200" s="180"/>
      <c r="LDV200" s="180"/>
      <c r="LDW200" s="180"/>
      <c r="LDX200" s="76"/>
      <c r="LDY200" s="67"/>
      <c r="LDZ200" s="180"/>
      <c r="LEA200" s="180"/>
      <c r="LEB200" s="180"/>
      <c r="LEC200" s="180"/>
      <c r="LED200" s="180"/>
      <c r="LEE200" s="76"/>
      <c r="LEF200" s="67"/>
      <c r="LEG200" s="180"/>
      <c r="LEH200" s="180"/>
      <c r="LEI200" s="180"/>
      <c r="LEJ200" s="180"/>
      <c r="LEK200" s="180"/>
      <c r="LEL200" s="76"/>
      <c r="LEM200" s="67"/>
      <c r="LEN200" s="180"/>
      <c r="LEO200" s="180"/>
      <c r="LEP200" s="180"/>
      <c r="LEQ200" s="180"/>
      <c r="LER200" s="180"/>
      <c r="LES200" s="76"/>
      <c r="LET200" s="67"/>
      <c r="LEU200" s="180"/>
      <c r="LEV200" s="180"/>
      <c r="LEW200" s="180"/>
      <c r="LEX200" s="180"/>
      <c r="LEY200" s="180"/>
      <c r="LEZ200" s="76"/>
      <c r="LFA200" s="67"/>
      <c r="LFB200" s="180"/>
      <c r="LFC200" s="180"/>
      <c r="LFD200" s="180"/>
      <c r="LFE200" s="180"/>
      <c r="LFF200" s="180"/>
      <c r="LFG200" s="76"/>
      <c r="LFH200" s="67"/>
      <c r="LFI200" s="180"/>
      <c r="LFJ200" s="180"/>
      <c r="LFK200" s="180"/>
      <c r="LFL200" s="180"/>
      <c r="LFM200" s="180"/>
      <c r="LFN200" s="76"/>
      <c r="LFO200" s="67"/>
      <c r="LFP200" s="180"/>
      <c r="LFQ200" s="180"/>
      <c r="LFR200" s="180"/>
      <c r="LFS200" s="180"/>
      <c r="LFT200" s="180"/>
      <c r="LFU200" s="76"/>
      <c r="LFV200" s="67"/>
      <c r="LFW200" s="180"/>
      <c r="LFX200" s="180"/>
      <c r="LFY200" s="180"/>
      <c r="LFZ200" s="180"/>
      <c r="LGA200" s="180"/>
      <c r="LGB200" s="76"/>
      <c r="LGC200" s="67"/>
      <c r="LGD200" s="180"/>
      <c r="LGE200" s="180"/>
      <c r="LGF200" s="180"/>
      <c r="LGG200" s="180"/>
      <c r="LGH200" s="180"/>
      <c r="LGI200" s="76"/>
      <c r="LGJ200" s="67"/>
      <c r="LGK200" s="180"/>
      <c r="LGL200" s="180"/>
      <c r="LGM200" s="180"/>
      <c r="LGN200" s="180"/>
      <c r="LGO200" s="180"/>
      <c r="LGP200" s="76"/>
      <c r="LGQ200" s="67"/>
      <c r="LGR200" s="180"/>
      <c r="LGS200" s="180"/>
      <c r="LGT200" s="180"/>
      <c r="LGU200" s="180"/>
      <c r="LGV200" s="180"/>
      <c r="LGW200" s="76"/>
      <c r="LGX200" s="67"/>
      <c r="LGY200" s="180"/>
      <c r="LGZ200" s="180"/>
      <c r="LHA200" s="180"/>
      <c r="LHB200" s="180"/>
      <c r="LHC200" s="180"/>
      <c r="LHD200" s="76"/>
      <c r="LHE200" s="67"/>
      <c r="LHF200" s="180"/>
      <c r="LHG200" s="180"/>
      <c r="LHH200" s="180"/>
      <c r="LHI200" s="180"/>
      <c r="LHJ200" s="180"/>
      <c r="LHK200" s="76"/>
      <c r="LHL200" s="67"/>
      <c r="LHM200" s="180"/>
      <c r="LHN200" s="180"/>
      <c r="LHO200" s="180"/>
      <c r="LHP200" s="180"/>
      <c r="LHQ200" s="180"/>
      <c r="LHR200" s="76"/>
      <c r="LHS200" s="67"/>
      <c r="LHT200" s="180"/>
      <c r="LHU200" s="180"/>
      <c r="LHV200" s="180"/>
      <c r="LHW200" s="180"/>
      <c r="LHX200" s="180"/>
      <c r="LHY200" s="76"/>
      <c r="LHZ200" s="67"/>
      <c r="LIA200" s="180"/>
      <c r="LIB200" s="180"/>
      <c r="LIC200" s="180"/>
      <c r="LID200" s="180"/>
      <c r="LIE200" s="180"/>
      <c r="LIF200" s="76"/>
      <c r="LIG200" s="67"/>
      <c r="LIH200" s="180"/>
      <c r="LII200" s="180"/>
      <c r="LIJ200" s="180"/>
      <c r="LIK200" s="180"/>
      <c r="LIL200" s="180"/>
      <c r="LIM200" s="76"/>
      <c r="LIN200" s="67"/>
      <c r="LIO200" s="180"/>
      <c r="LIP200" s="180"/>
      <c r="LIQ200" s="180"/>
      <c r="LIR200" s="180"/>
      <c r="LIS200" s="180"/>
      <c r="LIT200" s="76"/>
      <c r="LIU200" s="67"/>
      <c r="LIV200" s="180"/>
      <c r="LIW200" s="180"/>
      <c r="LIX200" s="180"/>
      <c r="LIY200" s="180"/>
      <c r="LIZ200" s="180"/>
      <c r="LJA200" s="76"/>
      <c r="LJB200" s="67"/>
      <c r="LJC200" s="180"/>
      <c r="LJD200" s="180"/>
      <c r="LJE200" s="180"/>
      <c r="LJF200" s="180"/>
      <c r="LJG200" s="180"/>
      <c r="LJH200" s="76"/>
      <c r="LJI200" s="67"/>
      <c r="LJJ200" s="180"/>
      <c r="LJK200" s="180"/>
      <c r="LJL200" s="180"/>
      <c r="LJM200" s="180"/>
      <c r="LJN200" s="180"/>
      <c r="LJO200" s="76"/>
      <c r="LJP200" s="67"/>
      <c r="LJQ200" s="180"/>
      <c r="LJR200" s="180"/>
      <c r="LJS200" s="180"/>
      <c r="LJT200" s="180"/>
      <c r="LJU200" s="180"/>
      <c r="LJV200" s="76"/>
      <c r="LJW200" s="67"/>
      <c r="LJX200" s="180"/>
      <c r="LJY200" s="180"/>
      <c r="LJZ200" s="180"/>
      <c r="LKA200" s="180"/>
      <c r="LKB200" s="180"/>
      <c r="LKC200" s="76"/>
      <c r="LKD200" s="67"/>
      <c r="LKE200" s="180"/>
      <c r="LKF200" s="180"/>
      <c r="LKG200" s="180"/>
      <c r="LKH200" s="180"/>
      <c r="LKI200" s="180"/>
      <c r="LKJ200" s="76"/>
      <c r="LKK200" s="67"/>
      <c r="LKL200" s="180"/>
      <c r="LKM200" s="180"/>
      <c r="LKN200" s="180"/>
      <c r="LKO200" s="180"/>
      <c r="LKP200" s="180"/>
      <c r="LKQ200" s="76"/>
      <c r="LKR200" s="67"/>
      <c r="LKS200" s="180"/>
      <c r="LKT200" s="180"/>
      <c r="LKU200" s="180"/>
      <c r="LKV200" s="180"/>
      <c r="LKW200" s="180"/>
      <c r="LKX200" s="76"/>
      <c r="LKY200" s="67"/>
      <c r="LKZ200" s="180"/>
      <c r="LLA200" s="180"/>
      <c r="LLB200" s="180"/>
      <c r="LLC200" s="180"/>
      <c r="LLD200" s="180"/>
      <c r="LLE200" s="76"/>
      <c r="LLF200" s="67"/>
      <c r="LLG200" s="180"/>
      <c r="LLH200" s="180"/>
      <c r="LLI200" s="180"/>
      <c r="LLJ200" s="180"/>
      <c r="LLK200" s="180"/>
      <c r="LLL200" s="76"/>
      <c r="LLM200" s="67"/>
      <c r="LLN200" s="180"/>
      <c r="LLO200" s="180"/>
      <c r="LLP200" s="180"/>
      <c r="LLQ200" s="180"/>
      <c r="LLR200" s="180"/>
      <c r="LLS200" s="76"/>
      <c r="LLT200" s="67"/>
      <c r="LLU200" s="180"/>
      <c r="LLV200" s="180"/>
      <c r="LLW200" s="180"/>
      <c r="LLX200" s="180"/>
      <c r="LLY200" s="180"/>
      <c r="LLZ200" s="76"/>
      <c r="LMA200" s="67"/>
      <c r="LMB200" s="180"/>
      <c r="LMC200" s="180"/>
      <c r="LMD200" s="180"/>
      <c r="LME200" s="180"/>
      <c r="LMF200" s="180"/>
      <c r="LMG200" s="76"/>
      <c r="LMH200" s="67"/>
      <c r="LMI200" s="180"/>
      <c r="LMJ200" s="180"/>
      <c r="LMK200" s="180"/>
      <c r="LML200" s="180"/>
      <c r="LMM200" s="180"/>
      <c r="LMN200" s="76"/>
      <c r="LMO200" s="67"/>
      <c r="LMP200" s="180"/>
      <c r="LMQ200" s="180"/>
      <c r="LMR200" s="180"/>
      <c r="LMS200" s="180"/>
      <c r="LMT200" s="180"/>
      <c r="LMU200" s="76"/>
      <c r="LMV200" s="67"/>
      <c r="LMW200" s="180"/>
      <c r="LMX200" s="180"/>
      <c r="LMY200" s="180"/>
      <c r="LMZ200" s="180"/>
      <c r="LNA200" s="180"/>
      <c r="LNB200" s="76"/>
      <c r="LNC200" s="67"/>
      <c r="LND200" s="180"/>
      <c r="LNE200" s="180"/>
      <c r="LNF200" s="180"/>
      <c r="LNG200" s="180"/>
      <c r="LNH200" s="180"/>
      <c r="LNI200" s="76"/>
      <c r="LNJ200" s="67"/>
      <c r="LNK200" s="180"/>
      <c r="LNL200" s="180"/>
      <c r="LNM200" s="180"/>
      <c r="LNN200" s="180"/>
      <c r="LNO200" s="180"/>
      <c r="LNP200" s="76"/>
      <c r="LNQ200" s="67"/>
      <c r="LNR200" s="180"/>
      <c r="LNS200" s="180"/>
      <c r="LNT200" s="180"/>
      <c r="LNU200" s="180"/>
      <c r="LNV200" s="180"/>
      <c r="LNW200" s="76"/>
      <c r="LNX200" s="67"/>
      <c r="LNY200" s="180"/>
      <c r="LNZ200" s="180"/>
      <c r="LOA200" s="180"/>
      <c r="LOB200" s="180"/>
      <c r="LOC200" s="180"/>
      <c r="LOD200" s="76"/>
      <c r="LOE200" s="67"/>
      <c r="LOF200" s="180"/>
      <c r="LOG200" s="180"/>
      <c r="LOH200" s="180"/>
      <c r="LOI200" s="180"/>
      <c r="LOJ200" s="180"/>
      <c r="LOK200" s="76"/>
      <c r="LOL200" s="67"/>
      <c r="LOM200" s="180"/>
      <c r="LON200" s="180"/>
      <c r="LOO200" s="180"/>
      <c r="LOP200" s="180"/>
      <c r="LOQ200" s="180"/>
      <c r="LOR200" s="76"/>
      <c r="LOS200" s="67"/>
      <c r="LOT200" s="180"/>
      <c r="LOU200" s="180"/>
      <c r="LOV200" s="180"/>
      <c r="LOW200" s="180"/>
      <c r="LOX200" s="180"/>
      <c r="LOY200" s="76"/>
      <c r="LOZ200" s="67"/>
      <c r="LPA200" s="180"/>
      <c r="LPB200" s="180"/>
      <c r="LPC200" s="180"/>
      <c r="LPD200" s="180"/>
      <c r="LPE200" s="180"/>
      <c r="LPF200" s="76"/>
      <c r="LPG200" s="67"/>
      <c r="LPH200" s="180"/>
      <c r="LPI200" s="180"/>
      <c r="LPJ200" s="180"/>
      <c r="LPK200" s="180"/>
      <c r="LPL200" s="180"/>
      <c r="LPM200" s="76"/>
      <c r="LPN200" s="67"/>
      <c r="LPO200" s="180"/>
      <c r="LPP200" s="180"/>
      <c r="LPQ200" s="180"/>
      <c r="LPR200" s="180"/>
      <c r="LPS200" s="180"/>
      <c r="LPT200" s="76"/>
      <c r="LPU200" s="67"/>
      <c r="LPV200" s="180"/>
      <c r="LPW200" s="180"/>
      <c r="LPX200" s="180"/>
      <c r="LPY200" s="180"/>
      <c r="LPZ200" s="180"/>
      <c r="LQA200" s="76"/>
      <c r="LQB200" s="67"/>
      <c r="LQC200" s="180"/>
      <c r="LQD200" s="180"/>
      <c r="LQE200" s="180"/>
      <c r="LQF200" s="180"/>
      <c r="LQG200" s="180"/>
      <c r="LQH200" s="76"/>
      <c r="LQI200" s="67"/>
      <c r="LQJ200" s="180"/>
      <c r="LQK200" s="180"/>
      <c r="LQL200" s="180"/>
      <c r="LQM200" s="180"/>
      <c r="LQN200" s="180"/>
      <c r="LQO200" s="76"/>
      <c r="LQP200" s="67"/>
      <c r="LQQ200" s="180"/>
      <c r="LQR200" s="180"/>
      <c r="LQS200" s="180"/>
      <c r="LQT200" s="180"/>
      <c r="LQU200" s="180"/>
      <c r="LQV200" s="76"/>
      <c r="LQW200" s="67"/>
      <c r="LQX200" s="180"/>
      <c r="LQY200" s="180"/>
      <c r="LQZ200" s="180"/>
      <c r="LRA200" s="180"/>
      <c r="LRB200" s="180"/>
      <c r="LRC200" s="76"/>
      <c r="LRD200" s="67"/>
      <c r="LRE200" s="180"/>
      <c r="LRF200" s="180"/>
      <c r="LRG200" s="180"/>
      <c r="LRH200" s="180"/>
      <c r="LRI200" s="180"/>
      <c r="LRJ200" s="76"/>
      <c r="LRK200" s="67"/>
      <c r="LRL200" s="180"/>
      <c r="LRM200" s="180"/>
      <c r="LRN200" s="180"/>
      <c r="LRO200" s="180"/>
      <c r="LRP200" s="180"/>
      <c r="LRQ200" s="76"/>
      <c r="LRR200" s="67"/>
      <c r="LRS200" s="180"/>
      <c r="LRT200" s="180"/>
      <c r="LRU200" s="180"/>
      <c r="LRV200" s="180"/>
      <c r="LRW200" s="180"/>
      <c r="LRX200" s="76"/>
      <c r="LRY200" s="67"/>
      <c r="LRZ200" s="180"/>
      <c r="LSA200" s="180"/>
      <c r="LSB200" s="180"/>
      <c r="LSC200" s="180"/>
      <c r="LSD200" s="180"/>
      <c r="LSE200" s="76"/>
      <c r="LSF200" s="67"/>
      <c r="LSG200" s="180"/>
      <c r="LSH200" s="180"/>
      <c r="LSI200" s="180"/>
      <c r="LSJ200" s="180"/>
      <c r="LSK200" s="180"/>
      <c r="LSL200" s="76"/>
      <c r="LSM200" s="67"/>
      <c r="LSN200" s="180"/>
      <c r="LSO200" s="180"/>
      <c r="LSP200" s="180"/>
      <c r="LSQ200" s="180"/>
      <c r="LSR200" s="180"/>
      <c r="LSS200" s="76"/>
      <c r="LST200" s="67"/>
      <c r="LSU200" s="180"/>
      <c r="LSV200" s="180"/>
      <c r="LSW200" s="180"/>
      <c r="LSX200" s="180"/>
      <c r="LSY200" s="180"/>
      <c r="LSZ200" s="76"/>
      <c r="LTA200" s="67"/>
      <c r="LTB200" s="180"/>
      <c r="LTC200" s="180"/>
      <c r="LTD200" s="180"/>
      <c r="LTE200" s="180"/>
      <c r="LTF200" s="180"/>
      <c r="LTG200" s="76"/>
      <c r="LTH200" s="67"/>
      <c r="LTI200" s="180"/>
      <c r="LTJ200" s="180"/>
      <c r="LTK200" s="180"/>
      <c r="LTL200" s="180"/>
      <c r="LTM200" s="180"/>
      <c r="LTN200" s="76"/>
      <c r="LTO200" s="67"/>
      <c r="LTP200" s="180"/>
      <c r="LTQ200" s="180"/>
      <c r="LTR200" s="180"/>
      <c r="LTS200" s="180"/>
      <c r="LTT200" s="180"/>
      <c r="LTU200" s="76"/>
      <c r="LTV200" s="67"/>
      <c r="LTW200" s="180"/>
      <c r="LTX200" s="180"/>
      <c r="LTY200" s="180"/>
      <c r="LTZ200" s="180"/>
      <c r="LUA200" s="180"/>
      <c r="LUB200" s="76"/>
      <c r="LUC200" s="67"/>
      <c r="LUD200" s="180"/>
      <c r="LUE200" s="180"/>
      <c r="LUF200" s="180"/>
      <c r="LUG200" s="180"/>
      <c r="LUH200" s="180"/>
      <c r="LUI200" s="76"/>
      <c r="LUJ200" s="67"/>
      <c r="LUK200" s="180"/>
      <c r="LUL200" s="180"/>
      <c r="LUM200" s="180"/>
      <c r="LUN200" s="180"/>
      <c r="LUO200" s="180"/>
      <c r="LUP200" s="76"/>
      <c r="LUQ200" s="67"/>
      <c r="LUR200" s="180"/>
      <c r="LUS200" s="180"/>
      <c r="LUT200" s="180"/>
      <c r="LUU200" s="180"/>
      <c r="LUV200" s="180"/>
      <c r="LUW200" s="76"/>
      <c r="LUX200" s="67"/>
      <c r="LUY200" s="180"/>
      <c r="LUZ200" s="180"/>
      <c r="LVA200" s="180"/>
      <c r="LVB200" s="180"/>
      <c r="LVC200" s="180"/>
      <c r="LVD200" s="76"/>
      <c r="LVE200" s="67"/>
      <c r="LVF200" s="180"/>
      <c r="LVG200" s="180"/>
      <c r="LVH200" s="180"/>
      <c r="LVI200" s="180"/>
      <c r="LVJ200" s="180"/>
      <c r="LVK200" s="76"/>
      <c r="LVL200" s="67"/>
      <c r="LVM200" s="180"/>
      <c r="LVN200" s="180"/>
      <c r="LVO200" s="180"/>
      <c r="LVP200" s="180"/>
      <c r="LVQ200" s="180"/>
      <c r="LVR200" s="76"/>
      <c r="LVS200" s="67"/>
      <c r="LVT200" s="180"/>
      <c r="LVU200" s="180"/>
      <c r="LVV200" s="180"/>
      <c r="LVW200" s="180"/>
      <c r="LVX200" s="180"/>
      <c r="LVY200" s="76"/>
      <c r="LVZ200" s="67"/>
      <c r="LWA200" s="180"/>
      <c r="LWB200" s="180"/>
      <c r="LWC200" s="180"/>
      <c r="LWD200" s="180"/>
      <c r="LWE200" s="180"/>
      <c r="LWF200" s="76"/>
      <c r="LWG200" s="67"/>
      <c r="LWH200" s="180"/>
      <c r="LWI200" s="180"/>
      <c r="LWJ200" s="180"/>
      <c r="LWK200" s="180"/>
      <c r="LWL200" s="180"/>
      <c r="LWM200" s="76"/>
      <c r="LWN200" s="67"/>
      <c r="LWO200" s="180"/>
      <c r="LWP200" s="180"/>
      <c r="LWQ200" s="180"/>
      <c r="LWR200" s="180"/>
      <c r="LWS200" s="180"/>
      <c r="LWT200" s="76"/>
      <c r="LWU200" s="67"/>
      <c r="LWV200" s="180"/>
      <c r="LWW200" s="180"/>
      <c r="LWX200" s="180"/>
      <c r="LWY200" s="180"/>
      <c r="LWZ200" s="180"/>
      <c r="LXA200" s="76"/>
      <c r="LXB200" s="67"/>
      <c r="LXC200" s="180"/>
      <c r="LXD200" s="180"/>
      <c r="LXE200" s="180"/>
      <c r="LXF200" s="180"/>
      <c r="LXG200" s="180"/>
      <c r="LXH200" s="76"/>
      <c r="LXI200" s="67"/>
      <c r="LXJ200" s="180"/>
      <c r="LXK200" s="180"/>
      <c r="LXL200" s="180"/>
      <c r="LXM200" s="180"/>
      <c r="LXN200" s="180"/>
      <c r="LXO200" s="76"/>
      <c r="LXP200" s="67"/>
      <c r="LXQ200" s="180"/>
      <c r="LXR200" s="180"/>
      <c r="LXS200" s="180"/>
      <c r="LXT200" s="180"/>
      <c r="LXU200" s="180"/>
      <c r="LXV200" s="76"/>
      <c r="LXW200" s="67"/>
      <c r="LXX200" s="180"/>
      <c r="LXY200" s="180"/>
      <c r="LXZ200" s="180"/>
      <c r="LYA200" s="180"/>
      <c r="LYB200" s="180"/>
      <c r="LYC200" s="76"/>
      <c r="LYD200" s="67"/>
      <c r="LYE200" s="180"/>
      <c r="LYF200" s="180"/>
      <c r="LYG200" s="180"/>
      <c r="LYH200" s="180"/>
      <c r="LYI200" s="180"/>
      <c r="LYJ200" s="76"/>
      <c r="LYK200" s="67"/>
      <c r="LYL200" s="180"/>
      <c r="LYM200" s="180"/>
      <c r="LYN200" s="180"/>
      <c r="LYO200" s="180"/>
      <c r="LYP200" s="180"/>
      <c r="LYQ200" s="76"/>
      <c r="LYR200" s="67"/>
      <c r="LYS200" s="180"/>
      <c r="LYT200" s="180"/>
      <c r="LYU200" s="180"/>
      <c r="LYV200" s="180"/>
      <c r="LYW200" s="180"/>
      <c r="LYX200" s="76"/>
      <c r="LYY200" s="67"/>
      <c r="LYZ200" s="180"/>
      <c r="LZA200" s="180"/>
      <c r="LZB200" s="180"/>
      <c r="LZC200" s="180"/>
      <c r="LZD200" s="180"/>
      <c r="LZE200" s="76"/>
      <c r="LZF200" s="67"/>
      <c r="LZG200" s="180"/>
      <c r="LZH200" s="180"/>
      <c r="LZI200" s="180"/>
      <c r="LZJ200" s="180"/>
      <c r="LZK200" s="180"/>
      <c r="LZL200" s="76"/>
      <c r="LZM200" s="67"/>
      <c r="LZN200" s="180"/>
      <c r="LZO200" s="180"/>
      <c r="LZP200" s="180"/>
      <c r="LZQ200" s="180"/>
      <c r="LZR200" s="180"/>
      <c r="LZS200" s="76"/>
      <c r="LZT200" s="67"/>
      <c r="LZU200" s="180"/>
      <c r="LZV200" s="180"/>
      <c r="LZW200" s="180"/>
      <c r="LZX200" s="180"/>
      <c r="LZY200" s="180"/>
      <c r="LZZ200" s="76"/>
      <c r="MAA200" s="67"/>
      <c r="MAB200" s="180"/>
      <c r="MAC200" s="180"/>
      <c r="MAD200" s="180"/>
      <c r="MAE200" s="180"/>
      <c r="MAF200" s="180"/>
      <c r="MAG200" s="76"/>
      <c r="MAH200" s="67"/>
      <c r="MAI200" s="180"/>
      <c r="MAJ200" s="180"/>
      <c r="MAK200" s="180"/>
      <c r="MAL200" s="180"/>
      <c r="MAM200" s="180"/>
      <c r="MAN200" s="76"/>
      <c r="MAO200" s="67"/>
      <c r="MAP200" s="180"/>
      <c r="MAQ200" s="180"/>
      <c r="MAR200" s="180"/>
      <c r="MAS200" s="180"/>
      <c r="MAT200" s="180"/>
      <c r="MAU200" s="76"/>
      <c r="MAV200" s="67"/>
      <c r="MAW200" s="180"/>
      <c r="MAX200" s="180"/>
      <c r="MAY200" s="180"/>
      <c r="MAZ200" s="180"/>
      <c r="MBA200" s="180"/>
      <c r="MBB200" s="76"/>
      <c r="MBC200" s="67"/>
      <c r="MBD200" s="180"/>
      <c r="MBE200" s="180"/>
      <c r="MBF200" s="180"/>
      <c r="MBG200" s="180"/>
      <c r="MBH200" s="180"/>
      <c r="MBI200" s="76"/>
      <c r="MBJ200" s="67"/>
      <c r="MBK200" s="180"/>
      <c r="MBL200" s="180"/>
      <c r="MBM200" s="180"/>
      <c r="MBN200" s="180"/>
      <c r="MBO200" s="180"/>
      <c r="MBP200" s="76"/>
      <c r="MBQ200" s="67"/>
      <c r="MBR200" s="180"/>
      <c r="MBS200" s="180"/>
      <c r="MBT200" s="180"/>
      <c r="MBU200" s="180"/>
      <c r="MBV200" s="180"/>
      <c r="MBW200" s="76"/>
      <c r="MBX200" s="67"/>
      <c r="MBY200" s="180"/>
      <c r="MBZ200" s="180"/>
      <c r="MCA200" s="180"/>
      <c r="MCB200" s="180"/>
      <c r="MCC200" s="180"/>
      <c r="MCD200" s="76"/>
      <c r="MCE200" s="67"/>
      <c r="MCF200" s="180"/>
      <c r="MCG200" s="180"/>
      <c r="MCH200" s="180"/>
      <c r="MCI200" s="180"/>
      <c r="MCJ200" s="180"/>
      <c r="MCK200" s="76"/>
      <c r="MCL200" s="67"/>
      <c r="MCM200" s="180"/>
      <c r="MCN200" s="180"/>
      <c r="MCO200" s="180"/>
      <c r="MCP200" s="180"/>
      <c r="MCQ200" s="180"/>
      <c r="MCR200" s="76"/>
      <c r="MCS200" s="67"/>
      <c r="MCT200" s="180"/>
      <c r="MCU200" s="180"/>
      <c r="MCV200" s="180"/>
      <c r="MCW200" s="180"/>
      <c r="MCX200" s="180"/>
      <c r="MCY200" s="76"/>
      <c r="MCZ200" s="67"/>
      <c r="MDA200" s="180"/>
      <c r="MDB200" s="180"/>
      <c r="MDC200" s="180"/>
      <c r="MDD200" s="180"/>
      <c r="MDE200" s="180"/>
      <c r="MDF200" s="76"/>
      <c r="MDG200" s="67"/>
      <c r="MDH200" s="180"/>
      <c r="MDI200" s="180"/>
      <c r="MDJ200" s="180"/>
      <c r="MDK200" s="180"/>
      <c r="MDL200" s="180"/>
      <c r="MDM200" s="76"/>
      <c r="MDN200" s="67"/>
      <c r="MDO200" s="180"/>
      <c r="MDP200" s="180"/>
      <c r="MDQ200" s="180"/>
      <c r="MDR200" s="180"/>
      <c r="MDS200" s="180"/>
      <c r="MDT200" s="76"/>
      <c r="MDU200" s="67"/>
      <c r="MDV200" s="180"/>
      <c r="MDW200" s="180"/>
      <c r="MDX200" s="180"/>
      <c r="MDY200" s="180"/>
      <c r="MDZ200" s="180"/>
      <c r="MEA200" s="76"/>
      <c r="MEB200" s="67"/>
      <c r="MEC200" s="180"/>
      <c r="MED200" s="180"/>
      <c r="MEE200" s="180"/>
      <c r="MEF200" s="180"/>
      <c r="MEG200" s="180"/>
      <c r="MEH200" s="76"/>
      <c r="MEI200" s="67"/>
      <c r="MEJ200" s="180"/>
      <c r="MEK200" s="180"/>
      <c r="MEL200" s="180"/>
      <c r="MEM200" s="180"/>
      <c r="MEN200" s="180"/>
      <c r="MEO200" s="76"/>
      <c r="MEP200" s="67"/>
      <c r="MEQ200" s="180"/>
      <c r="MER200" s="180"/>
      <c r="MES200" s="180"/>
      <c r="MET200" s="180"/>
      <c r="MEU200" s="180"/>
      <c r="MEV200" s="76"/>
      <c r="MEW200" s="67"/>
      <c r="MEX200" s="180"/>
      <c r="MEY200" s="180"/>
      <c r="MEZ200" s="180"/>
      <c r="MFA200" s="180"/>
      <c r="MFB200" s="180"/>
      <c r="MFC200" s="76"/>
      <c r="MFD200" s="67"/>
      <c r="MFE200" s="180"/>
      <c r="MFF200" s="180"/>
      <c r="MFG200" s="180"/>
      <c r="MFH200" s="180"/>
      <c r="MFI200" s="180"/>
      <c r="MFJ200" s="76"/>
      <c r="MFK200" s="67"/>
      <c r="MFL200" s="180"/>
      <c r="MFM200" s="180"/>
      <c r="MFN200" s="180"/>
      <c r="MFO200" s="180"/>
      <c r="MFP200" s="180"/>
      <c r="MFQ200" s="76"/>
      <c r="MFR200" s="67"/>
      <c r="MFS200" s="180"/>
      <c r="MFT200" s="180"/>
      <c r="MFU200" s="180"/>
      <c r="MFV200" s="180"/>
      <c r="MFW200" s="180"/>
      <c r="MFX200" s="76"/>
      <c r="MFY200" s="67"/>
      <c r="MFZ200" s="180"/>
      <c r="MGA200" s="180"/>
      <c r="MGB200" s="180"/>
      <c r="MGC200" s="180"/>
      <c r="MGD200" s="180"/>
      <c r="MGE200" s="76"/>
      <c r="MGF200" s="67"/>
      <c r="MGG200" s="180"/>
      <c r="MGH200" s="180"/>
      <c r="MGI200" s="180"/>
      <c r="MGJ200" s="180"/>
      <c r="MGK200" s="180"/>
      <c r="MGL200" s="76"/>
      <c r="MGM200" s="67"/>
      <c r="MGN200" s="180"/>
      <c r="MGO200" s="180"/>
      <c r="MGP200" s="180"/>
      <c r="MGQ200" s="180"/>
      <c r="MGR200" s="180"/>
      <c r="MGS200" s="76"/>
      <c r="MGT200" s="67"/>
      <c r="MGU200" s="180"/>
      <c r="MGV200" s="180"/>
      <c r="MGW200" s="180"/>
      <c r="MGX200" s="180"/>
      <c r="MGY200" s="180"/>
      <c r="MGZ200" s="76"/>
      <c r="MHA200" s="67"/>
      <c r="MHB200" s="180"/>
      <c r="MHC200" s="180"/>
      <c r="MHD200" s="180"/>
      <c r="MHE200" s="180"/>
      <c r="MHF200" s="180"/>
      <c r="MHG200" s="76"/>
      <c r="MHH200" s="67"/>
      <c r="MHI200" s="180"/>
      <c r="MHJ200" s="180"/>
      <c r="MHK200" s="180"/>
      <c r="MHL200" s="180"/>
      <c r="MHM200" s="180"/>
      <c r="MHN200" s="76"/>
      <c r="MHO200" s="67"/>
      <c r="MHP200" s="180"/>
      <c r="MHQ200" s="180"/>
      <c r="MHR200" s="180"/>
      <c r="MHS200" s="180"/>
      <c r="MHT200" s="180"/>
      <c r="MHU200" s="76"/>
      <c r="MHV200" s="67"/>
      <c r="MHW200" s="180"/>
      <c r="MHX200" s="180"/>
      <c r="MHY200" s="180"/>
      <c r="MHZ200" s="180"/>
      <c r="MIA200" s="180"/>
      <c r="MIB200" s="76"/>
      <c r="MIC200" s="67"/>
      <c r="MID200" s="180"/>
      <c r="MIE200" s="180"/>
      <c r="MIF200" s="180"/>
      <c r="MIG200" s="180"/>
      <c r="MIH200" s="180"/>
      <c r="MII200" s="76"/>
      <c r="MIJ200" s="67"/>
      <c r="MIK200" s="180"/>
      <c r="MIL200" s="180"/>
      <c r="MIM200" s="180"/>
      <c r="MIN200" s="180"/>
      <c r="MIO200" s="180"/>
      <c r="MIP200" s="76"/>
      <c r="MIQ200" s="67"/>
      <c r="MIR200" s="180"/>
      <c r="MIS200" s="180"/>
      <c r="MIT200" s="180"/>
      <c r="MIU200" s="180"/>
      <c r="MIV200" s="180"/>
      <c r="MIW200" s="76"/>
      <c r="MIX200" s="67"/>
      <c r="MIY200" s="180"/>
      <c r="MIZ200" s="180"/>
      <c r="MJA200" s="180"/>
      <c r="MJB200" s="180"/>
      <c r="MJC200" s="180"/>
      <c r="MJD200" s="76"/>
      <c r="MJE200" s="67"/>
      <c r="MJF200" s="180"/>
      <c r="MJG200" s="180"/>
      <c r="MJH200" s="180"/>
      <c r="MJI200" s="180"/>
      <c r="MJJ200" s="180"/>
      <c r="MJK200" s="76"/>
      <c r="MJL200" s="67"/>
      <c r="MJM200" s="180"/>
      <c r="MJN200" s="180"/>
      <c r="MJO200" s="180"/>
      <c r="MJP200" s="180"/>
      <c r="MJQ200" s="180"/>
      <c r="MJR200" s="76"/>
      <c r="MJS200" s="67"/>
      <c r="MJT200" s="180"/>
      <c r="MJU200" s="180"/>
      <c r="MJV200" s="180"/>
      <c r="MJW200" s="180"/>
      <c r="MJX200" s="180"/>
      <c r="MJY200" s="76"/>
      <c r="MJZ200" s="67"/>
      <c r="MKA200" s="180"/>
      <c r="MKB200" s="180"/>
      <c r="MKC200" s="180"/>
      <c r="MKD200" s="180"/>
      <c r="MKE200" s="180"/>
      <c r="MKF200" s="76"/>
      <c r="MKG200" s="67"/>
      <c r="MKH200" s="180"/>
      <c r="MKI200" s="180"/>
      <c r="MKJ200" s="180"/>
      <c r="MKK200" s="180"/>
      <c r="MKL200" s="180"/>
      <c r="MKM200" s="76"/>
      <c r="MKN200" s="67"/>
      <c r="MKO200" s="180"/>
      <c r="MKP200" s="180"/>
      <c r="MKQ200" s="180"/>
      <c r="MKR200" s="180"/>
      <c r="MKS200" s="180"/>
      <c r="MKT200" s="76"/>
      <c r="MKU200" s="67"/>
      <c r="MKV200" s="180"/>
      <c r="MKW200" s="180"/>
      <c r="MKX200" s="180"/>
      <c r="MKY200" s="180"/>
      <c r="MKZ200" s="180"/>
      <c r="MLA200" s="76"/>
      <c r="MLB200" s="67"/>
      <c r="MLC200" s="180"/>
      <c r="MLD200" s="180"/>
      <c r="MLE200" s="180"/>
      <c r="MLF200" s="180"/>
      <c r="MLG200" s="180"/>
      <c r="MLH200" s="76"/>
      <c r="MLI200" s="67"/>
      <c r="MLJ200" s="180"/>
      <c r="MLK200" s="180"/>
      <c r="MLL200" s="180"/>
      <c r="MLM200" s="180"/>
      <c r="MLN200" s="180"/>
      <c r="MLO200" s="76"/>
      <c r="MLP200" s="67"/>
      <c r="MLQ200" s="180"/>
      <c r="MLR200" s="180"/>
      <c r="MLS200" s="180"/>
      <c r="MLT200" s="180"/>
      <c r="MLU200" s="180"/>
      <c r="MLV200" s="76"/>
      <c r="MLW200" s="67"/>
      <c r="MLX200" s="180"/>
      <c r="MLY200" s="180"/>
      <c r="MLZ200" s="180"/>
      <c r="MMA200" s="180"/>
      <c r="MMB200" s="180"/>
      <c r="MMC200" s="76"/>
      <c r="MMD200" s="67"/>
      <c r="MME200" s="180"/>
      <c r="MMF200" s="180"/>
      <c r="MMG200" s="180"/>
      <c r="MMH200" s="180"/>
      <c r="MMI200" s="180"/>
      <c r="MMJ200" s="76"/>
      <c r="MMK200" s="67"/>
      <c r="MML200" s="180"/>
      <c r="MMM200" s="180"/>
      <c r="MMN200" s="180"/>
      <c r="MMO200" s="180"/>
      <c r="MMP200" s="180"/>
      <c r="MMQ200" s="76"/>
      <c r="MMR200" s="67"/>
      <c r="MMS200" s="180"/>
      <c r="MMT200" s="180"/>
      <c r="MMU200" s="180"/>
      <c r="MMV200" s="180"/>
      <c r="MMW200" s="180"/>
      <c r="MMX200" s="76"/>
      <c r="MMY200" s="67"/>
      <c r="MMZ200" s="180"/>
      <c r="MNA200" s="180"/>
      <c r="MNB200" s="180"/>
      <c r="MNC200" s="180"/>
      <c r="MND200" s="180"/>
      <c r="MNE200" s="76"/>
      <c r="MNF200" s="67"/>
      <c r="MNG200" s="180"/>
      <c r="MNH200" s="180"/>
      <c r="MNI200" s="180"/>
      <c r="MNJ200" s="180"/>
      <c r="MNK200" s="180"/>
      <c r="MNL200" s="76"/>
      <c r="MNM200" s="67"/>
      <c r="MNN200" s="180"/>
      <c r="MNO200" s="180"/>
      <c r="MNP200" s="180"/>
      <c r="MNQ200" s="180"/>
      <c r="MNR200" s="180"/>
      <c r="MNS200" s="76"/>
      <c r="MNT200" s="67"/>
      <c r="MNU200" s="180"/>
      <c r="MNV200" s="180"/>
      <c r="MNW200" s="180"/>
      <c r="MNX200" s="180"/>
      <c r="MNY200" s="180"/>
      <c r="MNZ200" s="76"/>
      <c r="MOA200" s="67"/>
      <c r="MOB200" s="180"/>
      <c r="MOC200" s="180"/>
      <c r="MOD200" s="180"/>
      <c r="MOE200" s="180"/>
      <c r="MOF200" s="180"/>
      <c r="MOG200" s="76"/>
      <c r="MOH200" s="67"/>
      <c r="MOI200" s="180"/>
      <c r="MOJ200" s="180"/>
      <c r="MOK200" s="180"/>
      <c r="MOL200" s="180"/>
      <c r="MOM200" s="180"/>
      <c r="MON200" s="76"/>
      <c r="MOO200" s="67"/>
      <c r="MOP200" s="180"/>
      <c r="MOQ200" s="180"/>
      <c r="MOR200" s="180"/>
      <c r="MOS200" s="180"/>
      <c r="MOT200" s="180"/>
      <c r="MOU200" s="76"/>
      <c r="MOV200" s="67"/>
      <c r="MOW200" s="180"/>
      <c r="MOX200" s="180"/>
      <c r="MOY200" s="180"/>
      <c r="MOZ200" s="180"/>
      <c r="MPA200" s="180"/>
      <c r="MPB200" s="76"/>
      <c r="MPC200" s="67"/>
      <c r="MPD200" s="180"/>
      <c r="MPE200" s="180"/>
      <c r="MPF200" s="180"/>
      <c r="MPG200" s="180"/>
      <c r="MPH200" s="180"/>
      <c r="MPI200" s="76"/>
      <c r="MPJ200" s="67"/>
      <c r="MPK200" s="180"/>
      <c r="MPL200" s="180"/>
      <c r="MPM200" s="180"/>
      <c r="MPN200" s="180"/>
      <c r="MPO200" s="180"/>
      <c r="MPP200" s="76"/>
      <c r="MPQ200" s="67"/>
      <c r="MPR200" s="180"/>
      <c r="MPS200" s="180"/>
      <c r="MPT200" s="180"/>
      <c r="MPU200" s="180"/>
      <c r="MPV200" s="180"/>
      <c r="MPW200" s="76"/>
      <c r="MPX200" s="67"/>
      <c r="MPY200" s="180"/>
      <c r="MPZ200" s="180"/>
      <c r="MQA200" s="180"/>
      <c r="MQB200" s="180"/>
      <c r="MQC200" s="180"/>
      <c r="MQD200" s="76"/>
      <c r="MQE200" s="67"/>
      <c r="MQF200" s="180"/>
      <c r="MQG200" s="180"/>
      <c r="MQH200" s="180"/>
      <c r="MQI200" s="180"/>
      <c r="MQJ200" s="180"/>
      <c r="MQK200" s="76"/>
      <c r="MQL200" s="67"/>
      <c r="MQM200" s="180"/>
      <c r="MQN200" s="180"/>
      <c r="MQO200" s="180"/>
      <c r="MQP200" s="180"/>
      <c r="MQQ200" s="180"/>
      <c r="MQR200" s="76"/>
      <c r="MQS200" s="67"/>
      <c r="MQT200" s="180"/>
      <c r="MQU200" s="180"/>
      <c r="MQV200" s="180"/>
      <c r="MQW200" s="180"/>
      <c r="MQX200" s="180"/>
      <c r="MQY200" s="76"/>
      <c r="MQZ200" s="67"/>
      <c r="MRA200" s="180"/>
      <c r="MRB200" s="180"/>
      <c r="MRC200" s="180"/>
      <c r="MRD200" s="180"/>
      <c r="MRE200" s="180"/>
      <c r="MRF200" s="76"/>
      <c r="MRG200" s="67"/>
      <c r="MRH200" s="180"/>
      <c r="MRI200" s="180"/>
      <c r="MRJ200" s="180"/>
      <c r="MRK200" s="180"/>
      <c r="MRL200" s="180"/>
      <c r="MRM200" s="76"/>
      <c r="MRN200" s="67"/>
      <c r="MRO200" s="180"/>
      <c r="MRP200" s="180"/>
      <c r="MRQ200" s="180"/>
      <c r="MRR200" s="180"/>
      <c r="MRS200" s="180"/>
      <c r="MRT200" s="76"/>
      <c r="MRU200" s="67"/>
      <c r="MRV200" s="180"/>
      <c r="MRW200" s="180"/>
      <c r="MRX200" s="180"/>
      <c r="MRY200" s="180"/>
      <c r="MRZ200" s="180"/>
      <c r="MSA200" s="76"/>
      <c r="MSB200" s="67"/>
      <c r="MSC200" s="180"/>
      <c r="MSD200" s="180"/>
      <c r="MSE200" s="180"/>
      <c r="MSF200" s="180"/>
      <c r="MSG200" s="180"/>
      <c r="MSH200" s="76"/>
      <c r="MSI200" s="67"/>
      <c r="MSJ200" s="180"/>
      <c r="MSK200" s="180"/>
      <c r="MSL200" s="180"/>
      <c r="MSM200" s="180"/>
      <c r="MSN200" s="180"/>
      <c r="MSO200" s="76"/>
      <c r="MSP200" s="67"/>
      <c r="MSQ200" s="180"/>
      <c r="MSR200" s="180"/>
      <c r="MSS200" s="180"/>
      <c r="MST200" s="180"/>
      <c r="MSU200" s="180"/>
      <c r="MSV200" s="76"/>
      <c r="MSW200" s="67"/>
      <c r="MSX200" s="180"/>
      <c r="MSY200" s="180"/>
      <c r="MSZ200" s="180"/>
      <c r="MTA200" s="180"/>
      <c r="MTB200" s="180"/>
      <c r="MTC200" s="76"/>
      <c r="MTD200" s="67"/>
      <c r="MTE200" s="180"/>
      <c r="MTF200" s="180"/>
      <c r="MTG200" s="180"/>
      <c r="MTH200" s="180"/>
      <c r="MTI200" s="180"/>
      <c r="MTJ200" s="76"/>
      <c r="MTK200" s="67"/>
      <c r="MTL200" s="180"/>
      <c r="MTM200" s="180"/>
      <c r="MTN200" s="180"/>
      <c r="MTO200" s="180"/>
      <c r="MTP200" s="180"/>
      <c r="MTQ200" s="76"/>
      <c r="MTR200" s="67"/>
      <c r="MTS200" s="180"/>
      <c r="MTT200" s="180"/>
      <c r="MTU200" s="180"/>
      <c r="MTV200" s="180"/>
      <c r="MTW200" s="180"/>
      <c r="MTX200" s="76"/>
      <c r="MTY200" s="67"/>
      <c r="MTZ200" s="180"/>
      <c r="MUA200" s="180"/>
      <c r="MUB200" s="180"/>
      <c r="MUC200" s="180"/>
      <c r="MUD200" s="180"/>
      <c r="MUE200" s="76"/>
      <c r="MUF200" s="67"/>
      <c r="MUG200" s="180"/>
      <c r="MUH200" s="180"/>
      <c r="MUI200" s="180"/>
      <c r="MUJ200" s="180"/>
      <c r="MUK200" s="180"/>
      <c r="MUL200" s="76"/>
      <c r="MUM200" s="67"/>
      <c r="MUN200" s="180"/>
      <c r="MUO200" s="180"/>
      <c r="MUP200" s="180"/>
      <c r="MUQ200" s="180"/>
      <c r="MUR200" s="180"/>
      <c r="MUS200" s="76"/>
      <c r="MUT200" s="67"/>
      <c r="MUU200" s="180"/>
      <c r="MUV200" s="180"/>
      <c r="MUW200" s="180"/>
      <c r="MUX200" s="180"/>
      <c r="MUY200" s="180"/>
      <c r="MUZ200" s="76"/>
      <c r="MVA200" s="67"/>
      <c r="MVB200" s="180"/>
      <c r="MVC200" s="180"/>
      <c r="MVD200" s="180"/>
      <c r="MVE200" s="180"/>
      <c r="MVF200" s="180"/>
      <c r="MVG200" s="76"/>
      <c r="MVH200" s="67"/>
      <c r="MVI200" s="180"/>
      <c r="MVJ200" s="180"/>
      <c r="MVK200" s="180"/>
      <c r="MVL200" s="180"/>
      <c r="MVM200" s="180"/>
      <c r="MVN200" s="76"/>
      <c r="MVO200" s="67"/>
      <c r="MVP200" s="180"/>
      <c r="MVQ200" s="180"/>
      <c r="MVR200" s="180"/>
      <c r="MVS200" s="180"/>
      <c r="MVT200" s="180"/>
      <c r="MVU200" s="76"/>
      <c r="MVV200" s="67"/>
      <c r="MVW200" s="180"/>
      <c r="MVX200" s="180"/>
      <c r="MVY200" s="180"/>
      <c r="MVZ200" s="180"/>
      <c r="MWA200" s="180"/>
      <c r="MWB200" s="76"/>
      <c r="MWC200" s="67"/>
      <c r="MWD200" s="180"/>
      <c r="MWE200" s="180"/>
      <c r="MWF200" s="180"/>
      <c r="MWG200" s="180"/>
      <c r="MWH200" s="180"/>
      <c r="MWI200" s="76"/>
      <c r="MWJ200" s="67"/>
      <c r="MWK200" s="180"/>
      <c r="MWL200" s="180"/>
      <c r="MWM200" s="180"/>
      <c r="MWN200" s="180"/>
      <c r="MWO200" s="180"/>
      <c r="MWP200" s="76"/>
      <c r="MWQ200" s="67"/>
      <c r="MWR200" s="180"/>
      <c r="MWS200" s="180"/>
      <c r="MWT200" s="180"/>
      <c r="MWU200" s="180"/>
      <c r="MWV200" s="180"/>
      <c r="MWW200" s="76"/>
      <c r="MWX200" s="67"/>
      <c r="MWY200" s="180"/>
      <c r="MWZ200" s="180"/>
      <c r="MXA200" s="180"/>
      <c r="MXB200" s="180"/>
      <c r="MXC200" s="180"/>
      <c r="MXD200" s="76"/>
      <c r="MXE200" s="67"/>
      <c r="MXF200" s="180"/>
      <c r="MXG200" s="180"/>
      <c r="MXH200" s="180"/>
      <c r="MXI200" s="180"/>
      <c r="MXJ200" s="180"/>
      <c r="MXK200" s="76"/>
      <c r="MXL200" s="67"/>
      <c r="MXM200" s="180"/>
      <c r="MXN200" s="180"/>
      <c r="MXO200" s="180"/>
      <c r="MXP200" s="180"/>
      <c r="MXQ200" s="180"/>
      <c r="MXR200" s="76"/>
      <c r="MXS200" s="67"/>
      <c r="MXT200" s="180"/>
      <c r="MXU200" s="180"/>
      <c r="MXV200" s="180"/>
      <c r="MXW200" s="180"/>
      <c r="MXX200" s="180"/>
      <c r="MXY200" s="76"/>
      <c r="MXZ200" s="67"/>
      <c r="MYA200" s="180"/>
      <c r="MYB200" s="180"/>
      <c r="MYC200" s="180"/>
      <c r="MYD200" s="180"/>
      <c r="MYE200" s="180"/>
      <c r="MYF200" s="76"/>
      <c r="MYG200" s="67"/>
      <c r="MYH200" s="180"/>
      <c r="MYI200" s="180"/>
      <c r="MYJ200" s="180"/>
      <c r="MYK200" s="180"/>
      <c r="MYL200" s="180"/>
      <c r="MYM200" s="76"/>
      <c r="MYN200" s="67"/>
      <c r="MYO200" s="180"/>
      <c r="MYP200" s="180"/>
      <c r="MYQ200" s="180"/>
      <c r="MYR200" s="180"/>
      <c r="MYS200" s="180"/>
      <c r="MYT200" s="76"/>
      <c r="MYU200" s="67"/>
      <c r="MYV200" s="180"/>
      <c r="MYW200" s="180"/>
      <c r="MYX200" s="180"/>
      <c r="MYY200" s="180"/>
      <c r="MYZ200" s="180"/>
      <c r="MZA200" s="76"/>
      <c r="MZB200" s="67"/>
      <c r="MZC200" s="180"/>
      <c r="MZD200" s="180"/>
      <c r="MZE200" s="180"/>
      <c r="MZF200" s="180"/>
      <c r="MZG200" s="180"/>
      <c r="MZH200" s="76"/>
      <c r="MZI200" s="67"/>
      <c r="MZJ200" s="180"/>
      <c r="MZK200" s="180"/>
      <c r="MZL200" s="180"/>
      <c r="MZM200" s="180"/>
      <c r="MZN200" s="180"/>
      <c r="MZO200" s="76"/>
      <c r="MZP200" s="67"/>
      <c r="MZQ200" s="180"/>
      <c r="MZR200" s="180"/>
      <c r="MZS200" s="180"/>
      <c r="MZT200" s="180"/>
      <c r="MZU200" s="180"/>
      <c r="MZV200" s="76"/>
      <c r="MZW200" s="67"/>
      <c r="MZX200" s="180"/>
      <c r="MZY200" s="180"/>
      <c r="MZZ200" s="180"/>
      <c r="NAA200" s="180"/>
      <c r="NAB200" s="180"/>
      <c r="NAC200" s="76"/>
      <c r="NAD200" s="67"/>
      <c r="NAE200" s="180"/>
      <c r="NAF200" s="180"/>
      <c r="NAG200" s="180"/>
      <c r="NAH200" s="180"/>
      <c r="NAI200" s="180"/>
      <c r="NAJ200" s="76"/>
      <c r="NAK200" s="67"/>
      <c r="NAL200" s="180"/>
      <c r="NAM200" s="180"/>
      <c r="NAN200" s="180"/>
      <c r="NAO200" s="180"/>
      <c r="NAP200" s="180"/>
      <c r="NAQ200" s="76"/>
      <c r="NAR200" s="67"/>
      <c r="NAS200" s="180"/>
      <c r="NAT200" s="180"/>
      <c r="NAU200" s="180"/>
      <c r="NAV200" s="180"/>
      <c r="NAW200" s="180"/>
      <c r="NAX200" s="76"/>
      <c r="NAY200" s="67"/>
      <c r="NAZ200" s="180"/>
      <c r="NBA200" s="180"/>
      <c r="NBB200" s="180"/>
      <c r="NBC200" s="180"/>
      <c r="NBD200" s="180"/>
      <c r="NBE200" s="76"/>
      <c r="NBF200" s="67"/>
      <c r="NBG200" s="180"/>
      <c r="NBH200" s="180"/>
      <c r="NBI200" s="180"/>
      <c r="NBJ200" s="180"/>
      <c r="NBK200" s="180"/>
      <c r="NBL200" s="76"/>
      <c r="NBM200" s="67"/>
      <c r="NBN200" s="180"/>
      <c r="NBO200" s="180"/>
      <c r="NBP200" s="180"/>
      <c r="NBQ200" s="180"/>
      <c r="NBR200" s="180"/>
      <c r="NBS200" s="76"/>
      <c r="NBT200" s="67"/>
      <c r="NBU200" s="180"/>
      <c r="NBV200" s="180"/>
      <c r="NBW200" s="180"/>
      <c r="NBX200" s="180"/>
      <c r="NBY200" s="180"/>
      <c r="NBZ200" s="76"/>
      <c r="NCA200" s="67"/>
      <c r="NCB200" s="180"/>
      <c r="NCC200" s="180"/>
      <c r="NCD200" s="180"/>
      <c r="NCE200" s="180"/>
      <c r="NCF200" s="180"/>
      <c r="NCG200" s="76"/>
      <c r="NCH200" s="67"/>
      <c r="NCI200" s="180"/>
      <c r="NCJ200" s="180"/>
      <c r="NCK200" s="180"/>
      <c r="NCL200" s="180"/>
      <c r="NCM200" s="180"/>
      <c r="NCN200" s="76"/>
      <c r="NCO200" s="67"/>
      <c r="NCP200" s="180"/>
      <c r="NCQ200" s="180"/>
      <c r="NCR200" s="180"/>
      <c r="NCS200" s="180"/>
      <c r="NCT200" s="180"/>
      <c r="NCU200" s="76"/>
      <c r="NCV200" s="67"/>
      <c r="NCW200" s="180"/>
      <c r="NCX200" s="180"/>
      <c r="NCY200" s="180"/>
      <c r="NCZ200" s="180"/>
      <c r="NDA200" s="180"/>
      <c r="NDB200" s="76"/>
      <c r="NDC200" s="67"/>
      <c r="NDD200" s="180"/>
      <c r="NDE200" s="180"/>
      <c r="NDF200" s="180"/>
      <c r="NDG200" s="180"/>
      <c r="NDH200" s="180"/>
      <c r="NDI200" s="76"/>
      <c r="NDJ200" s="67"/>
      <c r="NDK200" s="180"/>
      <c r="NDL200" s="180"/>
      <c r="NDM200" s="180"/>
      <c r="NDN200" s="180"/>
      <c r="NDO200" s="180"/>
      <c r="NDP200" s="76"/>
      <c r="NDQ200" s="67"/>
      <c r="NDR200" s="180"/>
      <c r="NDS200" s="180"/>
      <c r="NDT200" s="180"/>
      <c r="NDU200" s="180"/>
      <c r="NDV200" s="180"/>
      <c r="NDW200" s="76"/>
      <c r="NDX200" s="67"/>
      <c r="NDY200" s="180"/>
      <c r="NDZ200" s="180"/>
      <c r="NEA200" s="180"/>
      <c r="NEB200" s="180"/>
      <c r="NEC200" s="180"/>
      <c r="NED200" s="76"/>
      <c r="NEE200" s="67"/>
      <c r="NEF200" s="180"/>
      <c r="NEG200" s="180"/>
      <c r="NEH200" s="180"/>
      <c r="NEI200" s="180"/>
      <c r="NEJ200" s="180"/>
      <c r="NEK200" s="76"/>
      <c r="NEL200" s="67"/>
      <c r="NEM200" s="180"/>
      <c r="NEN200" s="180"/>
      <c r="NEO200" s="180"/>
      <c r="NEP200" s="180"/>
      <c r="NEQ200" s="180"/>
      <c r="NER200" s="76"/>
      <c r="NES200" s="67"/>
      <c r="NET200" s="180"/>
      <c r="NEU200" s="180"/>
      <c r="NEV200" s="180"/>
      <c r="NEW200" s="180"/>
      <c r="NEX200" s="180"/>
      <c r="NEY200" s="76"/>
      <c r="NEZ200" s="67"/>
      <c r="NFA200" s="180"/>
      <c r="NFB200" s="180"/>
      <c r="NFC200" s="180"/>
      <c r="NFD200" s="180"/>
      <c r="NFE200" s="180"/>
      <c r="NFF200" s="76"/>
      <c r="NFG200" s="67"/>
      <c r="NFH200" s="180"/>
      <c r="NFI200" s="180"/>
      <c r="NFJ200" s="180"/>
      <c r="NFK200" s="180"/>
      <c r="NFL200" s="180"/>
      <c r="NFM200" s="76"/>
      <c r="NFN200" s="67"/>
      <c r="NFO200" s="180"/>
      <c r="NFP200" s="180"/>
      <c r="NFQ200" s="180"/>
      <c r="NFR200" s="180"/>
      <c r="NFS200" s="180"/>
      <c r="NFT200" s="76"/>
      <c r="NFU200" s="67"/>
      <c r="NFV200" s="180"/>
      <c r="NFW200" s="180"/>
      <c r="NFX200" s="180"/>
      <c r="NFY200" s="180"/>
      <c r="NFZ200" s="180"/>
      <c r="NGA200" s="76"/>
      <c r="NGB200" s="67"/>
      <c r="NGC200" s="180"/>
      <c r="NGD200" s="180"/>
      <c r="NGE200" s="180"/>
      <c r="NGF200" s="180"/>
      <c r="NGG200" s="180"/>
      <c r="NGH200" s="76"/>
      <c r="NGI200" s="67"/>
      <c r="NGJ200" s="180"/>
      <c r="NGK200" s="180"/>
      <c r="NGL200" s="180"/>
      <c r="NGM200" s="180"/>
      <c r="NGN200" s="180"/>
      <c r="NGO200" s="76"/>
      <c r="NGP200" s="67"/>
      <c r="NGQ200" s="180"/>
      <c r="NGR200" s="180"/>
      <c r="NGS200" s="180"/>
      <c r="NGT200" s="180"/>
      <c r="NGU200" s="180"/>
      <c r="NGV200" s="76"/>
      <c r="NGW200" s="67"/>
      <c r="NGX200" s="180"/>
      <c r="NGY200" s="180"/>
      <c r="NGZ200" s="180"/>
      <c r="NHA200" s="180"/>
      <c r="NHB200" s="180"/>
      <c r="NHC200" s="76"/>
      <c r="NHD200" s="67"/>
      <c r="NHE200" s="180"/>
      <c r="NHF200" s="180"/>
      <c r="NHG200" s="180"/>
      <c r="NHH200" s="180"/>
      <c r="NHI200" s="180"/>
      <c r="NHJ200" s="76"/>
      <c r="NHK200" s="67"/>
      <c r="NHL200" s="180"/>
      <c r="NHM200" s="180"/>
      <c r="NHN200" s="180"/>
      <c r="NHO200" s="180"/>
      <c r="NHP200" s="180"/>
      <c r="NHQ200" s="76"/>
      <c r="NHR200" s="67"/>
      <c r="NHS200" s="180"/>
      <c r="NHT200" s="180"/>
      <c r="NHU200" s="180"/>
      <c r="NHV200" s="180"/>
      <c r="NHW200" s="180"/>
      <c r="NHX200" s="76"/>
      <c r="NHY200" s="67"/>
      <c r="NHZ200" s="180"/>
      <c r="NIA200" s="180"/>
      <c r="NIB200" s="180"/>
      <c r="NIC200" s="180"/>
      <c r="NID200" s="180"/>
      <c r="NIE200" s="76"/>
      <c r="NIF200" s="67"/>
      <c r="NIG200" s="180"/>
      <c r="NIH200" s="180"/>
      <c r="NII200" s="180"/>
      <c r="NIJ200" s="180"/>
      <c r="NIK200" s="180"/>
      <c r="NIL200" s="76"/>
      <c r="NIM200" s="67"/>
      <c r="NIN200" s="180"/>
      <c r="NIO200" s="180"/>
      <c r="NIP200" s="180"/>
      <c r="NIQ200" s="180"/>
      <c r="NIR200" s="180"/>
      <c r="NIS200" s="76"/>
      <c r="NIT200" s="67"/>
      <c r="NIU200" s="180"/>
      <c r="NIV200" s="180"/>
      <c r="NIW200" s="180"/>
      <c r="NIX200" s="180"/>
      <c r="NIY200" s="180"/>
      <c r="NIZ200" s="76"/>
      <c r="NJA200" s="67"/>
      <c r="NJB200" s="180"/>
      <c r="NJC200" s="180"/>
      <c r="NJD200" s="180"/>
      <c r="NJE200" s="180"/>
      <c r="NJF200" s="180"/>
      <c r="NJG200" s="76"/>
      <c r="NJH200" s="67"/>
      <c r="NJI200" s="180"/>
      <c r="NJJ200" s="180"/>
      <c r="NJK200" s="180"/>
      <c r="NJL200" s="180"/>
      <c r="NJM200" s="180"/>
      <c r="NJN200" s="76"/>
      <c r="NJO200" s="67"/>
      <c r="NJP200" s="180"/>
      <c r="NJQ200" s="180"/>
      <c r="NJR200" s="180"/>
      <c r="NJS200" s="180"/>
      <c r="NJT200" s="180"/>
      <c r="NJU200" s="76"/>
      <c r="NJV200" s="67"/>
      <c r="NJW200" s="180"/>
      <c r="NJX200" s="180"/>
      <c r="NJY200" s="180"/>
      <c r="NJZ200" s="180"/>
      <c r="NKA200" s="180"/>
      <c r="NKB200" s="76"/>
      <c r="NKC200" s="67"/>
      <c r="NKD200" s="180"/>
      <c r="NKE200" s="180"/>
      <c r="NKF200" s="180"/>
      <c r="NKG200" s="180"/>
      <c r="NKH200" s="180"/>
      <c r="NKI200" s="76"/>
      <c r="NKJ200" s="67"/>
      <c r="NKK200" s="180"/>
      <c r="NKL200" s="180"/>
      <c r="NKM200" s="180"/>
      <c r="NKN200" s="180"/>
      <c r="NKO200" s="180"/>
      <c r="NKP200" s="76"/>
      <c r="NKQ200" s="67"/>
      <c r="NKR200" s="180"/>
      <c r="NKS200" s="180"/>
      <c r="NKT200" s="180"/>
      <c r="NKU200" s="180"/>
      <c r="NKV200" s="180"/>
      <c r="NKW200" s="76"/>
      <c r="NKX200" s="67"/>
      <c r="NKY200" s="180"/>
      <c r="NKZ200" s="180"/>
      <c r="NLA200" s="180"/>
      <c r="NLB200" s="180"/>
      <c r="NLC200" s="180"/>
      <c r="NLD200" s="76"/>
      <c r="NLE200" s="67"/>
      <c r="NLF200" s="180"/>
      <c r="NLG200" s="180"/>
      <c r="NLH200" s="180"/>
      <c r="NLI200" s="180"/>
      <c r="NLJ200" s="180"/>
      <c r="NLK200" s="76"/>
      <c r="NLL200" s="67"/>
      <c r="NLM200" s="180"/>
      <c r="NLN200" s="180"/>
      <c r="NLO200" s="180"/>
      <c r="NLP200" s="180"/>
      <c r="NLQ200" s="180"/>
      <c r="NLR200" s="76"/>
      <c r="NLS200" s="67"/>
      <c r="NLT200" s="180"/>
      <c r="NLU200" s="180"/>
      <c r="NLV200" s="180"/>
      <c r="NLW200" s="180"/>
      <c r="NLX200" s="180"/>
      <c r="NLY200" s="76"/>
      <c r="NLZ200" s="67"/>
      <c r="NMA200" s="180"/>
      <c r="NMB200" s="180"/>
      <c r="NMC200" s="180"/>
      <c r="NMD200" s="180"/>
      <c r="NME200" s="180"/>
      <c r="NMF200" s="76"/>
      <c r="NMG200" s="67"/>
      <c r="NMH200" s="180"/>
      <c r="NMI200" s="180"/>
      <c r="NMJ200" s="180"/>
      <c r="NMK200" s="180"/>
      <c r="NML200" s="180"/>
      <c r="NMM200" s="76"/>
      <c r="NMN200" s="67"/>
      <c r="NMO200" s="180"/>
      <c r="NMP200" s="180"/>
      <c r="NMQ200" s="180"/>
      <c r="NMR200" s="180"/>
      <c r="NMS200" s="180"/>
      <c r="NMT200" s="76"/>
      <c r="NMU200" s="67"/>
      <c r="NMV200" s="180"/>
      <c r="NMW200" s="180"/>
      <c r="NMX200" s="180"/>
      <c r="NMY200" s="180"/>
      <c r="NMZ200" s="180"/>
      <c r="NNA200" s="76"/>
      <c r="NNB200" s="67"/>
      <c r="NNC200" s="180"/>
      <c r="NND200" s="180"/>
      <c r="NNE200" s="180"/>
      <c r="NNF200" s="180"/>
      <c r="NNG200" s="180"/>
      <c r="NNH200" s="76"/>
      <c r="NNI200" s="67"/>
      <c r="NNJ200" s="180"/>
      <c r="NNK200" s="180"/>
      <c r="NNL200" s="180"/>
      <c r="NNM200" s="180"/>
      <c r="NNN200" s="180"/>
      <c r="NNO200" s="76"/>
      <c r="NNP200" s="67"/>
      <c r="NNQ200" s="180"/>
      <c r="NNR200" s="180"/>
      <c r="NNS200" s="180"/>
      <c r="NNT200" s="180"/>
      <c r="NNU200" s="180"/>
      <c r="NNV200" s="76"/>
      <c r="NNW200" s="67"/>
      <c r="NNX200" s="180"/>
      <c r="NNY200" s="180"/>
      <c r="NNZ200" s="180"/>
      <c r="NOA200" s="180"/>
      <c r="NOB200" s="180"/>
      <c r="NOC200" s="76"/>
      <c r="NOD200" s="67"/>
      <c r="NOE200" s="180"/>
      <c r="NOF200" s="180"/>
      <c r="NOG200" s="180"/>
      <c r="NOH200" s="180"/>
      <c r="NOI200" s="180"/>
      <c r="NOJ200" s="76"/>
      <c r="NOK200" s="67"/>
      <c r="NOL200" s="180"/>
      <c r="NOM200" s="180"/>
      <c r="NON200" s="180"/>
      <c r="NOO200" s="180"/>
      <c r="NOP200" s="180"/>
      <c r="NOQ200" s="76"/>
      <c r="NOR200" s="67"/>
      <c r="NOS200" s="180"/>
      <c r="NOT200" s="180"/>
      <c r="NOU200" s="180"/>
      <c r="NOV200" s="180"/>
      <c r="NOW200" s="180"/>
      <c r="NOX200" s="76"/>
      <c r="NOY200" s="67"/>
      <c r="NOZ200" s="180"/>
      <c r="NPA200" s="180"/>
      <c r="NPB200" s="180"/>
      <c r="NPC200" s="180"/>
      <c r="NPD200" s="180"/>
      <c r="NPE200" s="76"/>
      <c r="NPF200" s="67"/>
      <c r="NPG200" s="180"/>
      <c r="NPH200" s="180"/>
      <c r="NPI200" s="180"/>
      <c r="NPJ200" s="180"/>
      <c r="NPK200" s="180"/>
      <c r="NPL200" s="76"/>
      <c r="NPM200" s="67"/>
      <c r="NPN200" s="180"/>
      <c r="NPO200" s="180"/>
      <c r="NPP200" s="180"/>
      <c r="NPQ200" s="180"/>
      <c r="NPR200" s="180"/>
      <c r="NPS200" s="76"/>
      <c r="NPT200" s="67"/>
      <c r="NPU200" s="180"/>
      <c r="NPV200" s="180"/>
      <c r="NPW200" s="180"/>
      <c r="NPX200" s="180"/>
      <c r="NPY200" s="180"/>
      <c r="NPZ200" s="76"/>
      <c r="NQA200" s="67"/>
      <c r="NQB200" s="180"/>
      <c r="NQC200" s="180"/>
      <c r="NQD200" s="180"/>
      <c r="NQE200" s="180"/>
      <c r="NQF200" s="180"/>
      <c r="NQG200" s="76"/>
      <c r="NQH200" s="67"/>
      <c r="NQI200" s="180"/>
      <c r="NQJ200" s="180"/>
      <c r="NQK200" s="180"/>
      <c r="NQL200" s="180"/>
      <c r="NQM200" s="180"/>
      <c r="NQN200" s="76"/>
      <c r="NQO200" s="67"/>
      <c r="NQP200" s="180"/>
      <c r="NQQ200" s="180"/>
      <c r="NQR200" s="180"/>
      <c r="NQS200" s="180"/>
      <c r="NQT200" s="180"/>
      <c r="NQU200" s="76"/>
      <c r="NQV200" s="67"/>
      <c r="NQW200" s="180"/>
      <c r="NQX200" s="180"/>
      <c r="NQY200" s="180"/>
      <c r="NQZ200" s="180"/>
      <c r="NRA200" s="180"/>
      <c r="NRB200" s="76"/>
      <c r="NRC200" s="67"/>
      <c r="NRD200" s="180"/>
      <c r="NRE200" s="180"/>
      <c r="NRF200" s="180"/>
      <c r="NRG200" s="180"/>
      <c r="NRH200" s="180"/>
      <c r="NRI200" s="76"/>
      <c r="NRJ200" s="67"/>
      <c r="NRK200" s="180"/>
      <c r="NRL200" s="180"/>
      <c r="NRM200" s="180"/>
      <c r="NRN200" s="180"/>
      <c r="NRO200" s="180"/>
      <c r="NRP200" s="76"/>
      <c r="NRQ200" s="67"/>
      <c r="NRR200" s="180"/>
      <c r="NRS200" s="180"/>
      <c r="NRT200" s="180"/>
      <c r="NRU200" s="180"/>
      <c r="NRV200" s="180"/>
      <c r="NRW200" s="76"/>
      <c r="NRX200" s="67"/>
      <c r="NRY200" s="180"/>
      <c r="NRZ200" s="180"/>
      <c r="NSA200" s="180"/>
      <c r="NSB200" s="180"/>
      <c r="NSC200" s="180"/>
      <c r="NSD200" s="76"/>
      <c r="NSE200" s="67"/>
      <c r="NSF200" s="180"/>
      <c r="NSG200" s="180"/>
      <c r="NSH200" s="180"/>
      <c r="NSI200" s="180"/>
      <c r="NSJ200" s="180"/>
      <c r="NSK200" s="76"/>
      <c r="NSL200" s="67"/>
      <c r="NSM200" s="180"/>
      <c r="NSN200" s="180"/>
      <c r="NSO200" s="180"/>
      <c r="NSP200" s="180"/>
      <c r="NSQ200" s="180"/>
      <c r="NSR200" s="76"/>
      <c r="NSS200" s="67"/>
      <c r="NST200" s="180"/>
      <c r="NSU200" s="180"/>
      <c r="NSV200" s="180"/>
      <c r="NSW200" s="180"/>
      <c r="NSX200" s="180"/>
      <c r="NSY200" s="76"/>
      <c r="NSZ200" s="67"/>
      <c r="NTA200" s="180"/>
      <c r="NTB200" s="180"/>
      <c r="NTC200" s="180"/>
      <c r="NTD200" s="180"/>
      <c r="NTE200" s="180"/>
      <c r="NTF200" s="76"/>
      <c r="NTG200" s="67"/>
      <c r="NTH200" s="180"/>
      <c r="NTI200" s="180"/>
      <c r="NTJ200" s="180"/>
      <c r="NTK200" s="180"/>
      <c r="NTL200" s="180"/>
      <c r="NTM200" s="76"/>
      <c r="NTN200" s="67"/>
      <c r="NTO200" s="180"/>
      <c r="NTP200" s="180"/>
      <c r="NTQ200" s="180"/>
      <c r="NTR200" s="180"/>
      <c r="NTS200" s="180"/>
      <c r="NTT200" s="76"/>
      <c r="NTU200" s="67"/>
      <c r="NTV200" s="180"/>
      <c r="NTW200" s="180"/>
      <c r="NTX200" s="180"/>
      <c r="NTY200" s="180"/>
      <c r="NTZ200" s="180"/>
      <c r="NUA200" s="76"/>
      <c r="NUB200" s="67"/>
      <c r="NUC200" s="180"/>
      <c r="NUD200" s="180"/>
      <c r="NUE200" s="180"/>
      <c r="NUF200" s="180"/>
      <c r="NUG200" s="180"/>
      <c r="NUH200" s="76"/>
      <c r="NUI200" s="67"/>
      <c r="NUJ200" s="180"/>
      <c r="NUK200" s="180"/>
      <c r="NUL200" s="180"/>
      <c r="NUM200" s="180"/>
      <c r="NUN200" s="180"/>
      <c r="NUO200" s="76"/>
      <c r="NUP200" s="67"/>
      <c r="NUQ200" s="180"/>
      <c r="NUR200" s="180"/>
      <c r="NUS200" s="180"/>
      <c r="NUT200" s="180"/>
      <c r="NUU200" s="180"/>
      <c r="NUV200" s="76"/>
      <c r="NUW200" s="67"/>
      <c r="NUX200" s="180"/>
      <c r="NUY200" s="180"/>
      <c r="NUZ200" s="180"/>
      <c r="NVA200" s="180"/>
      <c r="NVB200" s="180"/>
      <c r="NVC200" s="76"/>
      <c r="NVD200" s="67"/>
      <c r="NVE200" s="180"/>
      <c r="NVF200" s="180"/>
      <c r="NVG200" s="180"/>
      <c r="NVH200" s="180"/>
      <c r="NVI200" s="180"/>
      <c r="NVJ200" s="76"/>
      <c r="NVK200" s="67"/>
      <c r="NVL200" s="180"/>
      <c r="NVM200" s="180"/>
      <c r="NVN200" s="180"/>
      <c r="NVO200" s="180"/>
      <c r="NVP200" s="180"/>
      <c r="NVQ200" s="76"/>
      <c r="NVR200" s="67"/>
      <c r="NVS200" s="180"/>
      <c r="NVT200" s="180"/>
      <c r="NVU200" s="180"/>
      <c r="NVV200" s="180"/>
      <c r="NVW200" s="180"/>
      <c r="NVX200" s="76"/>
      <c r="NVY200" s="67"/>
      <c r="NVZ200" s="180"/>
      <c r="NWA200" s="180"/>
      <c r="NWB200" s="180"/>
      <c r="NWC200" s="180"/>
      <c r="NWD200" s="180"/>
      <c r="NWE200" s="76"/>
      <c r="NWF200" s="67"/>
      <c r="NWG200" s="180"/>
      <c r="NWH200" s="180"/>
      <c r="NWI200" s="180"/>
      <c r="NWJ200" s="180"/>
      <c r="NWK200" s="180"/>
      <c r="NWL200" s="76"/>
      <c r="NWM200" s="67"/>
      <c r="NWN200" s="180"/>
      <c r="NWO200" s="180"/>
      <c r="NWP200" s="180"/>
      <c r="NWQ200" s="180"/>
      <c r="NWR200" s="180"/>
      <c r="NWS200" s="76"/>
      <c r="NWT200" s="67"/>
      <c r="NWU200" s="180"/>
      <c r="NWV200" s="180"/>
      <c r="NWW200" s="180"/>
      <c r="NWX200" s="180"/>
      <c r="NWY200" s="180"/>
      <c r="NWZ200" s="76"/>
      <c r="NXA200" s="67"/>
      <c r="NXB200" s="180"/>
      <c r="NXC200" s="180"/>
      <c r="NXD200" s="180"/>
      <c r="NXE200" s="180"/>
      <c r="NXF200" s="180"/>
      <c r="NXG200" s="76"/>
      <c r="NXH200" s="67"/>
      <c r="NXI200" s="180"/>
      <c r="NXJ200" s="180"/>
      <c r="NXK200" s="180"/>
      <c r="NXL200" s="180"/>
      <c r="NXM200" s="180"/>
      <c r="NXN200" s="76"/>
      <c r="NXO200" s="67"/>
      <c r="NXP200" s="180"/>
      <c r="NXQ200" s="180"/>
      <c r="NXR200" s="180"/>
      <c r="NXS200" s="180"/>
      <c r="NXT200" s="180"/>
      <c r="NXU200" s="76"/>
      <c r="NXV200" s="67"/>
      <c r="NXW200" s="180"/>
      <c r="NXX200" s="180"/>
      <c r="NXY200" s="180"/>
      <c r="NXZ200" s="180"/>
      <c r="NYA200" s="180"/>
      <c r="NYB200" s="76"/>
      <c r="NYC200" s="67"/>
      <c r="NYD200" s="180"/>
      <c r="NYE200" s="180"/>
      <c r="NYF200" s="180"/>
      <c r="NYG200" s="180"/>
      <c r="NYH200" s="180"/>
      <c r="NYI200" s="76"/>
      <c r="NYJ200" s="67"/>
      <c r="NYK200" s="180"/>
      <c r="NYL200" s="180"/>
      <c r="NYM200" s="180"/>
      <c r="NYN200" s="180"/>
      <c r="NYO200" s="180"/>
      <c r="NYP200" s="76"/>
      <c r="NYQ200" s="67"/>
      <c r="NYR200" s="180"/>
      <c r="NYS200" s="180"/>
      <c r="NYT200" s="180"/>
      <c r="NYU200" s="180"/>
      <c r="NYV200" s="180"/>
      <c r="NYW200" s="76"/>
      <c r="NYX200" s="67"/>
      <c r="NYY200" s="180"/>
      <c r="NYZ200" s="180"/>
      <c r="NZA200" s="180"/>
      <c r="NZB200" s="180"/>
      <c r="NZC200" s="180"/>
      <c r="NZD200" s="76"/>
      <c r="NZE200" s="67"/>
      <c r="NZF200" s="180"/>
      <c r="NZG200" s="180"/>
      <c r="NZH200" s="180"/>
      <c r="NZI200" s="180"/>
      <c r="NZJ200" s="180"/>
      <c r="NZK200" s="76"/>
      <c r="NZL200" s="67"/>
      <c r="NZM200" s="180"/>
      <c r="NZN200" s="180"/>
      <c r="NZO200" s="180"/>
      <c r="NZP200" s="180"/>
      <c r="NZQ200" s="180"/>
      <c r="NZR200" s="76"/>
      <c r="NZS200" s="67"/>
      <c r="NZT200" s="180"/>
      <c r="NZU200" s="180"/>
      <c r="NZV200" s="180"/>
      <c r="NZW200" s="180"/>
      <c r="NZX200" s="180"/>
      <c r="NZY200" s="76"/>
      <c r="NZZ200" s="67"/>
      <c r="OAA200" s="180"/>
      <c r="OAB200" s="180"/>
      <c r="OAC200" s="180"/>
      <c r="OAD200" s="180"/>
      <c r="OAE200" s="180"/>
      <c r="OAF200" s="76"/>
      <c r="OAG200" s="67"/>
      <c r="OAH200" s="180"/>
      <c r="OAI200" s="180"/>
      <c r="OAJ200" s="180"/>
      <c r="OAK200" s="180"/>
      <c r="OAL200" s="180"/>
      <c r="OAM200" s="76"/>
      <c r="OAN200" s="67"/>
      <c r="OAO200" s="180"/>
      <c r="OAP200" s="180"/>
      <c r="OAQ200" s="180"/>
      <c r="OAR200" s="180"/>
      <c r="OAS200" s="180"/>
      <c r="OAT200" s="76"/>
      <c r="OAU200" s="67"/>
      <c r="OAV200" s="180"/>
      <c r="OAW200" s="180"/>
      <c r="OAX200" s="180"/>
      <c r="OAY200" s="180"/>
      <c r="OAZ200" s="180"/>
      <c r="OBA200" s="76"/>
      <c r="OBB200" s="67"/>
      <c r="OBC200" s="180"/>
      <c r="OBD200" s="180"/>
      <c r="OBE200" s="180"/>
      <c r="OBF200" s="180"/>
      <c r="OBG200" s="180"/>
      <c r="OBH200" s="76"/>
      <c r="OBI200" s="67"/>
      <c r="OBJ200" s="180"/>
      <c r="OBK200" s="180"/>
      <c r="OBL200" s="180"/>
      <c r="OBM200" s="180"/>
      <c r="OBN200" s="180"/>
      <c r="OBO200" s="76"/>
      <c r="OBP200" s="67"/>
      <c r="OBQ200" s="180"/>
      <c r="OBR200" s="180"/>
      <c r="OBS200" s="180"/>
      <c r="OBT200" s="180"/>
      <c r="OBU200" s="180"/>
      <c r="OBV200" s="76"/>
      <c r="OBW200" s="67"/>
      <c r="OBX200" s="180"/>
      <c r="OBY200" s="180"/>
      <c r="OBZ200" s="180"/>
      <c r="OCA200" s="180"/>
      <c r="OCB200" s="180"/>
      <c r="OCC200" s="76"/>
      <c r="OCD200" s="67"/>
      <c r="OCE200" s="180"/>
      <c r="OCF200" s="180"/>
      <c r="OCG200" s="180"/>
      <c r="OCH200" s="180"/>
      <c r="OCI200" s="180"/>
      <c r="OCJ200" s="76"/>
      <c r="OCK200" s="67"/>
      <c r="OCL200" s="180"/>
      <c r="OCM200" s="180"/>
      <c r="OCN200" s="180"/>
      <c r="OCO200" s="180"/>
      <c r="OCP200" s="180"/>
      <c r="OCQ200" s="76"/>
      <c r="OCR200" s="67"/>
      <c r="OCS200" s="180"/>
      <c r="OCT200" s="180"/>
      <c r="OCU200" s="180"/>
      <c r="OCV200" s="180"/>
      <c r="OCW200" s="180"/>
      <c r="OCX200" s="76"/>
      <c r="OCY200" s="67"/>
      <c r="OCZ200" s="180"/>
      <c r="ODA200" s="180"/>
      <c r="ODB200" s="180"/>
      <c r="ODC200" s="180"/>
      <c r="ODD200" s="180"/>
      <c r="ODE200" s="76"/>
      <c r="ODF200" s="67"/>
      <c r="ODG200" s="180"/>
      <c r="ODH200" s="180"/>
      <c r="ODI200" s="180"/>
      <c r="ODJ200" s="180"/>
      <c r="ODK200" s="180"/>
      <c r="ODL200" s="76"/>
      <c r="ODM200" s="67"/>
      <c r="ODN200" s="180"/>
      <c r="ODO200" s="180"/>
      <c r="ODP200" s="180"/>
      <c r="ODQ200" s="180"/>
      <c r="ODR200" s="180"/>
      <c r="ODS200" s="76"/>
      <c r="ODT200" s="67"/>
      <c r="ODU200" s="180"/>
      <c r="ODV200" s="180"/>
      <c r="ODW200" s="180"/>
      <c r="ODX200" s="180"/>
      <c r="ODY200" s="180"/>
      <c r="ODZ200" s="76"/>
      <c r="OEA200" s="67"/>
      <c r="OEB200" s="180"/>
      <c r="OEC200" s="180"/>
      <c r="OED200" s="180"/>
      <c r="OEE200" s="180"/>
      <c r="OEF200" s="180"/>
      <c r="OEG200" s="76"/>
      <c r="OEH200" s="67"/>
      <c r="OEI200" s="180"/>
      <c r="OEJ200" s="180"/>
      <c r="OEK200" s="180"/>
      <c r="OEL200" s="180"/>
      <c r="OEM200" s="180"/>
      <c r="OEN200" s="76"/>
      <c r="OEO200" s="67"/>
      <c r="OEP200" s="180"/>
      <c r="OEQ200" s="180"/>
      <c r="OER200" s="180"/>
      <c r="OES200" s="180"/>
      <c r="OET200" s="180"/>
      <c r="OEU200" s="76"/>
      <c r="OEV200" s="67"/>
      <c r="OEW200" s="180"/>
      <c r="OEX200" s="180"/>
      <c r="OEY200" s="180"/>
      <c r="OEZ200" s="180"/>
      <c r="OFA200" s="180"/>
      <c r="OFB200" s="76"/>
      <c r="OFC200" s="67"/>
      <c r="OFD200" s="180"/>
      <c r="OFE200" s="180"/>
      <c r="OFF200" s="180"/>
      <c r="OFG200" s="180"/>
      <c r="OFH200" s="180"/>
      <c r="OFI200" s="76"/>
      <c r="OFJ200" s="67"/>
      <c r="OFK200" s="180"/>
      <c r="OFL200" s="180"/>
      <c r="OFM200" s="180"/>
      <c r="OFN200" s="180"/>
      <c r="OFO200" s="180"/>
      <c r="OFP200" s="76"/>
      <c r="OFQ200" s="67"/>
      <c r="OFR200" s="180"/>
      <c r="OFS200" s="180"/>
      <c r="OFT200" s="180"/>
      <c r="OFU200" s="180"/>
      <c r="OFV200" s="180"/>
      <c r="OFW200" s="76"/>
      <c r="OFX200" s="67"/>
      <c r="OFY200" s="180"/>
      <c r="OFZ200" s="180"/>
      <c r="OGA200" s="180"/>
      <c r="OGB200" s="180"/>
      <c r="OGC200" s="180"/>
      <c r="OGD200" s="76"/>
      <c r="OGE200" s="67"/>
      <c r="OGF200" s="180"/>
      <c r="OGG200" s="180"/>
      <c r="OGH200" s="180"/>
      <c r="OGI200" s="180"/>
      <c r="OGJ200" s="180"/>
      <c r="OGK200" s="76"/>
      <c r="OGL200" s="67"/>
      <c r="OGM200" s="180"/>
      <c r="OGN200" s="180"/>
      <c r="OGO200" s="180"/>
      <c r="OGP200" s="180"/>
      <c r="OGQ200" s="180"/>
      <c r="OGR200" s="76"/>
      <c r="OGS200" s="67"/>
      <c r="OGT200" s="180"/>
      <c r="OGU200" s="180"/>
      <c r="OGV200" s="180"/>
      <c r="OGW200" s="180"/>
      <c r="OGX200" s="180"/>
      <c r="OGY200" s="76"/>
      <c r="OGZ200" s="67"/>
      <c r="OHA200" s="180"/>
      <c r="OHB200" s="180"/>
      <c r="OHC200" s="180"/>
      <c r="OHD200" s="180"/>
      <c r="OHE200" s="180"/>
      <c r="OHF200" s="76"/>
      <c r="OHG200" s="67"/>
      <c r="OHH200" s="180"/>
      <c r="OHI200" s="180"/>
      <c r="OHJ200" s="180"/>
      <c r="OHK200" s="180"/>
      <c r="OHL200" s="180"/>
      <c r="OHM200" s="76"/>
      <c r="OHN200" s="67"/>
      <c r="OHO200" s="180"/>
      <c r="OHP200" s="180"/>
      <c r="OHQ200" s="180"/>
      <c r="OHR200" s="180"/>
      <c r="OHS200" s="180"/>
      <c r="OHT200" s="76"/>
      <c r="OHU200" s="67"/>
      <c r="OHV200" s="180"/>
      <c r="OHW200" s="180"/>
      <c r="OHX200" s="180"/>
      <c r="OHY200" s="180"/>
      <c r="OHZ200" s="180"/>
      <c r="OIA200" s="76"/>
      <c r="OIB200" s="67"/>
      <c r="OIC200" s="180"/>
      <c r="OID200" s="180"/>
      <c r="OIE200" s="180"/>
      <c r="OIF200" s="180"/>
      <c r="OIG200" s="180"/>
      <c r="OIH200" s="76"/>
      <c r="OII200" s="67"/>
      <c r="OIJ200" s="180"/>
      <c r="OIK200" s="180"/>
      <c r="OIL200" s="180"/>
      <c r="OIM200" s="180"/>
      <c r="OIN200" s="180"/>
      <c r="OIO200" s="76"/>
      <c r="OIP200" s="67"/>
      <c r="OIQ200" s="180"/>
      <c r="OIR200" s="180"/>
      <c r="OIS200" s="180"/>
      <c r="OIT200" s="180"/>
      <c r="OIU200" s="180"/>
      <c r="OIV200" s="76"/>
      <c r="OIW200" s="67"/>
      <c r="OIX200" s="180"/>
      <c r="OIY200" s="180"/>
      <c r="OIZ200" s="180"/>
      <c r="OJA200" s="180"/>
      <c r="OJB200" s="180"/>
      <c r="OJC200" s="76"/>
      <c r="OJD200" s="67"/>
      <c r="OJE200" s="180"/>
      <c r="OJF200" s="180"/>
      <c r="OJG200" s="180"/>
      <c r="OJH200" s="180"/>
      <c r="OJI200" s="180"/>
      <c r="OJJ200" s="76"/>
      <c r="OJK200" s="67"/>
      <c r="OJL200" s="180"/>
      <c r="OJM200" s="180"/>
      <c r="OJN200" s="180"/>
      <c r="OJO200" s="180"/>
      <c r="OJP200" s="180"/>
      <c r="OJQ200" s="76"/>
      <c r="OJR200" s="67"/>
      <c r="OJS200" s="180"/>
      <c r="OJT200" s="180"/>
      <c r="OJU200" s="180"/>
      <c r="OJV200" s="180"/>
      <c r="OJW200" s="180"/>
      <c r="OJX200" s="76"/>
      <c r="OJY200" s="67"/>
      <c r="OJZ200" s="180"/>
      <c r="OKA200" s="180"/>
      <c r="OKB200" s="180"/>
      <c r="OKC200" s="180"/>
      <c r="OKD200" s="180"/>
      <c r="OKE200" s="76"/>
      <c r="OKF200" s="67"/>
      <c r="OKG200" s="180"/>
      <c r="OKH200" s="180"/>
      <c r="OKI200" s="180"/>
      <c r="OKJ200" s="180"/>
      <c r="OKK200" s="180"/>
      <c r="OKL200" s="76"/>
      <c r="OKM200" s="67"/>
      <c r="OKN200" s="180"/>
      <c r="OKO200" s="180"/>
      <c r="OKP200" s="180"/>
      <c r="OKQ200" s="180"/>
      <c r="OKR200" s="180"/>
      <c r="OKS200" s="76"/>
      <c r="OKT200" s="67"/>
      <c r="OKU200" s="180"/>
      <c r="OKV200" s="180"/>
      <c r="OKW200" s="180"/>
      <c r="OKX200" s="180"/>
      <c r="OKY200" s="180"/>
      <c r="OKZ200" s="76"/>
      <c r="OLA200" s="67"/>
      <c r="OLB200" s="180"/>
      <c r="OLC200" s="180"/>
      <c r="OLD200" s="180"/>
      <c r="OLE200" s="180"/>
      <c r="OLF200" s="180"/>
      <c r="OLG200" s="76"/>
      <c r="OLH200" s="67"/>
      <c r="OLI200" s="180"/>
      <c r="OLJ200" s="180"/>
      <c r="OLK200" s="180"/>
      <c r="OLL200" s="180"/>
      <c r="OLM200" s="180"/>
      <c r="OLN200" s="76"/>
      <c r="OLO200" s="67"/>
      <c r="OLP200" s="180"/>
      <c r="OLQ200" s="180"/>
      <c r="OLR200" s="180"/>
      <c r="OLS200" s="180"/>
      <c r="OLT200" s="180"/>
      <c r="OLU200" s="76"/>
      <c r="OLV200" s="67"/>
      <c r="OLW200" s="180"/>
      <c r="OLX200" s="180"/>
      <c r="OLY200" s="180"/>
      <c r="OLZ200" s="180"/>
      <c r="OMA200" s="180"/>
      <c r="OMB200" s="76"/>
      <c r="OMC200" s="67"/>
      <c r="OMD200" s="180"/>
      <c r="OME200" s="180"/>
      <c r="OMF200" s="180"/>
      <c r="OMG200" s="180"/>
      <c r="OMH200" s="180"/>
      <c r="OMI200" s="76"/>
      <c r="OMJ200" s="67"/>
      <c r="OMK200" s="180"/>
      <c r="OML200" s="180"/>
      <c r="OMM200" s="180"/>
      <c r="OMN200" s="180"/>
      <c r="OMO200" s="180"/>
      <c r="OMP200" s="76"/>
      <c r="OMQ200" s="67"/>
      <c r="OMR200" s="180"/>
      <c r="OMS200" s="180"/>
      <c r="OMT200" s="180"/>
      <c r="OMU200" s="180"/>
      <c r="OMV200" s="180"/>
      <c r="OMW200" s="76"/>
      <c r="OMX200" s="67"/>
      <c r="OMY200" s="180"/>
      <c r="OMZ200" s="180"/>
      <c r="ONA200" s="180"/>
      <c r="ONB200" s="180"/>
      <c r="ONC200" s="180"/>
      <c r="OND200" s="76"/>
      <c r="ONE200" s="67"/>
      <c r="ONF200" s="180"/>
      <c r="ONG200" s="180"/>
      <c r="ONH200" s="180"/>
      <c r="ONI200" s="180"/>
      <c r="ONJ200" s="180"/>
      <c r="ONK200" s="76"/>
      <c r="ONL200" s="67"/>
      <c r="ONM200" s="180"/>
      <c r="ONN200" s="180"/>
      <c r="ONO200" s="180"/>
      <c r="ONP200" s="180"/>
      <c r="ONQ200" s="180"/>
      <c r="ONR200" s="76"/>
      <c r="ONS200" s="67"/>
      <c r="ONT200" s="180"/>
      <c r="ONU200" s="180"/>
      <c r="ONV200" s="180"/>
      <c r="ONW200" s="180"/>
      <c r="ONX200" s="180"/>
      <c r="ONY200" s="76"/>
      <c r="ONZ200" s="67"/>
      <c r="OOA200" s="180"/>
      <c r="OOB200" s="180"/>
      <c r="OOC200" s="180"/>
      <c r="OOD200" s="180"/>
      <c r="OOE200" s="180"/>
      <c r="OOF200" s="76"/>
      <c r="OOG200" s="67"/>
      <c r="OOH200" s="180"/>
      <c r="OOI200" s="180"/>
      <c r="OOJ200" s="180"/>
      <c r="OOK200" s="180"/>
      <c r="OOL200" s="180"/>
      <c r="OOM200" s="76"/>
      <c r="OON200" s="67"/>
      <c r="OOO200" s="180"/>
      <c r="OOP200" s="180"/>
      <c r="OOQ200" s="180"/>
      <c r="OOR200" s="180"/>
      <c r="OOS200" s="180"/>
      <c r="OOT200" s="76"/>
      <c r="OOU200" s="67"/>
      <c r="OOV200" s="180"/>
      <c r="OOW200" s="180"/>
      <c r="OOX200" s="180"/>
      <c r="OOY200" s="180"/>
      <c r="OOZ200" s="180"/>
      <c r="OPA200" s="76"/>
      <c r="OPB200" s="67"/>
      <c r="OPC200" s="180"/>
      <c r="OPD200" s="180"/>
      <c r="OPE200" s="180"/>
      <c r="OPF200" s="180"/>
      <c r="OPG200" s="180"/>
      <c r="OPH200" s="76"/>
      <c r="OPI200" s="67"/>
      <c r="OPJ200" s="180"/>
      <c r="OPK200" s="180"/>
      <c r="OPL200" s="180"/>
      <c r="OPM200" s="180"/>
      <c r="OPN200" s="180"/>
      <c r="OPO200" s="76"/>
      <c r="OPP200" s="67"/>
      <c r="OPQ200" s="180"/>
      <c r="OPR200" s="180"/>
      <c r="OPS200" s="180"/>
      <c r="OPT200" s="180"/>
      <c r="OPU200" s="180"/>
      <c r="OPV200" s="76"/>
      <c r="OPW200" s="67"/>
      <c r="OPX200" s="180"/>
      <c r="OPY200" s="180"/>
      <c r="OPZ200" s="180"/>
      <c r="OQA200" s="180"/>
      <c r="OQB200" s="180"/>
      <c r="OQC200" s="76"/>
      <c r="OQD200" s="67"/>
      <c r="OQE200" s="180"/>
      <c r="OQF200" s="180"/>
      <c r="OQG200" s="180"/>
      <c r="OQH200" s="180"/>
      <c r="OQI200" s="180"/>
      <c r="OQJ200" s="76"/>
      <c r="OQK200" s="67"/>
      <c r="OQL200" s="180"/>
      <c r="OQM200" s="180"/>
      <c r="OQN200" s="180"/>
      <c r="OQO200" s="180"/>
      <c r="OQP200" s="180"/>
      <c r="OQQ200" s="76"/>
      <c r="OQR200" s="67"/>
      <c r="OQS200" s="180"/>
      <c r="OQT200" s="180"/>
      <c r="OQU200" s="180"/>
      <c r="OQV200" s="180"/>
      <c r="OQW200" s="180"/>
      <c r="OQX200" s="76"/>
      <c r="OQY200" s="67"/>
      <c r="OQZ200" s="180"/>
      <c r="ORA200" s="180"/>
      <c r="ORB200" s="180"/>
      <c r="ORC200" s="180"/>
      <c r="ORD200" s="180"/>
      <c r="ORE200" s="76"/>
      <c r="ORF200" s="67"/>
      <c r="ORG200" s="180"/>
      <c r="ORH200" s="180"/>
      <c r="ORI200" s="180"/>
      <c r="ORJ200" s="180"/>
      <c r="ORK200" s="180"/>
      <c r="ORL200" s="76"/>
      <c r="ORM200" s="67"/>
      <c r="ORN200" s="180"/>
      <c r="ORO200" s="180"/>
      <c r="ORP200" s="180"/>
      <c r="ORQ200" s="180"/>
      <c r="ORR200" s="180"/>
      <c r="ORS200" s="76"/>
      <c r="ORT200" s="67"/>
      <c r="ORU200" s="180"/>
      <c r="ORV200" s="180"/>
      <c r="ORW200" s="180"/>
      <c r="ORX200" s="180"/>
      <c r="ORY200" s="180"/>
      <c r="ORZ200" s="76"/>
      <c r="OSA200" s="67"/>
      <c r="OSB200" s="180"/>
      <c r="OSC200" s="180"/>
      <c r="OSD200" s="180"/>
      <c r="OSE200" s="180"/>
      <c r="OSF200" s="180"/>
      <c r="OSG200" s="76"/>
      <c r="OSH200" s="67"/>
      <c r="OSI200" s="180"/>
      <c r="OSJ200" s="180"/>
      <c r="OSK200" s="180"/>
      <c r="OSL200" s="180"/>
      <c r="OSM200" s="180"/>
      <c r="OSN200" s="76"/>
      <c r="OSO200" s="67"/>
      <c r="OSP200" s="180"/>
      <c r="OSQ200" s="180"/>
      <c r="OSR200" s="180"/>
      <c r="OSS200" s="180"/>
      <c r="OST200" s="180"/>
      <c r="OSU200" s="76"/>
      <c r="OSV200" s="67"/>
      <c r="OSW200" s="180"/>
      <c r="OSX200" s="180"/>
      <c r="OSY200" s="180"/>
      <c r="OSZ200" s="180"/>
      <c r="OTA200" s="180"/>
      <c r="OTB200" s="76"/>
      <c r="OTC200" s="67"/>
      <c r="OTD200" s="180"/>
      <c r="OTE200" s="180"/>
      <c r="OTF200" s="180"/>
      <c r="OTG200" s="180"/>
      <c r="OTH200" s="180"/>
      <c r="OTI200" s="76"/>
      <c r="OTJ200" s="67"/>
      <c r="OTK200" s="180"/>
      <c r="OTL200" s="180"/>
      <c r="OTM200" s="180"/>
      <c r="OTN200" s="180"/>
      <c r="OTO200" s="180"/>
      <c r="OTP200" s="76"/>
      <c r="OTQ200" s="67"/>
      <c r="OTR200" s="180"/>
      <c r="OTS200" s="180"/>
      <c r="OTT200" s="180"/>
      <c r="OTU200" s="180"/>
      <c r="OTV200" s="180"/>
      <c r="OTW200" s="76"/>
      <c r="OTX200" s="67"/>
      <c r="OTY200" s="180"/>
      <c r="OTZ200" s="180"/>
      <c r="OUA200" s="180"/>
      <c r="OUB200" s="180"/>
      <c r="OUC200" s="180"/>
      <c r="OUD200" s="76"/>
      <c r="OUE200" s="67"/>
      <c r="OUF200" s="180"/>
      <c r="OUG200" s="180"/>
      <c r="OUH200" s="180"/>
      <c r="OUI200" s="180"/>
      <c r="OUJ200" s="180"/>
      <c r="OUK200" s="76"/>
      <c r="OUL200" s="67"/>
      <c r="OUM200" s="180"/>
      <c r="OUN200" s="180"/>
      <c r="OUO200" s="180"/>
      <c r="OUP200" s="180"/>
      <c r="OUQ200" s="180"/>
      <c r="OUR200" s="76"/>
      <c r="OUS200" s="67"/>
      <c r="OUT200" s="180"/>
      <c r="OUU200" s="180"/>
      <c r="OUV200" s="180"/>
      <c r="OUW200" s="180"/>
      <c r="OUX200" s="180"/>
      <c r="OUY200" s="76"/>
      <c r="OUZ200" s="67"/>
      <c r="OVA200" s="180"/>
      <c r="OVB200" s="180"/>
      <c r="OVC200" s="180"/>
      <c r="OVD200" s="180"/>
      <c r="OVE200" s="180"/>
      <c r="OVF200" s="76"/>
      <c r="OVG200" s="67"/>
      <c r="OVH200" s="180"/>
      <c r="OVI200" s="180"/>
      <c r="OVJ200" s="180"/>
      <c r="OVK200" s="180"/>
      <c r="OVL200" s="180"/>
      <c r="OVM200" s="76"/>
      <c r="OVN200" s="67"/>
      <c r="OVO200" s="180"/>
      <c r="OVP200" s="180"/>
      <c r="OVQ200" s="180"/>
      <c r="OVR200" s="180"/>
      <c r="OVS200" s="180"/>
      <c r="OVT200" s="76"/>
      <c r="OVU200" s="67"/>
      <c r="OVV200" s="180"/>
      <c r="OVW200" s="180"/>
      <c r="OVX200" s="180"/>
      <c r="OVY200" s="180"/>
      <c r="OVZ200" s="180"/>
      <c r="OWA200" s="76"/>
      <c r="OWB200" s="67"/>
      <c r="OWC200" s="180"/>
      <c r="OWD200" s="180"/>
      <c r="OWE200" s="180"/>
      <c r="OWF200" s="180"/>
      <c r="OWG200" s="180"/>
      <c r="OWH200" s="76"/>
      <c r="OWI200" s="67"/>
      <c r="OWJ200" s="180"/>
      <c r="OWK200" s="180"/>
      <c r="OWL200" s="180"/>
      <c r="OWM200" s="180"/>
      <c r="OWN200" s="180"/>
      <c r="OWO200" s="76"/>
      <c r="OWP200" s="67"/>
      <c r="OWQ200" s="180"/>
      <c r="OWR200" s="180"/>
      <c r="OWS200" s="180"/>
      <c r="OWT200" s="180"/>
      <c r="OWU200" s="180"/>
      <c r="OWV200" s="76"/>
      <c r="OWW200" s="67"/>
      <c r="OWX200" s="180"/>
      <c r="OWY200" s="180"/>
      <c r="OWZ200" s="180"/>
      <c r="OXA200" s="180"/>
      <c r="OXB200" s="180"/>
      <c r="OXC200" s="76"/>
      <c r="OXD200" s="67"/>
      <c r="OXE200" s="180"/>
      <c r="OXF200" s="180"/>
      <c r="OXG200" s="180"/>
      <c r="OXH200" s="180"/>
      <c r="OXI200" s="180"/>
      <c r="OXJ200" s="76"/>
      <c r="OXK200" s="67"/>
      <c r="OXL200" s="180"/>
      <c r="OXM200" s="180"/>
      <c r="OXN200" s="180"/>
      <c r="OXO200" s="180"/>
      <c r="OXP200" s="180"/>
      <c r="OXQ200" s="76"/>
      <c r="OXR200" s="67"/>
      <c r="OXS200" s="180"/>
      <c r="OXT200" s="180"/>
      <c r="OXU200" s="180"/>
      <c r="OXV200" s="180"/>
      <c r="OXW200" s="180"/>
      <c r="OXX200" s="76"/>
      <c r="OXY200" s="67"/>
      <c r="OXZ200" s="180"/>
      <c r="OYA200" s="180"/>
      <c r="OYB200" s="180"/>
      <c r="OYC200" s="180"/>
      <c r="OYD200" s="180"/>
      <c r="OYE200" s="76"/>
      <c r="OYF200" s="67"/>
      <c r="OYG200" s="180"/>
      <c r="OYH200" s="180"/>
      <c r="OYI200" s="180"/>
      <c r="OYJ200" s="180"/>
      <c r="OYK200" s="180"/>
      <c r="OYL200" s="76"/>
      <c r="OYM200" s="67"/>
      <c r="OYN200" s="180"/>
      <c r="OYO200" s="180"/>
      <c r="OYP200" s="180"/>
      <c r="OYQ200" s="180"/>
      <c r="OYR200" s="180"/>
      <c r="OYS200" s="76"/>
      <c r="OYT200" s="67"/>
      <c r="OYU200" s="180"/>
      <c r="OYV200" s="180"/>
      <c r="OYW200" s="180"/>
      <c r="OYX200" s="180"/>
      <c r="OYY200" s="180"/>
      <c r="OYZ200" s="76"/>
      <c r="OZA200" s="67"/>
      <c r="OZB200" s="180"/>
      <c r="OZC200" s="180"/>
      <c r="OZD200" s="180"/>
      <c r="OZE200" s="180"/>
      <c r="OZF200" s="180"/>
      <c r="OZG200" s="76"/>
      <c r="OZH200" s="67"/>
      <c r="OZI200" s="180"/>
      <c r="OZJ200" s="180"/>
      <c r="OZK200" s="180"/>
      <c r="OZL200" s="180"/>
      <c r="OZM200" s="180"/>
      <c r="OZN200" s="76"/>
      <c r="OZO200" s="67"/>
      <c r="OZP200" s="180"/>
      <c r="OZQ200" s="180"/>
      <c r="OZR200" s="180"/>
      <c r="OZS200" s="180"/>
      <c r="OZT200" s="180"/>
      <c r="OZU200" s="76"/>
      <c r="OZV200" s="67"/>
      <c r="OZW200" s="180"/>
      <c r="OZX200" s="180"/>
      <c r="OZY200" s="180"/>
      <c r="OZZ200" s="180"/>
      <c r="PAA200" s="180"/>
      <c r="PAB200" s="76"/>
      <c r="PAC200" s="67"/>
      <c r="PAD200" s="180"/>
      <c r="PAE200" s="180"/>
      <c r="PAF200" s="180"/>
      <c r="PAG200" s="180"/>
      <c r="PAH200" s="180"/>
      <c r="PAI200" s="76"/>
      <c r="PAJ200" s="67"/>
      <c r="PAK200" s="180"/>
      <c r="PAL200" s="180"/>
      <c r="PAM200" s="180"/>
      <c r="PAN200" s="180"/>
      <c r="PAO200" s="180"/>
      <c r="PAP200" s="76"/>
      <c r="PAQ200" s="67"/>
      <c r="PAR200" s="180"/>
      <c r="PAS200" s="180"/>
      <c r="PAT200" s="180"/>
      <c r="PAU200" s="180"/>
      <c r="PAV200" s="180"/>
      <c r="PAW200" s="76"/>
      <c r="PAX200" s="67"/>
      <c r="PAY200" s="180"/>
      <c r="PAZ200" s="180"/>
      <c r="PBA200" s="180"/>
      <c r="PBB200" s="180"/>
      <c r="PBC200" s="180"/>
      <c r="PBD200" s="76"/>
      <c r="PBE200" s="67"/>
      <c r="PBF200" s="180"/>
      <c r="PBG200" s="180"/>
      <c r="PBH200" s="180"/>
      <c r="PBI200" s="180"/>
      <c r="PBJ200" s="180"/>
      <c r="PBK200" s="76"/>
      <c r="PBL200" s="67"/>
      <c r="PBM200" s="180"/>
      <c r="PBN200" s="180"/>
      <c r="PBO200" s="180"/>
      <c r="PBP200" s="180"/>
      <c r="PBQ200" s="180"/>
      <c r="PBR200" s="76"/>
      <c r="PBS200" s="67"/>
      <c r="PBT200" s="180"/>
      <c r="PBU200" s="180"/>
      <c r="PBV200" s="180"/>
      <c r="PBW200" s="180"/>
      <c r="PBX200" s="180"/>
      <c r="PBY200" s="76"/>
      <c r="PBZ200" s="67"/>
      <c r="PCA200" s="180"/>
      <c r="PCB200" s="180"/>
      <c r="PCC200" s="180"/>
      <c r="PCD200" s="180"/>
      <c r="PCE200" s="180"/>
      <c r="PCF200" s="76"/>
      <c r="PCG200" s="67"/>
      <c r="PCH200" s="180"/>
      <c r="PCI200" s="180"/>
      <c r="PCJ200" s="180"/>
      <c r="PCK200" s="180"/>
      <c r="PCL200" s="180"/>
      <c r="PCM200" s="76"/>
      <c r="PCN200" s="67"/>
      <c r="PCO200" s="180"/>
      <c r="PCP200" s="180"/>
      <c r="PCQ200" s="180"/>
      <c r="PCR200" s="180"/>
      <c r="PCS200" s="180"/>
      <c r="PCT200" s="76"/>
      <c r="PCU200" s="67"/>
      <c r="PCV200" s="180"/>
      <c r="PCW200" s="180"/>
      <c r="PCX200" s="180"/>
      <c r="PCY200" s="180"/>
      <c r="PCZ200" s="180"/>
      <c r="PDA200" s="76"/>
      <c r="PDB200" s="67"/>
      <c r="PDC200" s="180"/>
      <c r="PDD200" s="180"/>
      <c r="PDE200" s="180"/>
      <c r="PDF200" s="180"/>
      <c r="PDG200" s="180"/>
      <c r="PDH200" s="76"/>
      <c r="PDI200" s="67"/>
      <c r="PDJ200" s="180"/>
      <c r="PDK200" s="180"/>
      <c r="PDL200" s="180"/>
      <c r="PDM200" s="180"/>
      <c r="PDN200" s="180"/>
      <c r="PDO200" s="76"/>
      <c r="PDP200" s="67"/>
      <c r="PDQ200" s="180"/>
      <c r="PDR200" s="180"/>
      <c r="PDS200" s="180"/>
      <c r="PDT200" s="180"/>
      <c r="PDU200" s="180"/>
      <c r="PDV200" s="76"/>
      <c r="PDW200" s="67"/>
      <c r="PDX200" s="180"/>
      <c r="PDY200" s="180"/>
      <c r="PDZ200" s="180"/>
      <c r="PEA200" s="180"/>
      <c r="PEB200" s="180"/>
      <c r="PEC200" s="76"/>
      <c r="PED200" s="67"/>
      <c r="PEE200" s="180"/>
      <c r="PEF200" s="180"/>
      <c r="PEG200" s="180"/>
      <c r="PEH200" s="180"/>
      <c r="PEI200" s="180"/>
      <c r="PEJ200" s="76"/>
      <c r="PEK200" s="67"/>
      <c r="PEL200" s="180"/>
      <c r="PEM200" s="180"/>
      <c r="PEN200" s="180"/>
      <c r="PEO200" s="180"/>
      <c r="PEP200" s="180"/>
      <c r="PEQ200" s="76"/>
      <c r="PER200" s="67"/>
      <c r="PES200" s="180"/>
      <c r="PET200" s="180"/>
      <c r="PEU200" s="180"/>
      <c r="PEV200" s="180"/>
      <c r="PEW200" s="180"/>
      <c r="PEX200" s="76"/>
      <c r="PEY200" s="67"/>
      <c r="PEZ200" s="180"/>
      <c r="PFA200" s="180"/>
      <c r="PFB200" s="180"/>
      <c r="PFC200" s="180"/>
      <c r="PFD200" s="180"/>
      <c r="PFE200" s="76"/>
      <c r="PFF200" s="67"/>
      <c r="PFG200" s="180"/>
      <c r="PFH200" s="180"/>
      <c r="PFI200" s="180"/>
      <c r="PFJ200" s="180"/>
      <c r="PFK200" s="180"/>
      <c r="PFL200" s="76"/>
      <c r="PFM200" s="67"/>
      <c r="PFN200" s="180"/>
      <c r="PFO200" s="180"/>
      <c r="PFP200" s="180"/>
      <c r="PFQ200" s="180"/>
      <c r="PFR200" s="180"/>
      <c r="PFS200" s="76"/>
      <c r="PFT200" s="67"/>
      <c r="PFU200" s="180"/>
      <c r="PFV200" s="180"/>
      <c r="PFW200" s="180"/>
      <c r="PFX200" s="180"/>
      <c r="PFY200" s="180"/>
      <c r="PFZ200" s="76"/>
      <c r="PGA200" s="67"/>
      <c r="PGB200" s="180"/>
      <c r="PGC200" s="180"/>
      <c r="PGD200" s="180"/>
      <c r="PGE200" s="180"/>
      <c r="PGF200" s="180"/>
      <c r="PGG200" s="76"/>
      <c r="PGH200" s="67"/>
      <c r="PGI200" s="180"/>
      <c r="PGJ200" s="180"/>
      <c r="PGK200" s="180"/>
      <c r="PGL200" s="180"/>
      <c r="PGM200" s="180"/>
      <c r="PGN200" s="76"/>
      <c r="PGO200" s="67"/>
      <c r="PGP200" s="180"/>
      <c r="PGQ200" s="180"/>
      <c r="PGR200" s="180"/>
      <c r="PGS200" s="180"/>
      <c r="PGT200" s="180"/>
      <c r="PGU200" s="76"/>
      <c r="PGV200" s="67"/>
      <c r="PGW200" s="180"/>
      <c r="PGX200" s="180"/>
      <c r="PGY200" s="180"/>
      <c r="PGZ200" s="180"/>
      <c r="PHA200" s="180"/>
      <c r="PHB200" s="76"/>
      <c r="PHC200" s="67"/>
      <c r="PHD200" s="180"/>
      <c r="PHE200" s="180"/>
      <c r="PHF200" s="180"/>
      <c r="PHG200" s="180"/>
      <c r="PHH200" s="180"/>
      <c r="PHI200" s="76"/>
      <c r="PHJ200" s="67"/>
      <c r="PHK200" s="180"/>
      <c r="PHL200" s="180"/>
      <c r="PHM200" s="180"/>
      <c r="PHN200" s="180"/>
      <c r="PHO200" s="180"/>
      <c r="PHP200" s="76"/>
      <c r="PHQ200" s="67"/>
      <c r="PHR200" s="180"/>
      <c r="PHS200" s="180"/>
      <c r="PHT200" s="180"/>
      <c r="PHU200" s="180"/>
      <c r="PHV200" s="180"/>
      <c r="PHW200" s="76"/>
      <c r="PHX200" s="67"/>
      <c r="PHY200" s="180"/>
      <c r="PHZ200" s="180"/>
      <c r="PIA200" s="180"/>
      <c r="PIB200" s="180"/>
      <c r="PIC200" s="180"/>
      <c r="PID200" s="76"/>
      <c r="PIE200" s="67"/>
      <c r="PIF200" s="180"/>
      <c r="PIG200" s="180"/>
      <c r="PIH200" s="180"/>
      <c r="PII200" s="180"/>
      <c r="PIJ200" s="180"/>
      <c r="PIK200" s="76"/>
      <c r="PIL200" s="67"/>
      <c r="PIM200" s="180"/>
      <c r="PIN200" s="180"/>
      <c r="PIO200" s="180"/>
      <c r="PIP200" s="180"/>
      <c r="PIQ200" s="180"/>
      <c r="PIR200" s="76"/>
      <c r="PIS200" s="67"/>
      <c r="PIT200" s="180"/>
      <c r="PIU200" s="180"/>
      <c r="PIV200" s="180"/>
      <c r="PIW200" s="180"/>
      <c r="PIX200" s="180"/>
      <c r="PIY200" s="76"/>
      <c r="PIZ200" s="67"/>
      <c r="PJA200" s="180"/>
      <c r="PJB200" s="180"/>
      <c r="PJC200" s="180"/>
      <c r="PJD200" s="180"/>
      <c r="PJE200" s="180"/>
      <c r="PJF200" s="76"/>
      <c r="PJG200" s="67"/>
      <c r="PJH200" s="180"/>
      <c r="PJI200" s="180"/>
      <c r="PJJ200" s="180"/>
      <c r="PJK200" s="180"/>
      <c r="PJL200" s="180"/>
      <c r="PJM200" s="76"/>
      <c r="PJN200" s="67"/>
      <c r="PJO200" s="180"/>
      <c r="PJP200" s="180"/>
      <c r="PJQ200" s="180"/>
      <c r="PJR200" s="180"/>
      <c r="PJS200" s="180"/>
      <c r="PJT200" s="76"/>
      <c r="PJU200" s="67"/>
      <c r="PJV200" s="180"/>
      <c r="PJW200" s="180"/>
      <c r="PJX200" s="180"/>
      <c r="PJY200" s="180"/>
      <c r="PJZ200" s="180"/>
      <c r="PKA200" s="76"/>
      <c r="PKB200" s="67"/>
      <c r="PKC200" s="180"/>
      <c r="PKD200" s="180"/>
      <c r="PKE200" s="180"/>
      <c r="PKF200" s="180"/>
      <c r="PKG200" s="180"/>
      <c r="PKH200" s="76"/>
      <c r="PKI200" s="67"/>
      <c r="PKJ200" s="180"/>
      <c r="PKK200" s="180"/>
      <c r="PKL200" s="180"/>
      <c r="PKM200" s="180"/>
      <c r="PKN200" s="180"/>
      <c r="PKO200" s="76"/>
      <c r="PKP200" s="67"/>
      <c r="PKQ200" s="180"/>
      <c r="PKR200" s="180"/>
      <c r="PKS200" s="180"/>
      <c r="PKT200" s="180"/>
      <c r="PKU200" s="180"/>
      <c r="PKV200" s="76"/>
      <c r="PKW200" s="67"/>
      <c r="PKX200" s="180"/>
      <c r="PKY200" s="180"/>
      <c r="PKZ200" s="180"/>
      <c r="PLA200" s="180"/>
      <c r="PLB200" s="180"/>
      <c r="PLC200" s="76"/>
      <c r="PLD200" s="67"/>
      <c r="PLE200" s="180"/>
      <c r="PLF200" s="180"/>
      <c r="PLG200" s="180"/>
      <c r="PLH200" s="180"/>
      <c r="PLI200" s="180"/>
      <c r="PLJ200" s="76"/>
      <c r="PLK200" s="67"/>
      <c r="PLL200" s="180"/>
      <c r="PLM200" s="180"/>
      <c r="PLN200" s="180"/>
      <c r="PLO200" s="180"/>
      <c r="PLP200" s="180"/>
      <c r="PLQ200" s="76"/>
      <c r="PLR200" s="67"/>
      <c r="PLS200" s="180"/>
      <c r="PLT200" s="180"/>
      <c r="PLU200" s="180"/>
      <c r="PLV200" s="180"/>
      <c r="PLW200" s="180"/>
      <c r="PLX200" s="76"/>
      <c r="PLY200" s="67"/>
      <c r="PLZ200" s="180"/>
      <c r="PMA200" s="180"/>
      <c r="PMB200" s="180"/>
      <c r="PMC200" s="180"/>
      <c r="PMD200" s="180"/>
      <c r="PME200" s="76"/>
      <c r="PMF200" s="67"/>
      <c r="PMG200" s="180"/>
      <c r="PMH200" s="180"/>
      <c r="PMI200" s="180"/>
      <c r="PMJ200" s="180"/>
      <c r="PMK200" s="180"/>
      <c r="PML200" s="76"/>
      <c r="PMM200" s="67"/>
      <c r="PMN200" s="180"/>
      <c r="PMO200" s="180"/>
      <c r="PMP200" s="180"/>
      <c r="PMQ200" s="180"/>
      <c r="PMR200" s="180"/>
      <c r="PMS200" s="76"/>
      <c r="PMT200" s="67"/>
      <c r="PMU200" s="180"/>
      <c r="PMV200" s="180"/>
      <c r="PMW200" s="180"/>
      <c r="PMX200" s="180"/>
      <c r="PMY200" s="180"/>
      <c r="PMZ200" s="76"/>
      <c r="PNA200" s="67"/>
      <c r="PNB200" s="180"/>
      <c r="PNC200" s="180"/>
      <c r="PND200" s="180"/>
      <c r="PNE200" s="180"/>
      <c r="PNF200" s="180"/>
      <c r="PNG200" s="76"/>
      <c r="PNH200" s="67"/>
      <c r="PNI200" s="180"/>
      <c r="PNJ200" s="180"/>
      <c r="PNK200" s="180"/>
      <c r="PNL200" s="180"/>
      <c r="PNM200" s="180"/>
      <c r="PNN200" s="76"/>
      <c r="PNO200" s="67"/>
      <c r="PNP200" s="180"/>
      <c r="PNQ200" s="180"/>
      <c r="PNR200" s="180"/>
      <c r="PNS200" s="180"/>
      <c r="PNT200" s="180"/>
      <c r="PNU200" s="76"/>
      <c r="PNV200" s="67"/>
      <c r="PNW200" s="180"/>
      <c r="PNX200" s="180"/>
      <c r="PNY200" s="180"/>
      <c r="PNZ200" s="180"/>
      <c r="POA200" s="180"/>
      <c r="POB200" s="76"/>
      <c r="POC200" s="67"/>
      <c r="POD200" s="180"/>
      <c r="POE200" s="180"/>
      <c r="POF200" s="180"/>
      <c r="POG200" s="180"/>
      <c r="POH200" s="180"/>
      <c r="POI200" s="76"/>
      <c r="POJ200" s="67"/>
      <c r="POK200" s="180"/>
      <c r="POL200" s="180"/>
      <c r="POM200" s="180"/>
      <c r="PON200" s="180"/>
      <c r="POO200" s="180"/>
      <c r="POP200" s="76"/>
      <c r="POQ200" s="67"/>
      <c r="POR200" s="180"/>
      <c r="POS200" s="180"/>
      <c r="POT200" s="180"/>
      <c r="POU200" s="180"/>
      <c r="POV200" s="180"/>
      <c r="POW200" s="76"/>
      <c r="POX200" s="67"/>
      <c r="POY200" s="180"/>
      <c r="POZ200" s="180"/>
      <c r="PPA200" s="180"/>
      <c r="PPB200" s="180"/>
      <c r="PPC200" s="180"/>
      <c r="PPD200" s="76"/>
      <c r="PPE200" s="67"/>
      <c r="PPF200" s="180"/>
      <c r="PPG200" s="180"/>
      <c r="PPH200" s="180"/>
      <c r="PPI200" s="180"/>
      <c r="PPJ200" s="180"/>
      <c r="PPK200" s="76"/>
      <c r="PPL200" s="67"/>
      <c r="PPM200" s="180"/>
      <c r="PPN200" s="180"/>
      <c r="PPO200" s="180"/>
      <c r="PPP200" s="180"/>
      <c r="PPQ200" s="180"/>
      <c r="PPR200" s="76"/>
      <c r="PPS200" s="67"/>
      <c r="PPT200" s="180"/>
      <c r="PPU200" s="180"/>
      <c r="PPV200" s="180"/>
      <c r="PPW200" s="180"/>
      <c r="PPX200" s="180"/>
      <c r="PPY200" s="76"/>
      <c r="PPZ200" s="67"/>
      <c r="PQA200" s="180"/>
      <c r="PQB200" s="180"/>
      <c r="PQC200" s="180"/>
      <c r="PQD200" s="180"/>
      <c r="PQE200" s="180"/>
      <c r="PQF200" s="76"/>
      <c r="PQG200" s="67"/>
      <c r="PQH200" s="180"/>
      <c r="PQI200" s="180"/>
      <c r="PQJ200" s="180"/>
      <c r="PQK200" s="180"/>
      <c r="PQL200" s="180"/>
      <c r="PQM200" s="76"/>
      <c r="PQN200" s="67"/>
      <c r="PQO200" s="180"/>
      <c r="PQP200" s="180"/>
      <c r="PQQ200" s="180"/>
      <c r="PQR200" s="180"/>
      <c r="PQS200" s="180"/>
      <c r="PQT200" s="76"/>
      <c r="PQU200" s="67"/>
      <c r="PQV200" s="180"/>
      <c r="PQW200" s="180"/>
      <c r="PQX200" s="180"/>
      <c r="PQY200" s="180"/>
      <c r="PQZ200" s="180"/>
      <c r="PRA200" s="76"/>
      <c r="PRB200" s="67"/>
      <c r="PRC200" s="180"/>
      <c r="PRD200" s="180"/>
      <c r="PRE200" s="180"/>
      <c r="PRF200" s="180"/>
      <c r="PRG200" s="180"/>
      <c r="PRH200" s="76"/>
      <c r="PRI200" s="67"/>
      <c r="PRJ200" s="180"/>
      <c r="PRK200" s="180"/>
      <c r="PRL200" s="180"/>
      <c r="PRM200" s="180"/>
      <c r="PRN200" s="180"/>
      <c r="PRO200" s="76"/>
      <c r="PRP200" s="67"/>
      <c r="PRQ200" s="180"/>
      <c r="PRR200" s="180"/>
      <c r="PRS200" s="180"/>
      <c r="PRT200" s="180"/>
      <c r="PRU200" s="180"/>
      <c r="PRV200" s="76"/>
      <c r="PRW200" s="67"/>
      <c r="PRX200" s="180"/>
      <c r="PRY200" s="180"/>
      <c r="PRZ200" s="180"/>
      <c r="PSA200" s="180"/>
      <c r="PSB200" s="180"/>
      <c r="PSC200" s="76"/>
      <c r="PSD200" s="67"/>
      <c r="PSE200" s="180"/>
      <c r="PSF200" s="180"/>
      <c r="PSG200" s="180"/>
      <c r="PSH200" s="180"/>
      <c r="PSI200" s="180"/>
      <c r="PSJ200" s="76"/>
      <c r="PSK200" s="67"/>
      <c r="PSL200" s="180"/>
      <c r="PSM200" s="180"/>
      <c r="PSN200" s="180"/>
      <c r="PSO200" s="180"/>
      <c r="PSP200" s="180"/>
      <c r="PSQ200" s="76"/>
      <c r="PSR200" s="67"/>
      <c r="PSS200" s="180"/>
      <c r="PST200" s="180"/>
      <c r="PSU200" s="180"/>
      <c r="PSV200" s="180"/>
      <c r="PSW200" s="180"/>
      <c r="PSX200" s="76"/>
      <c r="PSY200" s="67"/>
      <c r="PSZ200" s="180"/>
      <c r="PTA200" s="180"/>
      <c r="PTB200" s="180"/>
      <c r="PTC200" s="180"/>
      <c r="PTD200" s="180"/>
      <c r="PTE200" s="76"/>
      <c r="PTF200" s="67"/>
      <c r="PTG200" s="180"/>
      <c r="PTH200" s="180"/>
      <c r="PTI200" s="180"/>
      <c r="PTJ200" s="180"/>
      <c r="PTK200" s="180"/>
      <c r="PTL200" s="76"/>
      <c r="PTM200" s="67"/>
      <c r="PTN200" s="180"/>
      <c r="PTO200" s="180"/>
      <c r="PTP200" s="180"/>
      <c r="PTQ200" s="180"/>
      <c r="PTR200" s="180"/>
      <c r="PTS200" s="76"/>
      <c r="PTT200" s="67"/>
      <c r="PTU200" s="180"/>
      <c r="PTV200" s="180"/>
      <c r="PTW200" s="180"/>
      <c r="PTX200" s="180"/>
      <c r="PTY200" s="180"/>
      <c r="PTZ200" s="76"/>
      <c r="PUA200" s="67"/>
      <c r="PUB200" s="180"/>
      <c r="PUC200" s="180"/>
      <c r="PUD200" s="180"/>
      <c r="PUE200" s="180"/>
      <c r="PUF200" s="180"/>
      <c r="PUG200" s="76"/>
      <c r="PUH200" s="67"/>
      <c r="PUI200" s="180"/>
      <c r="PUJ200" s="180"/>
      <c r="PUK200" s="180"/>
      <c r="PUL200" s="180"/>
      <c r="PUM200" s="180"/>
      <c r="PUN200" s="76"/>
      <c r="PUO200" s="67"/>
      <c r="PUP200" s="180"/>
      <c r="PUQ200" s="180"/>
      <c r="PUR200" s="180"/>
      <c r="PUS200" s="180"/>
      <c r="PUT200" s="180"/>
      <c r="PUU200" s="76"/>
      <c r="PUV200" s="67"/>
      <c r="PUW200" s="180"/>
      <c r="PUX200" s="180"/>
      <c r="PUY200" s="180"/>
      <c r="PUZ200" s="180"/>
      <c r="PVA200" s="180"/>
      <c r="PVB200" s="76"/>
      <c r="PVC200" s="67"/>
      <c r="PVD200" s="180"/>
      <c r="PVE200" s="180"/>
      <c r="PVF200" s="180"/>
      <c r="PVG200" s="180"/>
      <c r="PVH200" s="180"/>
      <c r="PVI200" s="76"/>
      <c r="PVJ200" s="67"/>
      <c r="PVK200" s="180"/>
      <c r="PVL200" s="180"/>
      <c r="PVM200" s="180"/>
      <c r="PVN200" s="180"/>
      <c r="PVO200" s="180"/>
      <c r="PVP200" s="76"/>
      <c r="PVQ200" s="67"/>
      <c r="PVR200" s="180"/>
      <c r="PVS200" s="180"/>
      <c r="PVT200" s="180"/>
      <c r="PVU200" s="180"/>
      <c r="PVV200" s="180"/>
      <c r="PVW200" s="76"/>
      <c r="PVX200" s="67"/>
      <c r="PVY200" s="180"/>
      <c r="PVZ200" s="180"/>
      <c r="PWA200" s="180"/>
      <c r="PWB200" s="180"/>
      <c r="PWC200" s="180"/>
      <c r="PWD200" s="76"/>
      <c r="PWE200" s="67"/>
      <c r="PWF200" s="180"/>
      <c r="PWG200" s="180"/>
      <c r="PWH200" s="180"/>
      <c r="PWI200" s="180"/>
      <c r="PWJ200" s="180"/>
      <c r="PWK200" s="76"/>
      <c r="PWL200" s="67"/>
      <c r="PWM200" s="180"/>
      <c r="PWN200" s="180"/>
      <c r="PWO200" s="180"/>
      <c r="PWP200" s="180"/>
      <c r="PWQ200" s="180"/>
      <c r="PWR200" s="76"/>
      <c r="PWS200" s="67"/>
      <c r="PWT200" s="180"/>
      <c r="PWU200" s="180"/>
      <c r="PWV200" s="180"/>
      <c r="PWW200" s="180"/>
      <c r="PWX200" s="180"/>
      <c r="PWY200" s="76"/>
      <c r="PWZ200" s="67"/>
      <c r="PXA200" s="180"/>
      <c r="PXB200" s="180"/>
      <c r="PXC200" s="180"/>
      <c r="PXD200" s="180"/>
      <c r="PXE200" s="180"/>
      <c r="PXF200" s="76"/>
      <c r="PXG200" s="67"/>
      <c r="PXH200" s="180"/>
      <c r="PXI200" s="180"/>
      <c r="PXJ200" s="180"/>
      <c r="PXK200" s="180"/>
      <c r="PXL200" s="180"/>
      <c r="PXM200" s="76"/>
      <c r="PXN200" s="67"/>
      <c r="PXO200" s="180"/>
      <c r="PXP200" s="180"/>
      <c r="PXQ200" s="180"/>
      <c r="PXR200" s="180"/>
      <c r="PXS200" s="180"/>
      <c r="PXT200" s="76"/>
      <c r="PXU200" s="67"/>
      <c r="PXV200" s="180"/>
      <c r="PXW200" s="180"/>
      <c r="PXX200" s="180"/>
      <c r="PXY200" s="180"/>
      <c r="PXZ200" s="180"/>
      <c r="PYA200" s="76"/>
      <c r="PYB200" s="67"/>
      <c r="PYC200" s="180"/>
      <c r="PYD200" s="180"/>
      <c r="PYE200" s="180"/>
      <c r="PYF200" s="180"/>
      <c r="PYG200" s="180"/>
      <c r="PYH200" s="76"/>
      <c r="PYI200" s="67"/>
      <c r="PYJ200" s="180"/>
      <c r="PYK200" s="180"/>
      <c r="PYL200" s="180"/>
      <c r="PYM200" s="180"/>
      <c r="PYN200" s="180"/>
      <c r="PYO200" s="76"/>
      <c r="PYP200" s="67"/>
      <c r="PYQ200" s="180"/>
      <c r="PYR200" s="180"/>
      <c r="PYS200" s="180"/>
      <c r="PYT200" s="180"/>
      <c r="PYU200" s="180"/>
      <c r="PYV200" s="76"/>
      <c r="PYW200" s="67"/>
      <c r="PYX200" s="180"/>
      <c r="PYY200" s="180"/>
      <c r="PYZ200" s="180"/>
      <c r="PZA200" s="180"/>
      <c r="PZB200" s="180"/>
      <c r="PZC200" s="76"/>
      <c r="PZD200" s="67"/>
      <c r="PZE200" s="180"/>
      <c r="PZF200" s="180"/>
      <c r="PZG200" s="180"/>
      <c r="PZH200" s="180"/>
      <c r="PZI200" s="180"/>
      <c r="PZJ200" s="76"/>
      <c r="PZK200" s="67"/>
      <c r="PZL200" s="180"/>
      <c r="PZM200" s="180"/>
      <c r="PZN200" s="180"/>
      <c r="PZO200" s="180"/>
      <c r="PZP200" s="180"/>
      <c r="PZQ200" s="76"/>
      <c r="PZR200" s="67"/>
      <c r="PZS200" s="180"/>
      <c r="PZT200" s="180"/>
      <c r="PZU200" s="180"/>
      <c r="PZV200" s="180"/>
      <c r="PZW200" s="180"/>
      <c r="PZX200" s="76"/>
      <c r="PZY200" s="67"/>
      <c r="PZZ200" s="180"/>
      <c r="QAA200" s="180"/>
      <c r="QAB200" s="180"/>
      <c r="QAC200" s="180"/>
      <c r="QAD200" s="180"/>
      <c r="QAE200" s="76"/>
      <c r="QAF200" s="67"/>
      <c r="QAG200" s="180"/>
      <c r="QAH200" s="180"/>
      <c r="QAI200" s="180"/>
      <c r="QAJ200" s="180"/>
      <c r="QAK200" s="180"/>
      <c r="QAL200" s="76"/>
      <c r="QAM200" s="67"/>
      <c r="QAN200" s="180"/>
      <c r="QAO200" s="180"/>
      <c r="QAP200" s="180"/>
      <c r="QAQ200" s="180"/>
      <c r="QAR200" s="180"/>
      <c r="QAS200" s="76"/>
      <c r="QAT200" s="67"/>
      <c r="QAU200" s="180"/>
      <c r="QAV200" s="180"/>
      <c r="QAW200" s="180"/>
      <c r="QAX200" s="180"/>
      <c r="QAY200" s="180"/>
      <c r="QAZ200" s="76"/>
      <c r="QBA200" s="67"/>
      <c r="QBB200" s="180"/>
      <c r="QBC200" s="180"/>
      <c r="QBD200" s="180"/>
      <c r="QBE200" s="180"/>
      <c r="QBF200" s="180"/>
      <c r="QBG200" s="76"/>
      <c r="QBH200" s="67"/>
      <c r="QBI200" s="180"/>
      <c r="QBJ200" s="180"/>
      <c r="QBK200" s="180"/>
      <c r="QBL200" s="180"/>
      <c r="QBM200" s="180"/>
      <c r="QBN200" s="76"/>
      <c r="QBO200" s="67"/>
      <c r="QBP200" s="180"/>
      <c r="QBQ200" s="180"/>
      <c r="QBR200" s="180"/>
      <c r="QBS200" s="180"/>
      <c r="QBT200" s="180"/>
      <c r="QBU200" s="76"/>
      <c r="QBV200" s="67"/>
      <c r="QBW200" s="180"/>
      <c r="QBX200" s="180"/>
      <c r="QBY200" s="180"/>
      <c r="QBZ200" s="180"/>
      <c r="QCA200" s="180"/>
      <c r="QCB200" s="76"/>
      <c r="QCC200" s="67"/>
      <c r="QCD200" s="180"/>
      <c r="QCE200" s="180"/>
      <c r="QCF200" s="180"/>
      <c r="QCG200" s="180"/>
      <c r="QCH200" s="180"/>
      <c r="QCI200" s="76"/>
      <c r="QCJ200" s="67"/>
      <c r="QCK200" s="180"/>
      <c r="QCL200" s="180"/>
      <c r="QCM200" s="180"/>
      <c r="QCN200" s="180"/>
      <c r="QCO200" s="180"/>
      <c r="QCP200" s="76"/>
      <c r="QCQ200" s="67"/>
      <c r="QCR200" s="180"/>
      <c r="QCS200" s="180"/>
      <c r="QCT200" s="180"/>
      <c r="QCU200" s="180"/>
      <c r="QCV200" s="180"/>
      <c r="QCW200" s="76"/>
      <c r="QCX200" s="67"/>
      <c r="QCY200" s="180"/>
      <c r="QCZ200" s="180"/>
      <c r="QDA200" s="180"/>
      <c r="QDB200" s="180"/>
      <c r="QDC200" s="180"/>
      <c r="QDD200" s="76"/>
      <c r="QDE200" s="67"/>
      <c r="QDF200" s="180"/>
      <c r="QDG200" s="180"/>
      <c r="QDH200" s="180"/>
      <c r="QDI200" s="180"/>
      <c r="QDJ200" s="180"/>
      <c r="QDK200" s="76"/>
      <c r="QDL200" s="67"/>
      <c r="QDM200" s="180"/>
      <c r="QDN200" s="180"/>
      <c r="QDO200" s="180"/>
      <c r="QDP200" s="180"/>
      <c r="QDQ200" s="180"/>
      <c r="QDR200" s="76"/>
      <c r="QDS200" s="67"/>
      <c r="QDT200" s="180"/>
      <c r="QDU200" s="180"/>
      <c r="QDV200" s="180"/>
      <c r="QDW200" s="180"/>
      <c r="QDX200" s="180"/>
      <c r="QDY200" s="76"/>
      <c r="QDZ200" s="67"/>
      <c r="QEA200" s="180"/>
      <c r="QEB200" s="180"/>
      <c r="QEC200" s="180"/>
      <c r="QED200" s="180"/>
      <c r="QEE200" s="180"/>
      <c r="QEF200" s="76"/>
      <c r="QEG200" s="67"/>
      <c r="QEH200" s="180"/>
      <c r="QEI200" s="180"/>
      <c r="QEJ200" s="180"/>
      <c r="QEK200" s="180"/>
      <c r="QEL200" s="180"/>
      <c r="QEM200" s="76"/>
      <c r="QEN200" s="67"/>
      <c r="QEO200" s="180"/>
      <c r="QEP200" s="180"/>
      <c r="QEQ200" s="180"/>
      <c r="QER200" s="180"/>
      <c r="QES200" s="180"/>
      <c r="QET200" s="76"/>
      <c r="QEU200" s="67"/>
      <c r="QEV200" s="180"/>
      <c r="QEW200" s="180"/>
      <c r="QEX200" s="180"/>
      <c r="QEY200" s="180"/>
      <c r="QEZ200" s="180"/>
      <c r="QFA200" s="76"/>
      <c r="QFB200" s="67"/>
      <c r="QFC200" s="180"/>
      <c r="QFD200" s="180"/>
      <c r="QFE200" s="180"/>
      <c r="QFF200" s="180"/>
      <c r="QFG200" s="180"/>
      <c r="QFH200" s="76"/>
      <c r="QFI200" s="67"/>
      <c r="QFJ200" s="180"/>
      <c r="QFK200" s="180"/>
      <c r="QFL200" s="180"/>
      <c r="QFM200" s="180"/>
      <c r="QFN200" s="180"/>
      <c r="QFO200" s="76"/>
      <c r="QFP200" s="67"/>
      <c r="QFQ200" s="180"/>
      <c r="QFR200" s="180"/>
      <c r="QFS200" s="180"/>
      <c r="QFT200" s="180"/>
      <c r="QFU200" s="180"/>
      <c r="QFV200" s="76"/>
      <c r="QFW200" s="67"/>
      <c r="QFX200" s="180"/>
      <c r="QFY200" s="180"/>
      <c r="QFZ200" s="180"/>
      <c r="QGA200" s="180"/>
      <c r="QGB200" s="180"/>
      <c r="QGC200" s="76"/>
      <c r="QGD200" s="67"/>
      <c r="QGE200" s="180"/>
      <c r="QGF200" s="180"/>
      <c r="QGG200" s="180"/>
      <c r="QGH200" s="180"/>
      <c r="QGI200" s="180"/>
      <c r="QGJ200" s="76"/>
      <c r="QGK200" s="67"/>
      <c r="QGL200" s="180"/>
      <c r="QGM200" s="180"/>
      <c r="QGN200" s="180"/>
      <c r="QGO200" s="180"/>
      <c r="QGP200" s="180"/>
      <c r="QGQ200" s="76"/>
      <c r="QGR200" s="67"/>
      <c r="QGS200" s="180"/>
      <c r="QGT200" s="180"/>
      <c r="QGU200" s="180"/>
      <c r="QGV200" s="180"/>
      <c r="QGW200" s="180"/>
      <c r="QGX200" s="76"/>
      <c r="QGY200" s="67"/>
      <c r="QGZ200" s="180"/>
      <c r="QHA200" s="180"/>
      <c r="QHB200" s="180"/>
      <c r="QHC200" s="180"/>
      <c r="QHD200" s="180"/>
      <c r="QHE200" s="76"/>
      <c r="QHF200" s="67"/>
      <c r="QHG200" s="180"/>
      <c r="QHH200" s="180"/>
      <c r="QHI200" s="180"/>
      <c r="QHJ200" s="180"/>
      <c r="QHK200" s="180"/>
      <c r="QHL200" s="76"/>
      <c r="QHM200" s="67"/>
      <c r="QHN200" s="180"/>
      <c r="QHO200" s="180"/>
      <c r="QHP200" s="180"/>
      <c r="QHQ200" s="180"/>
      <c r="QHR200" s="180"/>
      <c r="QHS200" s="76"/>
      <c r="QHT200" s="67"/>
      <c r="QHU200" s="180"/>
      <c r="QHV200" s="180"/>
      <c r="QHW200" s="180"/>
      <c r="QHX200" s="180"/>
      <c r="QHY200" s="180"/>
      <c r="QHZ200" s="76"/>
      <c r="QIA200" s="67"/>
      <c r="QIB200" s="180"/>
      <c r="QIC200" s="180"/>
      <c r="QID200" s="180"/>
      <c r="QIE200" s="180"/>
      <c r="QIF200" s="180"/>
      <c r="QIG200" s="76"/>
      <c r="QIH200" s="67"/>
      <c r="QII200" s="180"/>
      <c r="QIJ200" s="180"/>
      <c r="QIK200" s="180"/>
      <c r="QIL200" s="180"/>
      <c r="QIM200" s="180"/>
      <c r="QIN200" s="76"/>
      <c r="QIO200" s="67"/>
      <c r="QIP200" s="180"/>
      <c r="QIQ200" s="180"/>
      <c r="QIR200" s="180"/>
      <c r="QIS200" s="180"/>
      <c r="QIT200" s="180"/>
      <c r="QIU200" s="76"/>
      <c r="QIV200" s="67"/>
      <c r="QIW200" s="180"/>
      <c r="QIX200" s="180"/>
      <c r="QIY200" s="180"/>
      <c r="QIZ200" s="180"/>
      <c r="QJA200" s="180"/>
      <c r="QJB200" s="76"/>
      <c r="QJC200" s="67"/>
      <c r="QJD200" s="180"/>
      <c r="QJE200" s="180"/>
      <c r="QJF200" s="180"/>
      <c r="QJG200" s="180"/>
      <c r="QJH200" s="180"/>
      <c r="QJI200" s="76"/>
      <c r="QJJ200" s="67"/>
      <c r="QJK200" s="180"/>
      <c r="QJL200" s="180"/>
      <c r="QJM200" s="180"/>
      <c r="QJN200" s="180"/>
      <c r="QJO200" s="180"/>
      <c r="QJP200" s="76"/>
      <c r="QJQ200" s="67"/>
      <c r="QJR200" s="180"/>
      <c r="QJS200" s="180"/>
      <c r="QJT200" s="180"/>
      <c r="QJU200" s="180"/>
      <c r="QJV200" s="180"/>
      <c r="QJW200" s="76"/>
      <c r="QJX200" s="67"/>
      <c r="QJY200" s="180"/>
      <c r="QJZ200" s="180"/>
      <c r="QKA200" s="180"/>
      <c r="QKB200" s="180"/>
      <c r="QKC200" s="180"/>
      <c r="QKD200" s="76"/>
      <c r="QKE200" s="67"/>
      <c r="QKF200" s="180"/>
      <c r="QKG200" s="180"/>
      <c r="QKH200" s="180"/>
      <c r="QKI200" s="180"/>
      <c r="QKJ200" s="180"/>
      <c r="QKK200" s="76"/>
      <c r="QKL200" s="67"/>
      <c r="QKM200" s="180"/>
      <c r="QKN200" s="180"/>
      <c r="QKO200" s="180"/>
      <c r="QKP200" s="180"/>
      <c r="QKQ200" s="180"/>
      <c r="QKR200" s="76"/>
      <c r="QKS200" s="67"/>
      <c r="QKT200" s="180"/>
      <c r="QKU200" s="180"/>
      <c r="QKV200" s="180"/>
      <c r="QKW200" s="180"/>
      <c r="QKX200" s="180"/>
      <c r="QKY200" s="76"/>
      <c r="QKZ200" s="67"/>
      <c r="QLA200" s="180"/>
      <c r="QLB200" s="180"/>
      <c r="QLC200" s="180"/>
      <c r="QLD200" s="180"/>
      <c r="QLE200" s="180"/>
      <c r="QLF200" s="76"/>
      <c r="QLG200" s="67"/>
      <c r="QLH200" s="180"/>
      <c r="QLI200" s="180"/>
      <c r="QLJ200" s="180"/>
      <c r="QLK200" s="180"/>
      <c r="QLL200" s="180"/>
      <c r="QLM200" s="76"/>
      <c r="QLN200" s="67"/>
      <c r="QLO200" s="180"/>
      <c r="QLP200" s="180"/>
      <c r="QLQ200" s="180"/>
      <c r="QLR200" s="180"/>
      <c r="QLS200" s="180"/>
      <c r="QLT200" s="76"/>
      <c r="QLU200" s="67"/>
      <c r="QLV200" s="180"/>
      <c r="QLW200" s="180"/>
      <c r="QLX200" s="180"/>
      <c r="QLY200" s="180"/>
      <c r="QLZ200" s="180"/>
      <c r="QMA200" s="76"/>
      <c r="QMB200" s="67"/>
      <c r="QMC200" s="180"/>
      <c r="QMD200" s="180"/>
      <c r="QME200" s="180"/>
      <c r="QMF200" s="180"/>
      <c r="QMG200" s="180"/>
      <c r="QMH200" s="76"/>
      <c r="QMI200" s="67"/>
      <c r="QMJ200" s="180"/>
      <c r="QMK200" s="180"/>
      <c r="QML200" s="180"/>
      <c r="QMM200" s="180"/>
      <c r="QMN200" s="180"/>
      <c r="QMO200" s="76"/>
      <c r="QMP200" s="67"/>
      <c r="QMQ200" s="180"/>
      <c r="QMR200" s="180"/>
      <c r="QMS200" s="180"/>
      <c r="QMT200" s="180"/>
      <c r="QMU200" s="180"/>
      <c r="QMV200" s="76"/>
      <c r="QMW200" s="67"/>
      <c r="QMX200" s="180"/>
      <c r="QMY200" s="180"/>
      <c r="QMZ200" s="180"/>
      <c r="QNA200" s="180"/>
      <c r="QNB200" s="180"/>
      <c r="QNC200" s="76"/>
      <c r="QND200" s="67"/>
      <c r="QNE200" s="180"/>
      <c r="QNF200" s="180"/>
      <c r="QNG200" s="180"/>
      <c r="QNH200" s="180"/>
      <c r="QNI200" s="180"/>
      <c r="QNJ200" s="76"/>
      <c r="QNK200" s="67"/>
      <c r="QNL200" s="180"/>
      <c r="QNM200" s="180"/>
      <c r="QNN200" s="180"/>
      <c r="QNO200" s="180"/>
      <c r="QNP200" s="180"/>
      <c r="QNQ200" s="76"/>
      <c r="QNR200" s="67"/>
      <c r="QNS200" s="180"/>
      <c r="QNT200" s="180"/>
      <c r="QNU200" s="180"/>
      <c r="QNV200" s="180"/>
      <c r="QNW200" s="180"/>
      <c r="QNX200" s="76"/>
      <c r="QNY200" s="67"/>
      <c r="QNZ200" s="180"/>
      <c r="QOA200" s="180"/>
      <c r="QOB200" s="180"/>
      <c r="QOC200" s="180"/>
      <c r="QOD200" s="180"/>
      <c r="QOE200" s="76"/>
      <c r="QOF200" s="67"/>
      <c r="QOG200" s="180"/>
      <c r="QOH200" s="180"/>
      <c r="QOI200" s="180"/>
      <c r="QOJ200" s="180"/>
      <c r="QOK200" s="180"/>
      <c r="QOL200" s="76"/>
      <c r="QOM200" s="67"/>
      <c r="QON200" s="180"/>
      <c r="QOO200" s="180"/>
      <c r="QOP200" s="180"/>
      <c r="QOQ200" s="180"/>
      <c r="QOR200" s="180"/>
      <c r="QOS200" s="76"/>
      <c r="QOT200" s="67"/>
      <c r="QOU200" s="180"/>
      <c r="QOV200" s="180"/>
      <c r="QOW200" s="180"/>
      <c r="QOX200" s="180"/>
      <c r="QOY200" s="180"/>
      <c r="QOZ200" s="76"/>
      <c r="QPA200" s="67"/>
      <c r="QPB200" s="180"/>
      <c r="QPC200" s="180"/>
      <c r="QPD200" s="180"/>
      <c r="QPE200" s="180"/>
      <c r="QPF200" s="180"/>
      <c r="QPG200" s="76"/>
      <c r="QPH200" s="67"/>
      <c r="QPI200" s="180"/>
      <c r="QPJ200" s="180"/>
      <c r="QPK200" s="180"/>
      <c r="QPL200" s="180"/>
      <c r="QPM200" s="180"/>
      <c r="QPN200" s="76"/>
      <c r="QPO200" s="67"/>
      <c r="QPP200" s="180"/>
      <c r="QPQ200" s="180"/>
      <c r="QPR200" s="180"/>
      <c r="QPS200" s="180"/>
      <c r="QPT200" s="180"/>
      <c r="QPU200" s="76"/>
      <c r="QPV200" s="67"/>
      <c r="QPW200" s="180"/>
      <c r="QPX200" s="180"/>
      <c r="QPY200" s="180"/>
      <c r="QPZ200" s="180"/>
      <c r="QQA200" s="180"/>
      <c r="QQB200" s="76"/>
      <c r="QQC200" s="67"/>
      <c r="QQD200" s="180"/>
      <c r="QQE200" s="180"/>
      <c r="QQF200" s="180"/>
      <c r="QQG200" s="180"/>
      <c r="QQH200" s="180"/>
      <c r="QQI200" s="76"/>
      <c r="QQJ200" s="67"/>
      <c r="QQK200" s="180"/>
      <c r="QQL200" s="180"/>
      <c r="QQM200" s="180"/>
      <c r="QQN200" s="180"/>
      <c r="QQO200" s="180"/>
      <c r="QQP200" s="76"/>
      <c r="QQQ200" s="67"/>
      <c r="QQR200" s="180"/>
      <c r="QQS200" s="180"/>
      <c r="QQT200" s="180"/>
      <c r="QQU200" s="180"/>
      <c r="QQV200" s="180"/>
      <c r="QQW200" s="76"/>
      <c r="QQX200" s="67"/>
      <c r="QQY200" s="180"/>
      <c r="QQZ200" s="180"/>
      <c r="QRA200" s="180"/>
      <c r="QRB200" s="180"/>
      <c r="QRC200" s="180"/>
      <c r="QRD200" s="76"/>
      <c r="QRE200" s="67"/>
      <c r="QRF200" s="180"/>
      <c r="QRG200" s="180"/>
      <c r="QRH200" s="180"/>
      <c r="QRI200" s="180"/>
      <c r="QRJ200" s="180"/>
      <c r="QRK200" s="76"/>
      <c r="QRL200" s="67"/>
      <c r="QRM200" s="180"/>
      <c r="QRN200" s="180"/>
      <c r="QRO200" s="180"/>
      <c r="QRP200" s="180"/>
      <c r="QRQ200" s="180"/>
      <c r="QRR200" s="76"/>
      <c r="QRS200" s="67"/>
      <c r="QRT200" s="180"/>
      <c r="QRU200" s="180"/>
      <c r="QRV200" s="180"/>
      <c r="QRW200" s="180"/>
      <c r="QRX200" s="180"/>
      <c r="QRY200" s="76"/>
      <c r="QRZ200" s="67"/>
      <c r="QSA200" s="180"/>
      <c r="QSB200" s="180"/>
      <c r="QSC200" s="180"/>
      <c r="QSD200" s="180"/>
      <c r="QSE200" s="180"/>
      <c r="QSF200" s="76"/>
      <c r="QSG200" s="67"/>
      <c r="QSH200" s="180"/>
      <c r="QSI200" s="180"/>
      <c r="QSJ200" s="180"/>
      <c r="QSK200" s="180"/>
      <c r="QSL200" s="180"/>
      <c r="QSM200" s="76"/>
      <c r="QSN200" s="67"/>
      <c r="QSO200" s="180"/>
      <c r="QSP200" s="180"/>
      <c r="QSQ200" s="180"/>
      <c r="QSR200" s="180"/>
      <c r="QSS200" s="180"/>
      <c r="QST200" s="76"/>
      <c r="QSU200" s="67"/>
      <c r="QSV200" s="180"/>
      <c r="QSW200" s="180"/>
      <c r="QSX200" s="180"/>
      <c r="QSY200" s="180"/>
      <c r="QSZ200" s="180"/>
      <c r="QTA200" s="76"/>
      <c r="QTB200" s="67"/>
      <c r="QTC200" s="180"/>
      <c r="QTD200" s="180"/>
      <c r="QTE200" s="180"/>
      <c r="QTF200" s="180"/>
      <c r="QTG200" s="180"/>
      <c r="QTH200" s="76"/>
      <c r="QTI200" s="67"/>
      <c r="QTJ200" s="180"/>
      <c r="QTK200" s="180"/>
      <c r="QTL200" s="180"/>
      <c r="QTM200" s="180"/>
      <c r="QTN200" s="180"/>
      <c r="QTO200" s="76"/>
      <c r="QTP200" s="67"/>
      <c r="QTQ200" s="180"/>
      <c r="QTR200" s="180"/>
      <c r="QTS200" s="180"/>
      <c r="QTT200" s="180"/>
      <c r="QTU200" s="180"/>
      <c r="QTV200" s="76"/>
      <c r="QTW200" s="67"/>
      <c r="QTX200" s="180"/>
      <c r="QTY200" s="180"/>
      <c r="QTZ200" s="180"/>
      <c r="QUA200" s="180"/>
      <c r="QUB200" s="180"/>
      <c r="QUC200" s="76"/>
      <c r="QUD200" s="67"/>
      <c r="QUE200" s="180"/>
      <c r="QUF200" s="180"/>
      <c r="QUG200" s="180"/>
      <c r="QUH200" s="180"/>
      <c r="QUI200" s="180"/>
      <c r="QUJ200" s="76"/>
      <c r="QUK200" s="67"/>
      <c r="QUL200" s="180"/>
      <c r="QUM200" s="180"/>
      <c r="QUN200" s="180"/>
      <c r="QUO200" s="180"/>
      <c r="QUP200" s="180"/>
      <c r="QUQ200" s="76"/>
      <c r="QUR200" s="67"/>
      <c r="QUS200" s="180"/>
      <c r="QUT200" s="180"/>
      <c r="QUU200" s="180"/>
      <c r="QUV200" s="180"/>
      <c r="QUW200" s="180"/>
      <c r="QUX200" s="76"/>
      <c r="QUY200" s="67"/>
      <c r="QUZ200" s="180"/>
      <c r="QVA200" s="180"/>
      <c r="QVB200" s="180"/>
      <c r="QVC200" s="180"/>
      <c r="QVD200" s="180"/>
      <c r="QVE200" s="76"/>
      <c r="QVF200" s="67"/>
      <c r="QVG200" s="180"/>
      <c r="QVH200" s="180"/>
      <c r="QVI200" s="180"/>
      <c r="QVJ200" s="180"/>
      <c r="QVK200" s="180"/>
      <c r="QVL200" s="76"/>
      <c r="QVM200" s="67"/>
      <c r="QVN200" s="180"/>
      <c r="QVO200" s="180"/>
      <c r="QVP200" s="180"/>
      <c r="QVQ200" s="180"/>
      <c r="QVR200" s="180"/>
      <c r="QVS200" s="76"/>
      <c r="QVT200" s="67"/>
      <c r="QVU200" s="180"/>
      <c r="QVV200" s="180"/>
      <c r="QVW200" s="180"/>
      <c r="QVX200" s="180"/>
      <c r="QVY200" s="180"/>
      <c r="QVZ200" s="76"/>
      <c r="QWA200" s="67"/>
      <c r="QWB200" s="180"/>
      <c r="QWC200" s="180"/>
      <c r="QWD200" s="180"/>
      <c r="QWE200" s="180"/>
      <c r="QWF200" s="180"/>
      <c r="QWG200" s="76"/>
      <c r="QWH200" s="67"/>
      <c r="QWI200" s="180"/>
      <c r="QWJ200" s="180"/>
      <c r="QWK200" s="180"/>
      <c r="QWL200" s="180"/>
      <c r="QWM200" s="180"/>
      <c r="QWN200" s="76"/>
      <c r="QWO200" s="67"/>
      <c r="QWP200" s="180"/>
      <c r="QWQ200" s="180"/>
      <c r="QWR200" s="180"/>
      <c r="QWS200" s="180"/>
      <c r="QWT200" s="180"/>
      <c r="QWU200" s="76"/>
      <c r="QWV200" s="67"/>
      <c r="QWW200" s="180"/>
      <c r="QWX200" s="180"/>
      <c r="QWY200" s="180"/>
      <c r="QWZ200" s="180"/>
      <c r="QXA200" s="180"/>
      <c r="QXB200" s="76"/>
      <c r="QXC200" s="67"/>
      <c r="QXD200" s="180"/>
      <c r="QXE200" s="180"/>
      <c r="QXF200" s="180"/>
      <c r="QXG200" s="180"/>
      <c r="QXH200" s="180"/>
      <c r="QXI200" s="76"/>
      <c r="QXJ200" s="67"/>
      <c r="QXK200" s="180"/>
      <c r="QXL200" s="180"/>
      <c r="QXM200" s="180"/>
      <c r="QXN200" s="180"/>
      <c r="QXO200" s="180"/>
      <c r="QXP200" s="76"/>
      <c r="QXQ200" s="67"/>
      <c r="QXR200" s="180"/>
      <c r="QXS200" s="180"/>
      <c r="QXT200" s="180"/>
      <c r="QXU200" s="180"/>
      <c r="QXV200" s="180"/>
      <c r="QXW200" s="76"/>
      <c r="QXX200" s="67"/>
      <c r="QXY200" s="180"/>
      <c r="QXZ200" s="180"/>
      <c r="QYA200" s="180"/>
      <c r="QYB200" s="180"/>
      <c r="QYC200" s="180"/>
      <c r="QYD200" s="76"/>
      <c r="QYE200" s="67"/>
      <c r="QYF200" s="180"/>
      <c r="QYG200" s="180"/>
      <c r="QYH200" s="180"/>
      <c r="QYI200" s="180"/>
      <c r="QYJ200" s="180"/>
      <c r="QYK200" s="76"/>
      <c r="QYL200" s="67"/>
      <c r="QYM200" s="180"/>
      <c r="QYN200" s="180"/>
      <c r="QYO200" s="180"/>
      <c r="QYP200" s="180"/>
      <c r="QYQ200" s="180"/>
      <c r="QYR200" s="76"/>
      <c r="QYS200" s="67"/>
      <c r="QYT200" s="180"/>
      <c r="QYU200" s="180"/>
      <c r="QYV200" s="180"/>
      <c r="QYW200" s="180"/>
      <c r="QYX200" s="180"/>
      <c r="QYY200" s="76"/>
      <c r="QYZ200" s="67"/>
      <c r="QZA200" s="180"/>
      <c r="QZB200" s="180"/>
      <c r="QZC200" s="180"/>
      <c r="QZD200" s="180"/>
      <c r="QZE200" s="180"/>
      <c r="QZF200" s="76"/>
      <c r="QZG200" s="67"/>
      <c r="QZH200" s="180"/>
      <c r="QZI200" s="180"/>
      <c r="QZJ200" s="180"/>
      <c r="QZK200" s="180"/>
      <c r="QZL200" s="180"/>
      <c r="QZM200" s="76"/>
      <c r="QZN200" s="67"/>
      <c r="QZO200" s="180"/>
      <c r="QZP200" s="180"/>
      <c r="QZQ200" s="180"/>
      <c r="QZR200" s="180"/>
      <c r="QZS200" s="180"/>
      <c r="QZT200" s="76"/>
      <c r="QZU200" s="67"/>
      <c r="QZV200" s="180"/>
      <c r="QZW200" s="180"/>
      <c r="QZX200" s="180"/>
      <c r="QZY200" s="180"/>
      <c r="QZZ200" s="180"/>
      <c r="RAA200" s="76"/>
      <c r="RAB200" s="67"/>
      <c r="RAC200" s="180"/>
      <c r="RAD200" s="180"/>
      <c r="RAE200" s="180"/>
      <c r="RAF200" s="180"/>
      <c r="RAG200" s="180"/>
      <c r="RAH200" s="76"/>
      <c r="RAI200" s="67"/>
      <c r="RAJ200" s="180"/>
      <c r="RAK200" s="180"/>
      <c r="RAL200" s="180"/>
      <c r="RAM200" s="180"/>
      <c r="RAN200" s="180"/>
      <c r="RAO200" s="76"/>
      <c r="RAP200" s="67"/>
      <c r="RAQ200" s="180"/>
      <c r="RAR200" s="180"/>
      <c r="RAS200" s="180"/>
      <c r="RAT200" s="180"/>
      <c r="RAU200" s="180"/>
      <c r="RAV200" s="76"/>
      <c r="RAW200" s="67"/>
      <c r="RAX200" s="180"/>
      <c r="RAY200" s="180"/>
      <c r="RAZ200" s="180"/>
      <c r="RBA200" s="180"/>
      <c r="RBB200" s="180"/>
      <c r="RBC200" s="76"/>
      <c r="RBD200" s="67"/>
      <c r="RBE200" s="180"/>
      <c r="RBF200" s="180"/>
      <c r="RBG200" s="180"/>
      <c r="RBH200" s="180"/>
      <c r="RBI200" s="180"/>
      <c r="RBJ200" s="76"/>
      <c r="RBK200" s="67"/>
      <c r="RBL200" s="180"/>
      <c r="RBM200" s="180"/>
      <c r="RBN200" s="180"/>
      <c r="RBO200" s="180"/>
      <c r="RBP200" s="180"/>
      <c r="RBQ200" s="76"/>
      <c r="RBR200" s="67"/>
      <c r="RBS200" s="180"/>
      <c r="RBT200" s="180"/>
      <c r="RBU200" s="180"/>
      <c r="RBV200" s="180"/>
      <c r="RBW200" s="180"/>
      <c r="RBX200" s="76"/>
      <c r="RBY200" s="67"/>
      <c r="RBZ200" s="180"/>
      <c r="RCA200" s="180"/>
      <c r="RCB200" s="180"/>
      <c r="RCC200" s="180"/>
      <c r="RCD200" s="180"/>
      <c r="RCE200" s="76"/>
      <c r="RCF200" s="67"/>
      <c r="RCG200" s="180"/>
      <c r="RCH200" s="180"/>
      <c r="RCI200" s="180"/>
      <c r="RCJ200" s="180"/>
      <c r="RCK200" s="180"/>
      <c r="RCL200" s="76"/>
      <c r="RCM200" s="67"/>
      <c r="RCN200" s="180"/>
      <c r="RCO200" s="180"/>
      <c r="RCP200" s="180"/>
      <c r="RCQ200" s="180"/>
      <c r="RCR200" s="180"/>
      <c r="RCS200" s="76"/>
      <c r="RCT200" s="67"/>
      <c r="RCU200" s="180"/>
      <c r="RCV200" s="180"/>
      <c r="RCW200" s="180"/>
      <c r="RCX200" s="180"/>
      <c r="RCY200" s="180"/>
      <c r="RCZ200" s="76"/>
      <c r="RDA200" s="67"/>
      <c r="RDB200" s="180"/>
      <c r="RDC200" s="180"/>
      <c r="RDD200" s="180"/>
      <c r="RDE200" s="180"/>
      <c r="RDF200" s="180"/>
      <c r="RDG200" s="76"/>
      <c r="RDH200" s="67"/>
      <c r="RDI200" s="180"/>
      <c r="RDJ200" s="180"/>
      <c r="RDK200" s="180"/>
      <c r="RDL200" s="180"/>
      <c r="RDM200" s="180"/>
      <c r="RDN200" s="76"/>
      <c r="RDO200" s="67"/>
      <c r="RDP200" s="180"/>
      <c r="RDQ200" s="180"/>
      <c r="RDR200" s="180"/>
      <c r="RDS200" s="180"/>
      <c r="RDT200" s="180"/>
      <c r="RDU200" s="76"/>
      <c r="RDV200" s="67"/>
      <c r="RDW200" s="180"/>
      <c r="RDX200" s="180"/>
      <c r="RDY200" s="180"/>
      <c r="RDZ200" s="180"/>
      <c r="REA200" s="180"/>
      <c r="REB200" s="76"/>
      <c r="REC200" s="67"/>
      <c r="RED200" s="180"/>
      <c r="REE200" s="180"/>
      <c r="REF200" s="180"/>
      <c r="REG200" s="180"/>
      <c r="REH200" s="180"/>
      <c r="REI200" s="76"/>
      <c r="REJ200" s="67"/>
      <c r="REK200" s="180"/>
      <c r="REL200" s="180"/>
      <c r="REM200" s="180"/>
      <c r="REN200" s="180"/>
      <c r="REO200" s="180"/>
      <c r="REP200" s="76"/>
      <c r="REQ200" s="67"/>
      <c r="RER200" s="180"/>
      <c r="RES200" s="180"/>
      <c r="RET200" s="180"/>
      <c r="REU200" s="180"/>
      <c r="REV200" s="180"/>
      <c r="REW200" s="76"/>
      <c r="REX200" s="67"/>
      <c r="REY200" s="180"/>
      <c r="REZ200" s="180"/>
      <c r="RFA200" s="180"/>
      <c r="RFB200" s="180"/>
      <c r="RFC200" s="180"/>
      <c r="RFD200" s="76"/>
      <c r="RFE200" s="67"/>
      <c r="RFF200" s="180"/>
      <c r="RFG200" s="180"/>
      <c r="RFH200" s="180"/>
      <c r="RFI200" s="180"/>
      <c r="RFJ200" s="180"/>
      <c r="RFK200" s="76"/>
      <c r="RFL200" s="67"/>
      <c r="RFM200" s="180"/>
      <c r="RFN200" s="180"/>
      <c r="RFO200" s="180"/>
      <c r="RFP200" s="180"/>
      <c r="RFQ200" s="180"/>
      <c r="RFR200" s="76"/>
      <c r="RFS200" s="67"/>
      <c r="RFT200" s="180"/>
      <c r="RFU200" s="180"/>
      <c r="RFV200" s="180"/>
      <c r="RFW200" s="180"/>
      <c r="RFX200" s="180"/>
      <c r="RFY200" s="76"/>
      <c r="RFZ200" s="67"/>
      <c r="RGA200" s="180"/>
      <c r="RGB200" s="180"/>
      <c r="RGC200" s="180"/>
      <c r="RGD200" s="180"/>
      <c r="RGE200" s="180"/>
      <c r="RGF200" s="76"/>
      <c r="RGG200" s="67"/>
      <c r="RGH200" s="180"/>
      <c r="RGI200" s="180"/>
      <c r="RGJ200" s="180"/>
      <c r="RGK200" s="180"/>
      <c r="RGL200" s="180"/>
      <c r="RGM200" s="76"/>
      <c r="RGN200" s="67"/>
      <c r="RGO200" s="180"/>
      <c r="RGP200" s="180"/>
      <c r="RGQ200" s="180"/>
      <c r="RGR200" s="180"/>
      <c r="RGS200" s="180"/>
      <c r="RGT200" s="76"/>
      <c r="RGU200" s="67"/>
      <c r="RGV200" s="180"/>
      <c r="RGW200" s="180"/>
      <c r="RGX200" s="180"/>
      <c r="RGY200" s="180"/>
      <c r="RGZ200" s="180"/>
      <c r="RHA200" s="76"/>
      <c r="RHB200" s="67"/>
      <c r="RHC200" s="180"/>
      <c r="RHD200" s="180"/>
      <c r="RHE200" s="180"/>
      <c r="RHF200" s="180"/>
      <c r="RHG200" s="180"/>
      <c r="RHH200" s="76"/>
      <c r="RHI200" s="67"/>
      <c r="RHJ200" s="180"/>
      <c r="RHK200" s="180"/>
      <c r="RHL200" s="180"/>
      <c r="RHM200" s="180"/>
      <c r="RHN200" s="180"/>
      <c r="RHO200" s="76"/>
      <c r="RHP200" s="67"/>
      <c r="RHQ200" s="180"/>
      <c r="RHR200" s="180"/>
      <c r="RHS200" s="180"/>
      <c r="RHT200" s="180"/>
      <c r="RHU200" s="180"/>
      <c r="RHV200" s="76"/>
      <c r="RHW200" s="67"/>
      <c r="RHX200" s="180"/>
      <c r="RHY200" s="180"/>
      <c r="RHZ200" s="180"/>
      <c r="RIA200" s="180"/>
      <c r="RIB200" s="180"/>
      <c r="RIC200" s="76"/>
      <c r="RID200" s="67"/>
      <c r="RIE200" s="180"/>
      <c r="RIF200" s="180"/>
      <c r="RIG200" s="180"/>
      <c r="RIH200" s="180"/>
      <c r="RII200" s="180"/>
      <c r="RIJ200" s="76"/>
      <c r="RIK200" s="67"/>
      <c r="RIL200" s="180"/>
      <c r="RIM200" s="180"/>
      <c r="RIN200" s="180"/>
      <c r="RIO200" s="180"/>
      <c r="RIP200" s="180"/>
      <c r="RIQ200" s="76"/>
      <c r="RIR200" s="67"/>
      <c r="RIS200" s="180"/>
      <c r="RIT200" s="180"/>
      <c r="RIU200" s="180"/>
      <c r="RIV200" s="180"/>
      <c r="RIW200" s="180"/>
      <c r="RIX200" s="76"/>
      <c r="RIY200" s="67"/>
      <c r="RIZ200" s="180"/>
      <c r="RJA200" s="180"/>
      <c r="RJB200" s="180"/>
      <c r="RJC200" s="180"/>
      <c r="RJD200" s="180"/>
      <c r="RJE200" s="76"/>
      <c r="RJF200" s="67"/>
      <c r="RJG200" s="180"/>
      <c r="RJH200" s="180"/>
      <c r="RJI200" s="180"/>
      <c r="RJJ200" s="180"/>
      <c r="RJK200" s="180"/>
      <c r="RJL200" s="76"/>
      <c r="RJM200" s="67"/>
      <c r="RJN200" s="180"/>
      <c r="RJO200" s="180"/>
      <c r="RJP200" s="180"/>
      <c r="RJQ200" s="180"/>
      <c r="RJR200" s="180"/>
      <c r="RJS200" s="76"/>
      <c r="RJT200" s="67"/>
      <c r="RJU200" s="180"/>
      <c r="RJV200" s="180"/>
      <c r="RJW200" s="180"/>
      <c r="RJX200" s="180"/>
      <c r="RJY200" s="180"/>
      <c r="RJZ200" s="76"/>
      <c r="RKA200" s="67"/>
      <c r="RKB200" s="180"/>
      <c r="RKC200" s="180"/>
      <c r="RKD200" s="180"/>
      <c r="RKE200" s="180"/>
      <c r="RKF200" s="180"/>
      <c r="RKG200" s="76"/>
      <c r="RKH200" s="67"/>
      <c r="RKI200" s="180"/>
      <c r="RKJ200" s="180"/>
      <c r="RKK200" s="180"/>
      <c r="RKL200" s="180"/>
      <c r="RKM200" s="180"/>
      <c r="RKN200" s="76"/>
      <c r="RKO200" s="67"/>
      <c r="RKP200" s="180"/>
      <c r="RKQ200" s="180"/>
      <c r="RKR200" s="180"/>
      <c r="RKS200" s="180"/>
      <c r="RKT200" s="180"/>
      <c r="RKU200" s="76"/>
      <c r="RKV200" s="67"/>
      <c r="RKW200" s="180"/>
      <c r="RKX200" s="180"/>
      <c r="RKY200" s="180"/>
      <c r="RKZ200" s="180"/>
      <c r="RLA200" s="180"/>
      <c r="RLB200" s="76"/>
      <c r="RLC200" s="67"/>
      <c r="RLD200" s="180"/>
      <c r="RLE200" s="180"/>
      <c r="RLF200" s="180"/>
      <c r="RLG200" s="180"/>
      <c r="RLH200" s="180"/>
      <c r="RLI200" s="76"/>
      <c r="RLJ200" s="67"/>
      <c r="RLK200" s="180"/>
      <c r="RLL200" s="180"/>
      <c r="RLM200" s="180"/>
      <c r="RLN200" s="180"/>
      <c r="RLO200" s="180"/>
      <c r="RLP200" s="76"/>
      <c r="RLQ200" s="67"/>
      <c r="RLR200" s="180"/>
      <c r="RLS200" s="180"/>
      <c r="RLT200" s="180"/>
      <c r="RLU200" s="180"/>
      <c r="RLV200" s="180"/>
      <c r="RLW200" s="76"/>
      <c r="RLX200" s="67"/>
      <c r="RLY200" s="180"/>
      <c r="RLZ200" s="180"/>
      <c r="RMA200" s="180"/>
      <c r="RMB200" s="180"/>
      <c r="RMC200" s="180"/>
      <c r="RMD200" s="76"/>
      <c r="RME200" s="67"/>
      <c r="RMF200" s="180"/>
      <c r="RMG200" s="180"/>
      <c r="RMH200" s="180"/>
      <c r="RMI200" s="180"/>
      <c r="RMJ200" s="180"/>
      <c r="RMK200" s="76"/>
      <c r="RML200" s="67"/>
      <c r="RMM200" s="180"/>
      <c r="RMN200" s="180"/>
      <c r="RMO200" s="180"/>
      <c r="RMP200" s="180"/>
      <c r="RMQ200" s="180"/>
      <c r="RMR200" s="76"/>
      <c r="RMS200" s="67"/>
      <c r="RMT200" s="180"/>
      <c r="RMU200" s="180"/>
      <c r="RMV200" s="180"/>
      <c r="RMW200" s="180"/>
      <c r="RMX200" s="180"/>
      <c r="RMY200" s="76"/>
      <c r="RMZ200" s="67"/>
      <c r="RNA200" s="180"/>
      <c r="RNB200" s="180"/>
      <c r="RNC200" s="180"/>
      <c r="RND200" s="180"/>
      <c r="RNE200" s="180"/>
      <c r="RNF200" s="76"/>
      <c r="RNG200" s="67"/>
      <c r="RNH200" s="180"/>
      <c r="RNI200" s="180"/>
      <c r="RNJ200" s="180"/>
      <c r="RNK200" s="180"/>
      <c r="RNL200" s="180"/>
      <c r="RNM200" s="76"/>
      <c r="RNN200" s="67"/>
      <c r="RNO200" s="180"/>
      <c r="RNP200" s="180"/>
      <c r="RNQ200" s="180"/>
      <c r="RNR200" s="180"/>
      <c r="RNS200" s="180"/>
      <c r="RNT200" s="76"/>
      <c r="RNU200" s="67"/>
      <c r="RNV200" s="180"/>
      <c r="RNW200" s="180"/>
      <c r="RNX200" s="180"/>
      <c r="RNY200" s="180"/>
      <c r="RNZ200" s="180"/>
      <c r="ROA200" s="76"/>
      <c r="ROB200" s="67"/>
      <c r="ROC200" s="180"/>
      <c r="ROD200" s="180"/>
      <c r="ROE200" s="180"/>
      <c r="ROF200" s="180"/>
      <c r="ROG200" s="180"/>
      <c r="ROH200" s="76"/>
      <c r="ROI200" s="67"/>
      <c r="ROJ200" s="180"/>
      <c r="ROK200" s="180"/>
      <c r="ROL200" s="180"/>
      <c r="ROM200" s="180"/>
      <c r="RON200" s="180"/>
      <c r="ROO200" s="76"/>
      <c r="ROP200" s="67"/>
      <c r="ROQ200" s="180"/>
      <c r="ROR200" s="180"/>
      <c r="ROS200" s="180"/>
      <c r="ROT200" s="180"/>
      <c r="ROU200" s="180"/>
      <c r="ROV200" s="76"/>
      <c r="ROW200" s="67"/>
      <c r="ROX200" s="180"/>
      <c r="ROY200" s="180"/>
      <c r="ROZ200" s="180"/>
      <c r="RPA200" s="180"/>
      <c r="RPB200" s="180"/>
      <c r="RPC200" s="76"/>
      <c r="RPD200" s="67"/>
      <c r="RPE200" s="180"/>
      <c r="RPF200" s="180"/>
      <c r="RPG200" s="180"/>
      <c r="RPH200" s="180"/>
      <c r="RPI200" s="180"/>
      <c r="RPJ200" s="76"/>
      <c r="RPK200" s="67"/>
      <c r="RPL200" s="180"/>
      <c r="RPM200" s="180"/>
      <c r="RPN200" s="180"/>
      <c r="RPO200" s="180"/>
      <c r="RPP200" s="180"/>
      <c r="RPQ200" s="76"/>
      <c r="RPR200" s="67"/>
      <c r="RPS200" s="180"/>
      <c r="RPT200" s="180"/>
      <c r="RPU200" s="180"/>
      <c r="RPV200" s="180"/>
      <c r="RPW200" s="180"/>
      <c r="RPX200" s="76"/>
      <c r="RPY200" s="67"/>
      <c r="RPZ200" s="180"/>
      <c r="RQA200" s="180"/>
      <c r="RQB200" s="180"/>
      <c r="RQC200" s="180"/>
      <c r="RQD200" s="180"/>
      <c r="RQE200" s="76"/>
      <c r="RQF200" s="67"/>
      <c r="RQG200" s="180"/>
      <c r="RQH200" s="180"/>
      <c r="RQI200" s="180"/>
      <c r="RQJ200" s="180"/>
      <c r="RQK200" s="180"/>
      <c r="RQL200" s="76"/>
      <c r="RQM200" s="67"/>
      <c r="RQN200" s="180"/>
      <c r="RQO200" s="180"/>
      <c r="RQP200" s="180"/>
      <c r="RQQ200" s="180"/>
      <c r="RQR200" s="180"/>
      <c r="RQS200" s="76"/>
      <c r="RQT200" s="67"/>
      <c r="RQU200" s="180"/>
      <c r="RQV200" s="180"/>
      <c r="RQW200" s="180"/>
      <c r="RQX200" s="180"/>
      <c r="RQY200" s="180"/>
      <c r="RQZ200" s="76"/>
      <c r="RRA200" s="67"/>
      <c r="RRB200" s="180"/>
      <c r="RRC200" s="180"/>
      <c r="RRD200" s="180"/>
      <c r="RRE200" s="180"/>
      <c r="RRF200" s="180"/>
      <c r="RRG200" s="76"/>
      <c r="RRH200" s="67"/>
      <c r="RRI200" s="180"/>
      <c r="RRJ200" s="180"/>
      <c r="RRK200" s="180"/>
      <c r="RRL200" s="180"/>
      <c r="RRM200" s="180"/>
      <c r="RRN200" s="76"/>
      <c r="RRO200" s="67"/>
      <c r="RRP200" s="180"/>
      <c r="RRQ200" s="180"/>
      <c r="RRR200" s="180"/>
      <c r="RRS200" s="180"/>
      <c r="RRT200" s="180"/>
      <c r="RRU200" s="76"/>
      <c r="RRV200" s="67"/>
      <c r="RRW200" s="180"/>
      <c r="RRX200" s="180"/>
      <c r="RRY200" s="180"/>
      <c r="RRZ200" s="180"/>
      <c r="RSA200" s="180"/>
      <c r="RSB200" s="76"/>
      <c r="RSC200" s="67"/>
      <c r="RSD200" s="180"/>
      <c r="RSE200" s="180"/>
      <c r="RSF200" s="180"/>
      <c r="RSG200" s="180"/>
      <c r="RSH200" s="180"/>
      <c r="RSI200" s="76"/>
      <c r="RSJ200" s="67"/>
      <c r="RSK200" s="180"/>
      <c r="RSL200" s="180"/>
      <c r="RSM200" s="180"/>
      <c r="RSN200" s="180"/>
      <c r="RSO200" s="180"/>
      <c r="RSP200" s="76"/>
      <c r="RSQ200" s="67"/>
      <c r="RSR200" s="180"/>
      <c r="RSS200" s="180"/>
      <c r="RST200" s="180"/>
      <c r="RSU200" s="180"/>
      <c r="RSV200" s="180"/>
      <c r="RSW200" s="76"/>
      <c r="RSX200" s="67"/>
      <c r="RSY200" s="180"/>
      <c r="RSZ200" s="180"/>
      <c r="RTA200" s="180"/>
      <c r="RTB200" s="180"/>
      <c r="RTC200" s="180"/>
      <c r="RTD200" s="76"/>
      <c r="RTE200" s="67"/>
      <c r="RTF200" s="180"/>
      <c r="RTG200" s="180"/>
      <c r="RTH200" s="180"/>
      <c r="RTI200" s="180"/>
      <c r="RTJ200" s="180"/>
      <c r="RTK200" s="76"/>
      <c r="RTL200" s="67"/>
      <c r="RTM200" s="180"/>
      <c r="RTN200" s="180"/>
      <c r="RTO200" s="180"/>
      <c r="RTP200" s="180"/>
      <c r="RTQ200" s="180"/>
      <c r="RTR200" s="76"/>
      <c r="RTS200" s="67"/>
      <c r="RTT200" s="180"/>
      <c r="RTU200" s="180"/>
      <c r="RTV200" s="180"/>
      <c r="RTW200" s="180"/>
      <c r="RTX200" s="180"/>
      <c r="RTY200" s="76"/>
      <c r="RTZ200" s="67"/>
      <c r="RUA200" s="180"/>
      <c r="RUB200" s="180"/>
      <c r="RUC200" s="180"/>
      <c r="RUD200" s="180"/>
      <c r="RUE200" s="180"/>
      <c r="RUF200" s="76"/>
      <c r="RUG200" s="67"/>
      <c r="RUH200" s="180"/>
      <c r="RUI200" s="180"/>
      <c r="RUJ200" s="180"/>
      <c r="RUK200" s="180"/>
      <c r="RUL200" s="180"/>
      <c r="RUM200" s="76"/>
      <c r="RUN200" s="67"/>
      <c r="RUO200" s="180"/>
      <c r="RUP200" s="180"/>
      <c r="RUQ200" s="180"/>
      <c r="RUR200" s="180"/>
      <c r="RUS200" s="180"/>
      <c r="RUT200" s="76"/>
      <c r="RUU200" s="67"/>
      <c r="RUV200" s="180"/>
      <c r="RUW200" s="180"/>
      <c r="RUX200" s="180"/>
      <c r="RUY200" s="180"/>
      <c r="RUZ200" s="180"/>
      <c r="RVA200" s="76"/>
      <c r="RVB200" s="67"/>
      <c r="RVC200" s="180"/>
      <c r="RVD200" s="180"/>
      <c r="RVE200" s="180"/>
      <c r="RVF200" s="180"/>
      <c r="RVG200" s="180"/>
      <c r="RVH200" s="76"/>
      <c r="RVI200" s="67"/>
      <c r="RVJ200" s="180"/>
      <c r="RVK200" s="180"/>
      <c r="RVL200" s="180"/>
      <c r="RVM200" s="180"/>
      <c r="RVN200" s="180"/>
      <c r="RVO200" s="76"/>
      <c r="RVP200" s="67"/>
      <c r="RVQ200" s="180"/>
      <c r="RVR200" s="180"/>
      <c r="RVS200" s="180"/>
      <c r="RVT200" s="180"/>
      <c r="RVU200" s="180"/>
      <c r="RVV200" s="76"/>
      <c r="RVW200" s="67"/>
      <c r="RVX200" s="180"/>
      <c r="RVY200" s="180"/>
      <c r="RVZ200" s="180"/>
      <c r="RWA200" s="180"/>
      <c r="RWB200" s="180"/>
      <c r="RWC200" s="76"/>
      <c r="RWD200" s="67"/>
      <c r="RWE200" s="180"/>
      <c r="RWF200" s="180"/>
      <c r="RWG200" s="180"/>
      <c r="RWH200" s="180"/>
      <c r="RWI200" s="180"/>
      <c r="RWJ200" s="76"/>
      <c r="RWK200" s="67"/>
      <c r="RWL200" s="180"/>
      <c r="RWM200" s="180"/>
      <c r="RWN200" s="180"/>
      <c r="RWO200" s="180"/>
      <c r="RWP200" s="180"/>
      <c r="RWQ200" s="76"/>
      <c r="RWR200" s="67"/>
      <c r="RWS200" s="180"/>
      <c r="RWT200" s="180"/>
      <c r="RWU200" s="180"/>
      <c r="RWV200" s="180"/>
      <c r="RWW200" s="180"/>
      <c r="RWX200" s="76"/>
      <c r="RWY200" s="67"/>
      <c r="RWZ200" s="180"/>
      <c r="RXA200" s="180"/>
      <c r="RXB200" s="180"/>
      <c r="RXC200" s="180"/>
      <c r="RXD200" s="180"/>
      <c r="RXE200" s="76"/>
      <c r="RXF200" s="67"/>
      <c r="RXG200" s="180"/>
      <c r="RXH200" s="180"/>
      <c r="RXI200" s="180"/>
      <c r="RXJ200" s="180"/>
      <c r="RXK200" s="180"/>
      <c r="RXL200" s="76"/>
      <c r="RXM200" s="67"/>
      <c r="RXN200" s="180"/>
      <c r="RXO200" s="180"/>
      <c r="RXP200" s="180"/>
      <c r="RXQ200" s="180"/>
      <c r="RXR200" s="180"/>
      <c r="RXS200" s="76"/>
      <c r="RXT200" s="67"/>
      <c r="RXU200" s="180"/>
      <c r="RXV200" s="180"/>
      <c r="RXW200" s="180"/>
      <c r="RXX200" s="180"/>
      <c r="RXY200" s="180"/>
      <c r="RXZ200" s="76"/>
      <c r="RYA200" s="67"/>
      <c r="RYB200" s="180"/>
      <c r="RYC200" s="180"/>
      <c r="RYD200" s="180"/>
      <c r="RYE200" s="180"/>
      <c r="RYF200" s="180"/>
      <c r="RYG200" s="76"/>
      <c r="RYH200" s="67"/>
      <c r="RYI200" s="180"/>
      <c r="RYJ200" s="180"/>
      <c r="RYK200" s="180"/>
      <c r="RYL200" s="180"/>
      <c r="RYM200" s="180"/>
      <c r="RYN200" s="76"/>
      <c r="RYO200" s="67"/>
      <c r="RYP200" s="180"/>
      <c r="RYQ200" s="180"/>
      <c r="RYR200" s="180"/>
      <c r="RYS200" s="180"/>
      <c r="RYT200" s="180"/>
      <c r="RYU200" s="76"/>
      <c r="RYV200" s="67"/>
      <c r="RYW200" s="180"/>
      <c r="RYX200" s="180"/>
      <c r="RYY200" s="180"/>
      <c r="RYZ200" s="180"/>
      <c r="RZA200" s="180"/>
      <c r="RZB200" s="76"/>
      <c r="RZC200" s="67"/>
      <c r="RZD200" s="180"/>
      <c r="RZE200" s="180"/>
      <c r="RZF200" s="180"/>
      <c r="RZG200" s="180"/>
      <c r="RZH200" s="180"/>
      <c r="RZI200" s="76"/>
      <c r="RZJ200" s="67"/>
      <c r="RZK200" s="180"/>
      <c r="RZL200" s="180"/>
      <c r="RZM200" s="180"/>
      <c r="RZN200" s="180"/>
      <c r="RZO200" s="180"/>
      <c r="RZP200" s="76"/>
      <c r="RZQ200" s="67"/>
      <c r="RZR200" s="180"/>
      <c r="RZS200" s="180"/>
      <c r="RZT200" s="180"/>
      <c r="RZU200" s="180"/>
      <c r="RZV200" s="180"/>
      <c r="RZW200" s="76"/>
      <c r="RZX200" s="67"/>
      <c r="RZY200" s="180"/>
      <c r="RZZ200" s="180"/>
      <c r="SAA200" s="180"/>
      <c r="SAB200" s="180"/>
      <c r="SAC200" s="180"/>
      <c r="SAD200" s="76"/>
      <c r="SAE200" s="67"/>
      <c r="SAF200" s="180"/>
      <c r="SAG200" s="180"/>
      <c r="SAH200" s="180"/>
      <c r="SAI200" s="180"/>
      <c r="SAJ200" s="180"/>
      <c r="SAK200" s="76"/>
      <c r="SAL200" s="67"/>
      <c r="SAM200" s="180"/>
      <c r="SAN200" s="180"/>
      <c r="SAO200" s="180"/>
      <c r="SAP200" s="180"/>
      <c r="SAQ200" s="180"/>
      <c r="SAR200" s="76"/>
      <c r="SAS200" s="67"/>
      <c r="SAT200" s="180"/>
      <c r="SAU200" s="180"/>
      <c r="SAV200" s="180"/>
      <c r="SAW200" s="180"/>
      <c r="SAX200" s="180"/>
      <c r="SAY200" s="76"/>
      <c r="SAZ200" s="67"/>
      <c r="SBA200" s="180"/>
      <c r="SBB200" s="180"/>
      <c r="SBC200" s="180"/>
      <c r="SBD200" s="180"/>
      <c r="SBE200" s="180"/>
      <c r="SBF200" s="76"/>
      <c r="SBG200" s="67"/>
      <c r="SBH200" s="180"/>
      <c r="SBI200" s="180"/>
      <c r="SBJ200" s="180"/>
      <c r="SBK200" s="180"/>
      <c r="SBL200" s="180"/>
      <c r="SBM200" s="76"/>
      <c r="SBN200" s="67"/>
      <c r="SBO200" s="180"/>
      <c r="SBP200" s="180"/>
      <c r="SBQ200" s="180"/>
      <c r="SBR200" s="180"/>
      <c r="SBS200" s="180"/>
      <c r="SBT200" s="76"/>
      <c r="SBU200" s="67"/>
      <c r="SBV200" s="180"/>
      <c r="SBW200" s="180"/>
      <c r="SBX200" s="180"/>
      <c r="SBY200" s="180"/>
      <c r="SBZ200" s="180"/>
      <c r="SCA200" s="76"/>
      <c r="SCB200" s="67"/>
      <c r="SCC200" s="180"/>
      <c r="SCD200" s="180"/>
      <c r="SCE200" s="180"/>
      <c r="SCF200" s="180"/>
      <c r="SCG200" s="180"/>
      <c r="SCH200" s="76"/>
      <c r="SCI200" s="67"/>
      <c r="SCJ200" s="180"/>
      <c r="SCK200" s="180"/>
      <c r="SCL200" s="180"/>
      <c r="SCM200" s="180"/>
      <c r="SCN200" s="180"/>
      <c r="SCO200" s="76"/>
      <c r="SCP200" s="67"/>
      <c r="SCQ200" s="180"/>
      <c r="SCR200" s="180"/>
      <c r="SCS200" s="180"/>
      <c r="SCT200" s="180"/>
      <c r="SCU200" s="180"/>
      <c r="SCV200" s="76"/>
      <c r="SCW200" s="67"/>
      <c r="SCX200" s="180"/>
      <c r="SCY200" s="180"/>
      <c r="SCZ200" s="180"/>
      <c r="SDA200" s="180"/>
      <c r="SDB200" s="180"/>
      <c r="SDC200" s="76"/>
      <c r="SDD200" s="67"/>
      <c r="SDE200" s="180"/>
      <c r="SDF200" s="180"/>
      <c r="SDG200" s="180"/>
      <c r="SDH200" s="180"/>
      <c r="SDI200" s="180"/>
      <c r="SDJ200" s="76"/>
      <c r="SDK200" s="67"/>
      <c r="SDL200" s="180"/>
      <c r="SDM200" s="180"/>
      <c r="SDN200" s="180"/>
      <c r="SDO200" s="180"/>
      <c r="SDP200" s="180"/>
      <c r="SDQ200" s="76"/>
      <c r="SDR200" s="67"/>
      <c r="SDS200" s="180"/>
      <c r="SDT200" s="180"/>
      <c r="SDU200" s="180"/>
      <c r="SDV200" s="180"/>
      <c r="SDW200" s="180"/>
      <c r="SDX200" s="76"/>
      <c r="SDY200" s="67"/>
      <c r="SDZ200" s="180"/>
      <c r="SEA200" s="180"/>
      <c r="SEB200" s="180"/>
      <c r="SEC200" s="180"/>
      <c r="SED200" s="180"/>
      <c r="SEE200" s="76"/>
      <c r="SEF200" s="67"/>
      <c r="SEG200" s="180"/>
      <c r="SEH200" s="180"/>
      <c r="SEI200" s="180"/>
      <c r="SEJ200" s="180"/>
      <c r="SEK200" s="180"/>
      <c r="SEL200" s="76"/>
      <c r="SEM200" s="67"/>
      <c r="SEN200" s="180"/>
      <c r="SEO200" s="180"/>
      <c r="SEP200" s="180"/>
      <c r="SEQ200" s="180"/>
      <c r="SER200" s="180"/>
      <c r="SES200" s="76"/>
      <c r="SET200" s="67"/>
      <c r="SEU200" s="180"/>
      <c r="SEV200" s="180"/>
      <c r="SEW200" s="180"/>
      <c r="SEX200" s="180"/>
      <c r="SEY200" s="180"/>
      <c r="SEZ200" s="76"/>
      <c r="SFA200" s="67"/>
      <c r="SFB200" s="180"/>
      <c r="SFC200" s="180"/>
      <c r="SFD200" s="180"/>
      <c r="SFE200" s="180"/>
      <c r="SFF200" s="180"/>
      <c r="SFG200" s="76"/>
      <c r="SFH200" s="67"/>
      <c r="SFI200" s="180"/>
      <c r="SFJ200" s="180"/>
      <c r="SFK200" s="180"/>
      <c r="SFL200" s="180"/>
      <c r="SFM200" s="180"/>
      <c r="SFN200" s="76"/>
      <c r="SFO200" s="67"/>
      <c r="SFP200" s="180"/>
      <c r="SFQ200" s="180"/>
      <c r="SFR200" s="180"/>
      <c r="SFS200" s="180"/>
      <c r="SFT200" s="180"/>
      <c r="SFU200" s="76"/>
      <c r="SFV200" s="67"/>
      <c r="SFW200" s="180"/>
      <c r="SFX200" s="180"/>
      <c r="SFY200" s="180"/>
      <c r="SFZ200" s="180"/>
      <c r="SGA200" s="180"/>
      <c r="SGB200" s="76"/>
      <c r="SGC200" s="67"/>
      <c r="SGD200" s="180"/>
      <c r="SGE200" s="180"/>
      <c r="SGF200" s="180"/>
      <c r="SGG200" s="180"/>
      <c r="SGH200" s="180"/>
      <c r="SGI200" s="76"/>
      <c r="SGJ200" s="67"/>
      <c r="SGK200" s="180"/>
      <c r="SGL200" s="180"/>
      <c r="SGM200" s="180"/>
      <c r="SGN200" s="180"/>
      <c r="SGO200" s="180"/>
      <c r="SGP200" s="76"/>
      <c r="SGQ200" s="67"/>
      <c r="SGR200" s="180"/>
      <c r="SGS200" s="180"/>
      <c r="SGT200" s="180"/>
      <c r="SGU200" s="180"/>
      <c r="SGV200" s="180"/>
      <c r="SGW200" s="76"/>
      <c r="SGX200" s="67"/>
      <c r="SGY200" s="180"/>
      <c r="SGZ200" s="180"/>
      <c r="SHA200" s="180"/>
      <c r="SHB200" s="180"/>
      <c r="SHC200" s="180"/>
      <c r="SHD200" s="76"/>
      <c r="SHE200" s="67"/>
      <c r="SHF200" s="180"/>
      <c r="SHG200" s="180"/>
      <c r="SHH200" s="180"/>
      <c r="SHI200" s="180"/>
      <c r="SHJ200" s="180"/>
      <c r="SHK200" s="76"/>
      <c r="SHL200" s="67"/>
      <c r="SHM200" s="180"/>
      <c r="SHN200" s="180"/>
      <c r="SHO200" s="180"/>
      <c r="SHP200" s="180"/>
      <c r="SHQ200" s="180"/>
      <c r="SHR200" s="76"/>
      <c r="SHS200" s="67"/>
      <c r="SHT200" s="180"/>
      <c r="SHU200" s="180"/>
      <c r="SHV200" s="180"/>
      <c r="SHW200" s="180"/>
      <c r="SHX200" s="180"/>
      <c r="SHY200" s="76"/>
      <c r="SHZ200" s="67"/>
      <c r="SIA200" s="180"/>
      <c r="SIB200" s="180"/>
      <c r="SIC200" s="180"/>
      <c r="SID200" s="180"/>
      <c r="SIE200" s="180"/>
      <c r="SIF200" s="76"/>
      <c r="SIG200" s="67"/>
      <c r="SIH200" s="180"/>
      <c r="SII200" s="180"/>
      <c r="SIJ200" s="180"/>
      <c r="SIK200" s="180"/>
      <c r="SIL200" s="180"/>
      <c r="SIM200" s="76"/>
      <c r="SIN200" s="67"/>
      <c r="SIO200" s="180"/>
      <c r="SIP200" s="180"/>
      <c r="SIQ200" s="180"/>
      <c r="SIR200" s="180"/>
      <c r="SIS200" s="180"/>
      <c r="SIT200" s="76"/>
      <c r="SIU200" s="67"/>
      <c r="SIV200" s="180"/>
      <c r="SIW200" s="180"/>
      <c r="SIX200" s="180"/>
      <c r="SIY200" s="180"/>
      <c r="SIZ200" s="180"/>
      <c r="SJA200" s="76"/>
      <c r="SJB200" s="67"/>
      <c r="SJC200" s="180"/>
      <c r="SJD200" s="180"/>
      <c r="SJE200" s="180"/>
      <c r="SJF200" s="180"/>
      <c r="SJG200" s="180"/>
      <c r="SJH200" s="76"/>
      <c r="SJI200" s="67"/>
      <c r="SJJ200" s="180"/>
      <c r="SJK200" s="180"/>
      <c r="SJL200" s="180"/>
      <c r="SJM200" s="180"/>
      <c r="SJN200" s="180"/>
      <c r="SJO200" s="76"/>
      <c r="SJP200" s="67"/>
      <c r="SJQ200" s="180"/>
      <c r="SJR200" s="180"/>
      <c r="SJS200" s="180"/>
      <c r="SJT200" s="180"/>
      <c r="SJU200" s="180"/>
      <c r="SJV200" s="76"/>
      <c r="SJW200" s="67"/>
      <c r="SJX200" s="180"/>
      <c r="SJY200" s="180"/>
      <c r="SJZ200" s="180"/>
      <c r="SKA200" s="180"/>
      <c r="SKB200" s="180"/>
      <c r="SKC200" s="76"/>
      <c r="SKD200" s="67"/>
      <c r="SKE200" s="180"/>
      <c r="SKF200" s="180"/>
      <c r="SKG200" s="180"/>
      <c r="SKH200" s="180"/>
      <c r="SKI200" s="180"/>
      <c r="SKJ200" s="76"/>
      <c r="SKK200" s="67"/>
      <c r="SKL200" s="180"/>
      <c r="SKM200" s="180"/>
      <c r="SKN200" s="180"/>
      <c r="SKO200" s="180"/>
      <c r="SKP200" s="180"/>
      <c r="SKQ200" s="76"/>
      <c r="SKR200" s="67"/>
      <c r="SKS200" s="180"/>
      <c r="SKT200" s="180"/>
      <c r="SKU200" s="180"/>
      <c r="SKV200" s="180"/>
      <c r="SKW200" s="180"/>
      <c r="SKX200" s="76"/>
      <c r="SKY200" s="67"/>
      <c r="SKZ200" s="180"/>
      <c r="SLA200" s="180"/>
      <c r="SLB200" s="180"/>
      <c r="SLC200" s="180"/>
      <c r="SLD200" s="180"/>
      <c r="SLE200" s="76"/>
      <c r="SLF200" s="67"/>
      <c r="SLG200" s="180"/>
      <c r="SLH200" s="180"/>
      <c r="SLI200" s="180"/>
      <c r="SLJ200" s="180"/>
      <c r="SLK200" s="180"/>
      <c r="SLL200" s="76"/>
      <c r="SLM200" s="67"/>
      <c r="SLN200" s="180"/>
      <c r="SLO200" s="180"/>
      <c r="SLP200" s="180"/>
      <c r="SLQ200" s="180"/>
      <c r="SLR200" s="180"/>
      <c r="SLS200" s="76"/>
      <c r="SLT200" s="67"/>
      <c r="SLU200" s="180"/>
      <c r="SLV200" s="180"/>
      <c r="SLW200" s="180"/>
      <c r="SLX200" s="180"/>
      <c r="SLY200" s="180"/>
      <c r="SLZ200" s="76"/>
      <c r="SMA200" s="67"/>
      <c r="SMB200" s="180"/>
      <c r="SMC200" s="180"/>
      <c r="SMD200" s="180"/>
      <c r="SME200" s="180"/>
      <c r="SMF200" s="180"/>
      <c r="SMG200" s="76"/>
      <c r="SMH200" s="67"/>
      <c r="SMI200" s="180"/>
      <c r="SMJ200" s="180"/>
      <c r="SMK200" s="180"/>
      <c r="SML200" s="180"/>
      <c r="SMM200" s="180"/>
      <c r="SMN200" s="76"/>
      <c r="SMO200" s="67"/>
      <c r="SMP200" s="180"/>
      <c r="SMQ200" s="180"/>
      <c r="SMR200" s="180"/>
      <c r="SMS200" s="180"/>
      <c r="SMT200" s="180"/>
      <c r="SMU200" s="76"/>
      <c r="SMV200" s="67"/>
      <c r="SMW200" s="180"/>
      <c r="SMX200" s="180"/>
      <c r="SMY200" s="180"/>
      <c r="SMZ200" s="180"/>
      <c r="SNA200" s="180"/>
      <c r="SNB200" s="76"/>
      <c r="SNC200" s="67"/>
      <c r="SND200" s="180"/>
      <c r="SNE200" s="180"/>
      <c r="SNF200" s="180"/>
      <c r="SNG200" s="180"/>
      <c r="SNH200" s="180"/>
      <c r="SNI200" s="76"/>
      <c r="SNJ200" s="67"/>
      <c r="SNK200" s="180"/>
      <c r="SNL200" s="180"/>
      <c r="SNM200" s="180"/>
      <c r="SNN200" s="180"/>
      <c r="SNO200" s="180"/>
      <c r="SNP200" s="76"/>
      <c r="SNQ200" s="67"/>
      <c r="SNR200" s="180"/>
      <c r="SNS200" s="180"/>
      <c r="SNT200" s="180"/>
      <c r="SNU200" s="180"/>
      <c r="SNV200" s="180"/>
      <c r="SNW200" s="76"/>
      <c r="SNX200" s="67"/>
      <c r="SNY200" s="180"/>
      <c r="SNZ200" s="180"/>
      <c r="SOA200" s="180"/>
      <c r="SOB200" s="180"/>
      <c r="SOC200" s="180"/>
      <c r="SOD200" s="76"/>
      <c r="SOE200" s="67"/>
      <c r="SOF200" s="180"/>
      <c r="SOG200" s="180"/>
      <c r="SOH200" s="180"/>
      <c r="SOI200" s="180"/>
      <c r="SOJ200" s="180"/>
      <c r="SOK200" s="76"/>
      <c r="SOL200" s="67"/>
      <c r="SOM200" s="180"/>
      <c r="SON200" s="180"/>
      <c r="SOO200" s="180"/>
      <c r="SOP200" s="180"/>
      <c r="SOQ200" s="180"/>
      <c r="SOR200" s="76"/>
      <c r="SOS200" s="67"/>
      <c r="SOT200" s="180"/>
      <c r="SOU200" s="180"/>
      <c r="SOV200" s="180"/>
      <c r="SOW200" s="180"/>
      <c r="SOX200" s="180"/>
      <c r="SOY200" s="76"/>
      <c r="SOZ200" s="67"/>
      <c r="SPA200" s="180"/>
      <c r="SPB200" s="180"/>
      <c r="SPC200" s="180"/>
      <c r="SPD200" s="180"/>
      <c r="SPE200" s="180"/>
      <c r="SPF200" s="76"/>
      <c r="SPG200" s="67"/>
      <c r="SPH200" s="180"/>
      <c r="SPI200" s="180"/>
      <c r="SPJ200" s="180"/>
      <c r="SPK200" s="180"/>
      <c r="SPL200" s="180"/>
      <c r="SPM200" s="76"/>
      <c r="SPN200" s="67"/>
      <c r="SPO200" s="180"/>
      <c r="SPP200" s="180"/>
      <c r="SPQ200" s="180"/>
      <c r="SPR200" s="180"/>
      <c r="SPS200" s="180"/>
      <c r="SPT200" s="76"/>
      <c r="SPU200" s="67"/>
      <c r="SPV200" s="180"/>
      <c r="SPW200" s="180"/>
      <c r="SPX200" s="180"/>
      <c r="SPY200" s="180"/>
      <c r="SPZ200" s="180"/>
      <c r="SQA200" s="76"/>
      <c r="SQB200" s="67"/>
      <c r="SQC200" s="180"/>
      <c r="SQD200" s="180"/>
      <c r="SQE200" s="180"/>
      <c r="SQF200" s="180"/>
      <c r="SQG200" s="180"/>
      <c r="SQH200" s="76"/>
      <c r="SQI200" s="67"/>
      <c r="SQJ200" s="180"/>
      <c r="SQK200" s="180"/>
      <c r="SQL200" s="180"/>
      <c r="SQM200" s="180"/>
      <c r="SQN200" s="180"/>
      <c r="SQO200" s="76"/>
      <c r="SQP200" s="67"/>
      <c r="SQQ200" s="180"/>
      <c r="SQR200" s="180"/>
      <c r="SQS200" s="180"/>
      <c r="SQT200" s="180"/>
      <c r="SQU200" s="180"/>
      <c r="SQV200" s="76"/>
      <c r="SQW200" s="67"/>
      <c r="SQX200" s="180"/>
      <c r="SQY200" s="180"/>
      <c r="SQZ200" s="180"/>
      <c r="SRA200" s="180"/>
      <c r="SRB200" s="180"/>
      <c r="SRC200" s="76"/>
      <c r="SRD200" s="67"/>
      <c r="SRE200" s="180"/>
      <c r="SRF200" s="180"/>
      <c r="SRG200" s="180"/>
      <c r="SRH200" s="180"/>
      <c r="SRI200" s="180"/>
      <c r="SRJ200" s="76"/>
      <c r="SRK200" s="67"/>
      <c r="SRL200" s="180"/>
      <c r="SRM200" s="180"/>
      <c r="SRN200" s="180"/>
      <c r="SRO200" s="180"/>
      <c r="SRP200" s="180"/>
      <c r="SRQ200" s="76"/>
      <c r="SRR200" s="67"/>
      <c r="SRS200" s="180"/>
      <c r="SRT200" s="180"/>
      <c r="SRU200" s="180"/>
      <c r="SRV200" s="180"/>
      <c r="SRW200" s="180"/>
      <c r="SRX200" s="76"/>
      <c r="SRY200" s="67"/>
      <c r="SRZ200" s="180"/>
      <c r="SSA200" s="180"/>
      <c r="SSB200" s="180"/>
      <c r="SSC200" s="180"/>
      <c r="SSD200" s="180"/>
      <c r="SSE200" s="76"/>
      <c r="SSF200" s="67"/>
      <c r="SSG200" s="180"/>
      <c r="SSH200" s="180"/>
      <c r="SSI200" s="180"/>
      <c r="SSJ200" s="180"/>
      <c r="SSK200" s="180"/>
      <c r="SSL200" s="76"/>
      <c r="SSM200" s="67"/>
      <c r="SSN200" s="180"/>
      <c r="SSO200" s="180"/>
      <c r="SSP200" s="180"/>
      <c r="SSQ200" s="180"/>
      <c r="SSR200" s="180"/>
      <c r="SSS200" s="76"/>
      <c r="SST200" s="67"/>
      <c r="SSU200" s="180"/>
      <c r="SSV200" s="180"/>
      <c r="SSW200" s="180"/>
      <c r="SSX200" s="180"/>
      <c r="SSY200" s="180"/>
      <c r="SSZ200" s="76"/>
      <c r="STA200" s="67"/>
      <c r="STB200" s="180"/>
      <c r="STC200" s="180"/>
      <c r="STD200" s="180"/>
      <c r="STE200" s="180"/>
      <c r="STF200" s="180"/>
      <c r="STG200" s="76"/>
      <c r="STH200" s="67"/>
      <c r="STI200" s="180"/>
      <c r="STJ200" s="180"/>
      <c r="STK200" s="180"/>
      <c r="STL200" s="180"/>
      <c r="STM200" s="180"/>
      <c r="STN200" s="76"/>
      <c r="STO200" s="67"/>
      <c r="STP200" s="180"/>
      <c r="STQ200" s="180"/>
      <c r="STR200" s="180"/>
      <c r="STS200" s="180"/>
      <c r="STT200" s="180"/>
      <c r="STU200" s="76"/>
      <c r="STV200" s="67"/>
      <c r="STW200" s="180"/>
      <c r="STX200" s="180"/>
      <c r="STY200" s="180"/>
      <c r="STZ200" s="180"/>
      <c r="SUA200" s="180"/>
      <c r="SUB200" s="76"/>
      <c r="SUC200" s="67"/>
      <c r="SUD200" s="180"/>
      <c r="SUE200" s="180"/>
      <c r="SUF200" s="180"/>
      <c r="SUG200" s="180"/>
      <c r="SUH200" s="180"/>
      <c r="SUI200" s="76"/>
      <c r="SUJ200" s="67"/>
      <c r="SUK200" s="180"/>
      <c r="SUL200" s="180"/>
      <c r="SUM200" s="180"/>
      <c r="SUN200" s="180"/>
      <c r="SUO200" s="180"/>
      <c r="SUP200" s="76"/>
      <c r="SUQ200" s="67"/>
      <c r="SUR200" s="180"/>
      <c r="SUS200" s="180"/>
      <c r="SUT200" s="180"/>
      <c r="SUU200" s="180"/>
      <c r="SUV200" s="180"/>
      <c r="SUW200" s="76"/>
      <c r="SUX200" s="67"/>
      <c r="SUY200" s="180"/>
      <c r="SUZ200" s="180"/>
      <c r="SVA200" s="180"/>
      <c r="SVB200" s="180"/>
      <c r="SVC200" s="180"/>
      <c r="SVD200" s="76"/>
      <c r="SVE200" s="67"/>
      <c r="SVF200" s="180"/>
      <c r="SVG200" s="180"/>
      <c r="SVH200" s="180"/>
      <c r="SVI200" s="180"/>
      <c r="SVJ200" s="180"/>
      <c r="SVK200" s="76"/>
      <c r="SVL200" s="67"/>
      <c r="SVM200" s="180"/>
      <c r="SVN200" s="180"/>
      <c r="SVO200" s="180"/>
      <c r="SVP200" s="180"/>
      <c r="SVQ200" s="180"/>
      <c r="SVR200" s="76"/>
      <c r="SVS200" s="67"/>
      <c r="SVT200" s="180"/>
      <c r="SVU200" s="180"/>
      <c r="SVV200" s="180"/>
      <c r="SVW200" s="180"/>
      <c r="SVX200" s="180"/>
      <c r="SVY200" s="76"/>
      <c r="SVZ200" s="67"/>
      <c r="SWA200" s="180"/>
      <c r="SWB200" s="180"/>
      <c r="SWC200" s="180"/>
      <c r="SWD200" s="180"/>
      <c r="SWE200" s="180"/>
      <c r="SWF200" s="76"/>
      <c r="SWG200" s="67"/>
      <c r="SWH200" s="180"/>
      <c r="SWI200" s="180"/>
      <c r="SWJ200" s="180"/>
      <c r="SWK200" s="180"/>
      <c r="SWL200" s="180"/>
      <c r="SWM200" s="76"/>
      <c r="SWN200" s="67"/>
      <c r="SWO200" s="180"/>
      <c r="SWP200" s="180"/>
      <c r="SWQ200" s="180"/>
      <c r="SWR200" s="180"/>
      <c r="SWS200" s="180"/>
      <c r="SWT200" s="76"/>
      <c r="SWU200" s="67"/>
      <c r="SWV200" s="180"/>
      <c r="SWW200" s="180"/>
      <c r="SWX200" s="180"/>
      <c r="SWY200" s="180"/>
      <c r="SWZ200" s="180"/>
      <c r="SXA200" s="76"/>
      <c r="SXB200" s="67"/>
      <c r="SXC200" s="180"/>
      <c r="SXD200" s="180"/>
      <c r="SXE200" s="180"/>
      <c r="SXF200" s="180"/>
      <c r="SXG200" s="180"/>
      <c r="SXH200" s="76"/>
      <c r="SXI200" s="67"/>
      <c r="SXJ200" s="180"/>
      <c r="SXK200" s="180"/>
      <c r="SXL200" s="180"/>
      <c r="SXM200" s="180"/>
      <c r="SXN200" s="180"/>
      <c r="SXO200" s="76"/>
      <c r="SXP200" s="67"/>
      <c r="SXQ200" s="180"/>
      <c r="SXR200" s="180"/>
      <c r="SXS200" s="180"/>
      <c r="SXT200" s="180"/>
      <c r="SXU200" s="180"/>
      <c r="SXV200" s="76"/>
      <c r="SXW200" s="67"/>
      <c r="SXX200" s="180"/>
      <c r="SXY200" s="180"/>
      <c r="SXZ200" s="180"/>
      <c r="SYA200" s="180"/>
      <c r="SYB200" s="180"/>
      <c r="SYC200" s="76"/>
      <c r="SYD200" s="67"/>
      <c r="SYE200" s="180"/>
      <c r="SYF200" s="180"/>
      <c r="SYG200" s="180"/>
      <c r="SYH200" s="180"/>
      <c r="SYI200" s="180"/>
      <c r="SYJ200" s="76"/>
      <c r="SYK200" s="67"/>
      <c r="SYL200" s="180"/>
      <c r="SYM200" s="180"/>
      <c r="SYN200" s="180"/>
      <c r="SYO200" s="180"/>
      <c r="SYP200" s="180"/>
      <c r="SYQ200" s="76"/>
      <c r="SYR200" s="67"/>
      <c r="SYS200" s="180"/>
      <c r="SYT200" s="180"/>
      <c r="SYU200" s="180"/>
      <c r="SYV200" s="180"/>
      <c r="SYW200" s="180"/>
      <c r="SYX200" s="76"/>
      <c r="SYY200" s="67"/>
      <c r="SYZ200" s="180"/>
      <c r="SZA200" s="180"/>
      <c r="SZB200" s="180"/>
      <c r="SZC200" s="180"/>
      <c r="SZD200" s="180"/>
      <c r="SZE200" s="76"/>
      <c r="SZF200" s="67"/>
      <c r="SZG200" s="180"/>
      <c r="SZH200" s="180"/>
      <c r="SZI200" s="180"/>
      <c r="SZJ200" s="180"/>
      <c r="SZK200" s="180"/>
      <c r="SZL200" s="76"/>
      <c r="SZM200" s="67"/>
      <c r="SZN200" s="180"/>
      <c r="SZO200" s="180"/>
      <c r="SZP200" s="180"/>
      <c r="SZQ200" s="180"/>
      <c r="SZR200" s="180"/>
      <c r="SZS200" s="76"/>
      <c r="SZT200" s="67"/>
      <c r="SZU200" s="180"/>
      <c r="SZV200" s="180"/>
      <c r="SZW200" s="180"/>
      <c r="SZX200" s="180"/>
      <c r="SZY200" s="180"/>
      <c r="SZZ200" s="76"/>
      <c r="TAA200" s="67"/>
      <c r="TAB200" s="180"/>
      <c r="TAC200" s="180"/>
      <c r="TAD200" s="180"/>
      <c r="TAE200" s="180"/>
      <c r="TAF200" s="180"/>
      <c r="TAG200" s="76"/>
      <c r="TAH200" s="67"/>
      <c r="TAI200" s="180"/>
      <c r="TAJ200" s="180"/>
      <c r="TAK200" s="180"/>
      <c r="TAL200" s="180"/>
      <c r="TAM200" s="180"/>
      <c r="TAN200" s="76"/>
      <c r="TAO200" s="67"/>
      <c r="TAP200" s="180"/>
      <c r="TAQ200" s="180"/>
      <c r="TAR200" s="180"/>
      <c r="TAS200" s="180"/>
      <c r="TAT200" s="180"/>
      <c r="TAU200" s="76"/>
      <c r="TAV200" s="67"/>
      <c r="TAW200" s="180"/>
      <c r="TAX200" s="180"/>
      <c r="TAY200" s="180"/>
      <c r="TAZ200" s="180"/>
      <c r="TBA200" s="180"/>
      <c r="TBB200" s="76"/>
      <c r="TBC200" s="67"/>
      <c r="TBD200" s="180"/>
      <c r="TBE200" s="180"/>
      <c r="TBF200" s="180"/>
      <c r="TBG200" s="180"/>
      <c r="TBH200" s="180"/>
      <c r="TBI200" s="76"/>
      <c r="TBJ200" s="67"/>
      <c r="TBK200" s="180"/>
      <c r="TBL200" s="180"/>
      <c r="TBM200" s="180"/>
      <c r="TBN200" s="180"/>
      <c r="TBO200" s="180"/>
      <c r="TBP200" s="76"/>
      <c r="TBQ200" s="67"/>
      <c r="TBR200" s="180"/>
      <c r="TBS200" s="180"/>
      <c r="TBT200" s="180"/>
      <c r="TBU200" s="180"/>
      <c r="TBV200" s="180"/>
      <c r="TBW200" s="76"/>
      <c r="TBX200" s="67"/>
      <c r="TBY200" s="180"/>
      <c r="TBZ200" s="180"/>
      <c r="TCA200" s="180"/>
      <c r="TCB200" s="180"/>
      <c r="TCC200" s="180"/>
      <c r="TCD200" s="76"/>
      <c r="TCE200" s="67"/>
      <c r="TCF200" s="180"/>
      <c r="TCG200" s="180"/>
      <c r="TCH200" s="180"/>
      <c r="TCI200" s="180"/>
      <c r="TCJ200" s="180"/>
      <c r="TCK200" s="76"/>
      <c r="TCL200" s="67"/>
      <c r="TCM200" s="180"/>
      <c r="TCN200" s="180"/>
      <c r="TCO200" s="180"/>
      <c r="TCP200" s="180"/>
      <c r="TCQ200" s="180"/>
      <c r="TCR200" s="76"/>
      <c r="TCS200" s="67"/>
      <c r="TCT200" s="180"/>
      <c r="TCU200" s="180"/>
      <c r="TCV200" s="180"/>
      <c r="TCW200" s="180"/>
      <c r="TCX200" s="180"/>
      <c r="TCY200" s="76"/>
      <c r="TCZ200" s="67"/>
      <c r="TDA200" s="180"/>
      <c r="TDB200" s="180"/>
      <c r="TDC200" s="180"/>
      <c r="TDD200" s="180"/>
      <c r="TDE200" s="180"/>
      <c r="TDF200" s="76"/>
      <c r="TDG200" s="67"/>
      <c r="TDH200" s="180"/>
      <c r="TDI200" s="180"/>
      <c r="TDJ200" s="180"/>
      <c r="TDK200" s="180"/>
      <c r="TDL200" s="180"/>
      <c r="TDM200" s="76"/>
      <c r="TDN200" s="67"/>
      <c r="TDO200" s="180"/>
      <c r="TDP200" s="180"/>
      <c r="TDQ200" s="180"/>
      <c r="TDR200" s="180"/>
      <c r="TDS200" s="180"/>
      <c r="TDT200" s="76"/>
      <c r="TDU200" s="67"/>
      <c r="TDV200" s="180"/>
      <c r="TDW200" s="180"/>
      <c r="TDX200" s="180"/>
      <c r="TDY200" s="180"/>
      <c r="TDZ200" s="180"/>
      <c r="TEA200" s="76"/>
      <c r="TEB200" s="67"/>
      <c r="TEC200" s="180"/>
      <c r="TED200" s="180"/>
      <c r="TEE200" s="180"/>
      <c r="TEF200" s="180"/>
      <c r="TEG200" s="180"/>
      <c r="TEH200" s="76"/>
      <c r="TEI200" s="67"/>
      <c r="TEJ200" s="180"/>
      <c r="TEK200" s="180"/>
      <c r="TEL200" s="180"/>
      <c r="TEM200" s="180"/>
      <c r="TEN200" s="180"/>
      <c r="TEO200" s="76"/>
      <c r="TEP200" s="67"/>
      <c r="TEQ200" s="180"/>
      <c r="TER200" s="180"/>
      <c r="TES200" s="180"/>
      <c r="TET200" s="180"/>
      <c r="TEU200" s="180"/>
      <c r="TEV200" s="76"/>
      <c r="TEW200" s="67"/>
      <c r="TEX200" s="180"/>
      <c r="TEY200" s="180"/>
      <c r="TEZ200" s="180"/>
      <c r="TFA200" s="180"/>
      <c r="TFB200" s="180"/>
      <c r="TFC200" s="76"/>
      <c r="TFD200" s="67"/>
      <c r="TFE200" s="180"/>
      <c r="TFF200" s="180"/>
      <c r="TFG200" s="180"/>
      <c r="TFH200" s="180"/>
      <c r="TFI200" s="180"/>
      <c r="TFJ200" s="76"/>
      <c r="TFK200" s="67"/>
      <c r="TFL200" s="180"/>
      <c r="TFM200" s="180"/>
      <c r="TFN200" s="180"/>
      <c r="TFO200" s="180"/>
      <c r="TFP200" s="180"/>
      <c r="TFQ200" s="76"/>
      <c r="TFR200" s="67"/>
      <c r="TFS200" s="180"/>
      <c r="TFT200" s="180"/>
      <c r="TFU200" s="180"/>
      <c r="TFV200" s="180"/>
      <c r="TFW200" s="180"/>
      <c r="TFX200" s="76"/>
      <c r="TFY200" s="67"/>
      <c r="TFZ200" s="180"/>
      <c r="TGA200" s="180"/>
      <c r="TGB200" s="180"/>
      <c r="TGC200" s="180"/>
      <c r="TGD200" s="180"/>
      <c r="TGE200" s="76"/>
      <c r="TGF200" s="67"/>
      <c r="TGG200" s="180"/>
      <c r="TGH200" s="180"/>
      <c r="TGI200" s="180"/>
      <c r="TGJ200" s="180"/>
      <c r="TGK200" s="180"/>
      <c r="TGL200" s="76"/>
      <c r="TGM200" s="67"/>
      <c r="TGN200" s="180"/>
      <c r="TGO200" s="180"/>
      <c r="TGP200" s="180"/>
      <c r="TGQ200" s="180"/>
      <c r="TGR200" s="180"/>
      <c r="TGS200" s="76"/>
      <c r="TGT200" s="67"/>
      <c r="TGU200" s="180"/>
      <c r="TGV200" s="180"/>
      <c r="TGW200" s="180"/>
      <c r="TGX200" s="180"/>
      <c r="TGY200" s="180"/>
      <c r="TGZ200" s="76"/>
      <c r="THA200" s="67"/>
      <c r="THB200" s="180"/>
      <c r="THC200" s="180"/>
      <c r="THD200" s="180"/>
      <c r="THE200" s="180"/>
      <c r="THF200" s="180"/>
      <c r="THG200" s="76"/>
      <c r="THH200" s="67"/>
      <c r="THI200" s="180"/>
      <c r="THJ200" s="180"/>
      <c r="THK200" s="180"/>
      <c r="THL200" s="180"/>
      <c r="THM200" s="180"/>
      <c r="THN200" s="76"/>
      <c r="THO200" s="67"/>
      <c r="THP200" s="180"/>
      <c r="THQ200" s="180"/>
      <c r="THR200" s="180"/>
      <c r="THS200" s="180"/>
      <c r="THT200" s="180"/>
      <c r="THU200" s="76"/>
      <c r="THV200" s="67"/>
      <c r="THW200" s="180"/>
      <c r="THX200" s="180"/>
      <c r="THY200" s="180"/>
      <c r="THZ200" s="180"/>
      <c r="TIA200" s="180"/>
      <c r="TIB200" s="76"/>
      <c r="TIC200" s="67"/>
      <c r="TID200" s="180"/>
      <c r="TIE200" s="180"/>
      <c r="TIF200" s="180"/>
      <c r="TIG200" s="180"/>
      <c r="TIH200" s="180"/>
      <c r="TII200" s="76"/>
      <c r="TIJ200" s="67"/>
      <c r="TIK200" s="180"/>
      <c r="TIL200" s="180"/>
      <c r="TIM200" s="180"/>
      <c r="TIN200" s="180"/>
      <c r="TIO200" s="180"/>
      <c r="TIP200" s="76"/>
      <c r="TIQ200" s="67"/>
      <c r="TIR200" s="180"/>
      <c r="TIS200" s="180"/>
      <c r="TIT200" s="180"/>
      <c r="TIU200" s="180"/>
      <c r="TIV200" s="180"/>
      <c r="TIW200" s="76"/>
      <c r="TIX200" s="67"/>
      <c r="TIY200" s="180"/>
      <c r="TIZ200" s="180"/>
      <c r="TJA200" s="180"/>
      <c r="TJB200" s="180"/>
      <c r="TJC200" s="180"/>
      <c r="TJD200" s="76"/>
      <c r="TJE200" s="67"/>
      <c r="TJF200" s="180"/>
      <c r="TJG200" s="180"/>
      <c r="TJH200" s="180"/>
      <c r="TJI200" s="180"/>
      <c r="TJJ200" s="180"/>
      <c r="TJK200" s="76"/>
      <c r="TJL200" s="67"/>
      <c r="TJM200" s="180"/>
      <c r="TJN200" s="180"/>
      <c r="TJO200" s="180"/>
      <c r="TJP200" s="180"/>
      <c r="TJQ200" s="180"/>
      <c r="TJR200" s="76"/>
      <c r="TJS200" s="67"/>
      <c r="TJT200" s="180"/>
      <c r="TJU200" s="180"/>
      <c r="TJV200" s="180"/>
      <c r="TJW200" s="180"/>
      <c r="TJX200" s="180"/>
      <c r="TJY200" s="76"/>
      <c r="TJZ200" s="67"/>
      <c r="TKA200" s="180"/>
      <c r="TKB200" s="180"/>
      <c r="TKC200" s="180"/>
      <c r="TKD200" s="180"/>
      <c r="TKE200" s="180"/>
      <c r="TKF200" s="76"/>
      <c r="TKG200" s="67"/>
      <c r="TKH200" s="180"/>
      <c r="TKI200" s="180"/>
      <c r="TKJ200" s="180"/>
      <c r="TKK200" s="180"/>
      <c r="TKL200" s="180"/>
      <c r="TKM200" s="76"/>
      <c r="TKN200" s="67"/>
      <c r="TKO200" s="180"/>
      <c r="TKP200" s="180"/>
      <c r="TKQ200" s="180"/>
      <c r="TKR200" s="180"/>
      <c r="TKS200" s="180"/>
      <c r="TKT200" s="76"/>
      <c r="TKU200" s="67"/>
      <c r="TKV200" s="180"/>
      <c r="TKW200" s="180"/>
      <c r="TKX200" s="180"/>
      <c r="TKY200" s="180"/>
      <c r="TKZ200" s="180"/>
      <c r="TLA200" s="76"/>
      <c r="TLB200" s="67"/>
      <c r="TLC200" s="180"/>
      <c r="TLD200" s="180"/>
      <c r="TLE200" s="180"/>
      <c r="TLF200" s="180"/>
      <c r="TLG200" s="180"/>
      <c r="TLH200" s="76"/>
      <c r="TLI200" s="67"/>
      <c r="TLJ200" s="180"/>
      <c r="TLK200" s="180"/>
      <c r="TLL200" s="180"/>
      <c r="TLM200" s="180"/>
      <c r="TLN200" s="180"/>
      <c r="TLO200" s="76"/>
      <c r="TLP200" s="67"/>
      <c r="TLQ200" s="180"/>
      <c r="TLR200" s="180"/>
      <c r="TLS200" s="180"/>
      <c r="TLT200" s="180"/>
      <c r="TLU200" s="180"/>
      <c r="TLV200" s="76"/>
      <c r="TLW200" s="67"/>
      <c r="TLX200" s="180"/>
      <c r="TLY200" s="180"/>
      <c r="TLZ200" s="180"/>
      <c r="TMA200" s="180"/>
      <c r="TMB200" s="180"/>
      <c r="TMC200" s="76"/>
      <c r="TMD200" s="67"/>
      <c r="TME200" s="180"/>
      <c r="TMF200" s="180"/>
      <c r="TMG200" s="180"/>
      <c r="TMH200" s="180"/>
      <c r="TMI200" s="180"/>
      <c r="TMJ200" s="76"/>
      <c r="TMK200" s="67"/>
      <c r="TML200" s="180"/>
      <c r="TMM200" s="180"/>
      <c r="TMN200" s="180"/>
      <c r="TMO200" s="180"/>
      <c r="TMP200" s="180"/>
      <c r="TMQ200" s="76"/>
      <c r="TMR200" s="67"/>
      <c r="TMS200" s="180"/>
      <c r="TMT200" s="180"/>
      <c r="TMU200" s="180"/>
      <c r="TMV200" s="180"/>
      <c r="TMW200" s="180"/>
      <c r="TMX200" s="76"/>
      <c r="TMY200" s="67"/>
      <c r="TMZ200" s="180"/>
      <c r="TNA200" s="180"/>
      <c r="TNB200" s="180"/>
      <c r="TNC200" s="180"/>
      <c r="TND200" s="180"/>
      <c r="TNE200" s="76"/>
      <c r="TNF200" s="67"/>
      <c r="TNG200" s="180"/>
      <c r="TNH200" s="180"/>
      <c r="TNI200" s="180"/>
      <c r="TNJ200" s="180"/>
      <c r="TNK200" s="180"/>
      <c r="TNL200" s="76"/>
      <c r="TNM200" s="67"/>
      <c r="TNN200" s="180"/>
      <c r="TNO200" s="180"/>
      <c r="TNP200" s="180"/>
      <c r="TNQ200" s="180"/>
      <c r="TNR200" s="180"/>
      <c r="TNS200" s="76"/>
      <c r="TNT200" s="67"/>
      <c r="TNU200" s="180"/>
      <c r="TNV200" s="180"/>
      <c r="TNW200" s="180"/>
      <c r="TNX200" s="180"/>
      <c r="TNY200" s="180"/>
      <c r="TNZ200" s="76"/>
      <c r="TOA200" s="67"/>
      <c r="TOB200" s="180"/>
      <c r="TOC200" s="180"/>
      <c r="TOD200" s="180"/>
      <c r="TOE200" s="180"/>
      <c r="TOF200" s="180"/>
      <c r="TOG200" s="76"/>
      <c r="TOH200" s="67"/>
      <c r="TOI200" s="180"/>
      <c r="TOJ200" s="180"/>
      <c r="TOK200" s="180"/>
      <c r="TOL200" s="180"/>
      <c r="TOM200" s="180"/>
      <c r="TON200" s="76"/>
      <c r="TOO200" s="67"/>
      <c r="TOP200" s="180"/>
      <c r="TOQ200" s="180"/>
      <c r="TOR200" s="180"/>
      <c r="TOS200" s="180"/>
      <c r="TOT200" s="180"/>
      <c r="TOU200" s="76"/>
      <c r="TOV200" s="67"/>
      <c r="TOW200" s="180"/>
      <c r="TOX200" s="180"/>
      <c r="TOY200" s="180"/>
      <c r="TOZ200" s="180"/>
      <c r="TPA200" s="180"/>
      <c r="TPB200" s="76"/>
      <c r="TPC200" s="67"/>
      <c r="TPD200" s="180"/>
      <c r="TPE200" s="180"/>
      <c r="TPF200" s="180"/>
      <c r="TPG200" s="180"/>
      <c r="TPH200" s="180"/>
      <c r="TPI200" s="76"/>
      <c r="TPJ200" s="67"/>
      <c r="TPK200" s="180"/>
      <c r="TPL200" s="180"/>
      <c r="TPM200" s="180"/>
      <c r="TPN200" s="180"/>
      <c r="TPO200" s="180"/>
      <c r="TPP200" s="76"/>
      <c r="TPQ200" s="67"/>
      <c r="TPR200" s="180"/>
      <c r="TPS200" s="180"/>
      <c r="TPT200" s="180"/>
      <c r="TPU200" s="180"/>
      <c r="TPV200" s="180"/>
      <c r="TPW200" s="76"/>
      <c r="TPX200" s="67"/>
      <c r="TPY200" s="180"/>
      <c r="TPZ200" s="180"/>
      <c r="TQA200" s="180"/>
      <c r="TQB200" s="180"/>
      <c r="TQC200" s="180"/>
      <c r="TQD200" s="76"/>
      <c r="TQE200" s="67"/>
      <c r="TQF200" s="180"/>
      <c r="TQG200" s="180"/>
      <c r="TQH200" s="180"/>
      <c r="TQI200" s="180"/>
      <c r="TQJ200" s="180"/>
      <c r="TQK200" s="76"/>
      <c r="TQL200" s="67"/>
      <c r="TQM200" s="180"/>
      <c r="TQN200" s="180"/>
      <c r="TQO200" s="180"/>
      <c r="TQP200" s="180"/>
      <c r="TQQ200" s="180"/>
      <c r="TQR200" s="76"/>
      <c r="TQS200" s="67"/>
      <c r="TQT200" s="180"/>
      <c r="TQU200" s="180"/>
      <c r="TQV200" s="180"/>
      <c r="TQW200" s="180"/>
      <c r="TQX200" s="180"/>
      <c r="TQY200" s="76"/>
      <c r="TQZ200" s="67"/>
      <c r="TRA200" s="180"/>
      <c r="TRB200" s="180"/>
      <c r="TRC200" s="180"/>
      <c r="TRD200" s="180"/>
      <c r="TRE200" s="180"/>
      <c r="TRF200" s="76"/>
      <c r="TRG200" s="67"/>
      <c r="TRH200" s="180"/>
      <c r="TRI200" s="180"/>
      <c r="TRJ200" s="180"/>
      <c r="TRK200" s="180"/>
      <c r="TRL200" s="180"/>
      <c r="TRM200" s="76"/>
      <c r="TRN200" s="67"/>
      <c r="TRO200" s="180"/>
      <c r="TRP200" s="180"/>
      <c r="TRQ200" s="180"/>
      <c r="TRR200" s="180"/>
      <c r="TRS200" s="180"/>
      <c r="TRT200" s="76"/>
      <c r="TRU200" s="67"/>
      <c r="TRV200" s="180"/>
      <c r="TRW200" s="180"/>
      <c r="TRX200" s="180"/>
      <c r="TRY200" s="180"/>
      <c r="TRZ200" s="180"/>
      <c r="TSA200" s="76"/>
      <c r="TSB200" s="67"/>
      <c r="TSC200" s="180"/>
      <c r="TSD200" s="180"/>
      <c r="TSE200" s="180"/>
      <c r="TSF200" s="180"/>
      <c r="TSG200" s="180"/>
      <c r="TSH200" s="76"/>
      <c r="TSI200" s="67"/>
      <c r="TSJ200" s="180"/>
      <c r="TSK200" s="180"/>
      <c r="TSL200" s="180"/>
      <c r="TSM200" s="180"/>
      <c r="TSN200" s="180"/>
      <c r="TSO200" s="76"/>
      <c r="TSP200" s="67"/>
      <c r="TSQ200" s="180"/>
      <c r="TSR200" s="180"/>
      <c r="TSS200" s="180"/>
      <c r="TST200" s="180"/>
      <c r="TSU200" s="180"/>
      <c r="TSV200" s="76"/>
      <c r="TSW200" s="67"/>
      <c r="TSX200" s="180"/>
      <c r="TSY200" s="180"/>
      <c r="TSZ200" s="180"/>
      <c r="TTA200" s="180"/>
      <c r="TTB200" s="180"/>
      <c r="TTC200" s="76"/>
      <c r="TTD200" s="67"/>
      <c r="TTE200" s="180"/>
      <c r="TTF200" s="180"/>
      <c r="TTG200" s="180"/>
      <c r="TTH200" s="180"/>
      <c r="TTI200" s="180"/>
      <c r="TTJ200" s="76"/>
      <c r="TTK200" s="67"/>
      <c r="TTL200" s="180"/>
      <c r="TTM200" s="180"/>
      <c r="TTN200" s="180"/>
      <c r="TTO200" s="180"/>
      <c r="TTP200" s="180"/>
      <c r="TTQ200" s="76"/>
      <c r="TTR200" s="67"/>
      <c r="TTS200" s="180"/>
      <c r="TTT200" s="180"/>
      <c r="TTU200" s="180"/>
      <c r="TTV200" s="180"/>
      <c r="TTW200" s="180"/>
      <c r="TTX200" s="76"/>
      <c r="TTY200" s="67"/>
      <c r="TTZ200" s="180"/>
      <c r="TUA200" s="180"/>
      <c r="TUB200" s="180"/>
      <c r="TUC200" s="180"/>
      <c r="TUD200" s="180"/>
      <c r="TUE200" s="76"/>
      <c r="TUF200" s="67"/>
      <c r="TUG200" s="180"/>
      <c r="TUH200" s="180"/>
      <c r="TUI200" s="180"/>
      <c r="TUJ200" s="180"/>
      <c r="TUK200" s="180"/>
      <c r="TUL200" s="76"/>
      <c r="TUM200" s="67"/>
      <c r="TUN200" s="180"/>
      <c r="TUO200" s="180"/>
      <c r="TUP200" s="180"/>
      <c r="TUQ200" s="180"/>
      <c r="TUR200" s="180"/>
      <c r="TUS200" s="76"/>
      <c r="TUT200" s="67"/>
      <c r="TUU200" s="180"/>
      <c r="TUV200" s="180"/>
      <c r="TUW200" s="180"/>
      <c r="TUX200" s="180"/>
      <c r="TUY200" s="180"/>
      <c r="TUZ200" s="76"/>
      <c r="TVA200" s="67"/>
      <c r="TVB200" s="180"/>
      <c r="TVC200" s="180"/>
      <c r="TVD200" s="180"/>
      <c r="TVE200" s="180"/>
      <c r="TVF200" s="180"/>
      <c r="TVG200" s="76"/>
      <c r="TVH200" s="67"/>
      <c r="TVI200" s="180"/>
      <c r="TVJ200" s="180"/>
      <c r="TVK200" s="180"/>
      <c r="TVL200" s="180"/>
      <c r="TVM200" s="180"/>
      <c r="TVN200" s="76"/>
      <c r="TVO200" s="67"/>
      <c r="TVP200" s="180"/>
      <c r="TVQ200" s="180"/>
      <c r="TVR200" s="180"/>
      <c r="TVS200" s="180"/>
      <c r="TVT200" s="180"/>
      <c r="TVU200" s="76"/>
      <c r="TVV200" s="67"/>
      <c r="TVW200" s="180"/>
      <c r="TVX200" s="180"/>
      <c r="TVY200" s="180"/>
      <c r="TVZ200" s="180"/>
      <c r="TWA200" s="180"/>
      <c r="TWB200" s="76"/>
      <c r="TWC200" s="67"/>
      <c r="TWD200" s="180"/>
      <c r="TWE200" s="180"/>
      <c r="TWF200" s="180"/>
      <c r="TWG200" s="180"/>
      <c r="TWH200" s="180"/>
      <c r="TWI200" s="76"/>
      <c r="TWJ200" s="67"/>
      <c r="TWK200" s="180"/>
      <c r="TWL200" s="180"/>
      <c r="TWM200" s="180"/>
      <c r="TWN200" s="180"/>
      <c r="TWO200" s="180"/>
      <c r="TWP200" s="76"/>
      <c r="TWQ200" s="67"/>
      <c r="TWR200" s="180"/>
      <c r="TWS200" s="180"/>
      <c r="TWT200" s="180"/>
      <c r="TWU200" s="180"/>
      <c r="TWV200" s="180"/>
      <c r="TWW200" s="76"/>
      <c r="TWX200" s="67"/>
      <c r="TWY200" s="180"/>
      <c r="TWZ200" s="180"/>
      <c r="TXA200" s="180"/>
      <c r="TXB200" s="180"/>
      <c r="TXC200" s="180"/>
      <c r="TXD200" s="76"/>
      <c r="TXE200" s="67"/>
      <c r="TXF200" s="180"/>
      <c r="TXG200" s="180"/>
      <c r="TXH200" s="180"/>
      <c r="TXI200" s="180"/>
      <c r="TXJ200" s="180"/>
      <c r="TXK200" s="76"/>
      <c r="TXL200" s="67"/>
      <c r="TXM200" s="180"/>
      <c r="TXN200" s="180"/>
      <c r="TXO200" s="180"/>
      <c r="TXP200" s="180"/>
      <c r="TXQ200" s="180"/>
      <c r="TXR200" s="76"/>
      <c r="TXS200" s="67"/>
      <c r="TXT200" s="180"/>
      <c r="TXU200" s="180"/>
      <c r="TXV200" s="180"/>
      <c r="TXW200" s="180"/>
      <c r="TXX200" s="180"/>
      <c r="TXY200" s="76"/>
      <c r="TXZ200" s="67"/>
      <c r="TYA200" s="180"/>
      <c r="TYB200" s="180"/>
      <c r="TYC200" s="180"/>
      <c r="TYD200" s="180"/>
      <c r="TYE200" s="180"/>
      <c r="TYF200" s="76"/>
      <c r="TYG200" s="67"/>
      <c r="TYH200" s="180"/>
      <c r="TYI200" s="180"/>
      <c r="TYJ200" s="180"/>
      <c r="TYK200" s="180"/>
      <c r="TYL200" s="180"/>
      <c r="TYM200" s="76"/>
      <c r="TYN200" s="67"/>
      <c r="TYO200" s="180"/>
      <c r="TYP200" s="180"/>
      <c r="TYQ200" s="180"/>
      <c r="TYR200" s="180"/>
      <c r="TYS200" s="180"/>
      <c r="TYT200" s="76"/>
      <c r="TYU200" s="67"/>
      <c r="TYV200" s="180"/>
      <c r="TYW200" s="180"/>
      <c r="TYX200" s="180"/>
      <c r="TYY200" s="180"/>
      <c r="TYZ200" s="180"/>
      <c r="TZA200" s="76"/>
      <c r="TZB200" s="67"/>
      <c r="TZC200" s="180"/>
      <c r="TZD200" s="180"/>
      <c r="TZE200" s="180"/>
      <c r="TZF200" s="180"/>
      <c r="TZG200" s="180"/>
      <c r="TZH200" s="76"/>
      <c r="TZI200" s="67"/>
      <c r="TZJ200" s="180"/>
      <c r="TZK200" s="180"/>
      <c r="TZL200" s="180"/>
      <c r="TZM200" s="180"/>
      <c r="TZN200" s="180"/>
      <c r="TZO200" s="76"/>
      <c r="TZP200" s="67"/>
      <c r="TZQ200" s="180"/>
      <c r="TZR200" s="180"/>
      <c r="TZS200" s="180"/>
      <c r="TZT200" s="180"/>
      <c r="TZU200" s="180"/>
      <c r="TZV200" s="76"/>
      <c r="TZW200" s="67"/>
      <c r="TZX200" s="180"/>
      <c r="TZY200" s="180"/>
      <c r="TZZ200" s="180"/>
      <c r="UAA200" s="180"/>
      <c r="UAB200" s="180"/>
      <c r="UAC200" s="76"/>
      <c r="UAD200" s="67"/>
      <c r="UAE200" s="180"/>
      <c r="UAF200" s="180"/>
      <c r="UAG200" s="180"/>
      <c r="UAH200" s="180"/>
      <c r="UAI200" s="180"/>
      <c r="UAJ200" s="76"/>
      <c r="UAK200" s="67"/>
      <c r="UAL200" s="180"/>
      <c r="UAM200" s="180"/>
      <c r="UAN200" s="180"/>
      <c r="UAO200" s="180"/>
      <c r="UAP200" s="180"/>
      <c r="UAQ200" s="76"/>
      <c r="UAR200" s="67"/>
      <c r="UAS200" s="180"/>
      <c r="UAT200" s="180"/>
      <c r="UAU200" s="180"/>
      <c r="UAV200" s="180"/>
      <c r="UAW200" s="180"/>
      <c r="UAX200" s="76"/>
      <c r="UAY200" s="67"/>
      <c r="UAZ200" s="180"/>
      <c r="UBA200" s="180"/>
      <c r="UBB200" s="180"/>
      <c r="UBC200" s="180"/>
      <c r="UBD200" s="180"/>
      <c r="UBE200" s="76"/>
      <c r="UBF200" s="67"/>
      <c r="UBG200" s="180"/>
      <c r="UBH200" s="180"/>
      <c r="UBI200" s="180"/>
      <c r="UBJ200" s="180"/>
      <c r="UBK200" s="180"/>
      <c r="UBL200" s="76"/>
      <c r="UBM200" s="67"/>
      <c r="UBN200" s="180"/>
      <c r="UBO200" s="180"/>
      <c r="UBP200" s="180"/>
      <c r="UBQ200" s="180"/>
      <c r="UBR200" s="180"/>
      <c r="UBS200" s="76"/>
      <c r="UBT200" s="67"/>
      <c r="UBU200" s="180"/>
      <c r="UBV200" s="180"/>
      <c r="UBW200" s="180"/>
      <c r="UBX200" s="180"/>
      <c r="UBY200" s="180"/>
      <c r="UBZ200" s="76"/>
      <c r="UCA200" s="67"/>
      <c r="UCB200" s="180"/>
      <c r="UCC200" s="180"/>
      <c r="UCD200" s="180"/>
      <c r="UCE200" s="180"/>
      <c r="UCF200" s="180"/>
      <c r="UCG200" s="76"/>
      <c r="UCH200" s="67"/>
      <c r="UCI200" s="180"/>
      <c r="UCJ200" s="180"/>
      <c r="UCK200" s="180"/>
      <c r="UCL200" s="180"/>
      <c r="UCM200" s="180"/>
      <c r="UCN200" s="76"/>
      <c r="UCO200" s="67"/>
      <c r="UCP200" s="180"/>
      <c r="UCQ200" s="180"/>
      <c r="UCR200" s="180"/>
      <c r="UCS200" s="180"/>
      <c r="UCT200" s="180"/>
      <c r="UCU200" s="76"/>
      <c r="UCV200" s="67"/>
      <c r="UCW200" s="180"/>
      <c r="UCX200" s="180"/>
      <c r="UCY200" s="180"/>
      <c r="UCZ200" s="180"/>
      <c r="UDA200" s="180"/>
      <c r="UDB200" s="76"/>
      <c r="UDC200" s="67"/>
      <c r="UDD200" s="180"/>
      <c r="UDE200" s="180"/>
      <c r="UDF200" s="180"/>
      <c r="UDG200" s="180"/>
      <c r="UDH200" s="180"/>
      <c r="UDI200" s="76"/>
      <c r="UDJ200" s="67"/>
      <c r="UDK200" s="180"/>
      <c r="UDL200" s="180"/>
      <c r="UDM200" s="180"/>
      <c r="UDN200" s="180"/>
      <c r="UDO200" s="180"/>
      <c r="UDP200" s="76"/>
      <c r="UDQ200" s="67"/>
      <c r="UDR200" s="180"/>
      <c r="UDS200" s="180"/>
      <c r="UDT200" s="180"/>
      <c r="UDU200" s="180"/>
      <c r="UDV200" s="180"/>
      <c r="UDW200" s="76"/>
      <c r="UDX200" s="67"/>
      <c r="UDY200" s="180"/>
      <c r="UDZ200" s="180"/>
      <c r="UEA200" s="180"/>
      <c r="UEB200" s="180"/>
      <c r="UEC200" s="180"/>
      <c r="UED200" s="76"/>
      <c r="UEE200" s="67"/>
      <c r="UEF200" s="180"/>
      <c r="UEG200" s="180"/>
      <c r="UEH200" s="180"/>
      <c r="UEI200" s="180"/>
      <c r="UEJ200" s="180"/>
      <c r="UEK200" s="76"/>
      <c r="UEL200" s="67"/>
      <c r="UEM200" s="180"/>
      <c r="UEN200" s="180"/>
      <c r="UEO200" s="180"/>
      <c r="UEP200" s="180"/>
      <c r="UEQ200" s="180"/>
      <c r="UER200" s="76"/>
      <c r="UES200" s="67"/>
      <c r="UET200" s="180"/>
      <c r="UEU200" s="180"/>
      <c r="UEV200" s="180"/>
      <c r="UEW200" s="180"/>
      <c r="UEX200" s="180"/>
      <c r="UEY200" s="76"/>
      <c r="UEZ200" s="67"/>
      <c r="UFA200" s="180"/>
      <c r="UFB200" s="180"/>
      <c r="UFC200" s="180"/>
      <c r="UFD200" s="180"/>
      <c r="UFE200" s="180"/>
      <c r="UFF200" s="76"/>
      <c r="UFG200" s="67"/>
      <c r="UFH200" s="180"/>
      <c r="UFI200" s="180"/>
      <c r="UFJ200" s="180"/>
      <c r="UFK200" s="180"/>
      <c r="UFL200" s="180"/>
      <c r="UFM200" s="76"/>
      <c r="UFN200" s="67"/>
      <c r="UFO200" s="180"/>
      <c r="UFP200" s="180"/>
      <c r="UFQ200" s="180"/>
      <c r="UFR200" s="180"/>
      <c r="UFS200" s="180"/>
      <c r="UFT200" s="76"/>
      <c r="UFU200" s="67"/>
      <c r="UFV200" s="180"/>
      <c r="UFW200" s="180"/>
      <c r="UFX200" s="180"/>
      <c r="UFY200" s="180"/>
      <c r="UFZ200" s="180"/>
      <c r="UGA200" s="76"/>
      <c r="UGB200" s="67"/>
      <c r="UGC200" s="180"/>
      <c r="UGD200" s="180"/>
      <c r="UGE200" s="180"/>
      <c r="UGF200" s="180"/>
      <c r="UGG200" s="180"/>
      <c r="UGH200" s="76"/>
      <c r="UGI200" s="67"/>
      <c r="UGJ200" s="180"/>
      <c r="UGK200" s="180"/>
      <c r="UGL200" s="180"/>
      <c r="UGM200" s="180"/>
      <c r="UGN200" s="180"/>
      <c r="UGO200" s="76"/>
      <c r="UGP200" s="67"/>
      <c r="UGQ200" s="180"/>
      <c r="UGR200" s="180"/>
      <c r="UGS200" s="180"/>
      <c r="UGT200" s="180"/>
      <c r="UGU200" s="180"/>
      <c r="UGV200" s="76"/>
      <c r="UGW200" s="67"/>
      <c r="UGX200" s="180"/>
      <c r="UGY200" s="180"/>
      <c r="UGZ200" s="180"/>
      <c r="UHA200" s="180"/>
      <c r="UHB200" s="180"/>
      <c r="UHC200" s="76"/>
      <c r="UHD200" s="67"/>
      <c r="UHE200" s="180"/>
      <c r="UHF200" s="180"/>
      <c r="UHG200" s="180"/>
      <c r="UHH200" s="180"/>
      <c r="UHI200" s="180"/>
      <c r="UHJ200" s="76"/>
      <c r="UHK200" s="67"/>
      <c r="UHL200" s="180"/>
      <c r="UHM200" s="180"/>
      <c r="UHN200" s="180"/>
      <c r="UHO200" s="180"/>
      <c r="UHP200" s="180"/>
      <c r="UHQ200" s="76"/>
      <c r="UHR200" s="67"/>
      <c r="UHS200" s="180"/>
      <c r="UHT200" s="180"/>
      <c r="UHU200" s="180"/>
      <c r="UHV200" s="180"/>
      <c r="UHW200" s="180"/>
      <c r="UHX200" s="76"/>
      <c r="UHY200" s="67"/>
      <c r="UHZ200" s="180"/>
      <c r="UIA200" s="180"/>
      <c r="UIB200" s="180"/>
      <c r="UIC200" s="180"/>
      <c r="UID200" s="180"/>
      <c r="UIE200" s="76"/>
      <c r="UIF200" s="67"/>
      <c r="UIG200" s="180"/>
      <c r="UIH200" s="180"/>
      <c r="UII200" s="180"/>
      <c r="UIJ200" s="180"/>
      <c r="UIK200" s="180"/>
      <c r="UIL200" s="76"/>
      <c r="UIM200" s="67"/>
      <c r="UIN200" s="180"/>
      <c r="UIO200" s="180"/>
      <c r="UIP200" s="180"/>
      <c r="UIQ200" s="180"/>
      <c r="UIR200" s="180"/>
      <c r="UIS200" s="76"/>
      <c r="UIT200" s="67"/>
      <c r="UIU200" s="180"/>
      <c r="UIV200" s="180"/>
      <c r="UIW200" s="180"/>
      <c r="UIX200" s="180"/>
      <c r="UIY200" s="180"/>
      <c r="UIZ200" s="76"/>
      <c r="UJA200" s="67"/>
      <c r="UJB200" s="180"/>
      <c r="UJC200" s="180"/>
      <c r="UJD200" s="180"/>
      <c r="UJE200" s="180"/>
      <c r="UJF200" s="180"/>
      <c r="UJG200" s="76"/>
      <c r="UJH200" s="67"/>
      <c r="UJI200" s="180"/>
      <c r="UJJ200" s="180"/>
      <c r="UJK200" s="180"/>
      <c r="UJL200" s="180"/>
      <c r="UJM200" s="180"/>
      <c r="UJN200" s="76"/>
      <c r="UJO200" s="67"/>
      <c r="UJP200" s="180"/>
      <c r="UJQ200" s="180"/>
      <c r="UJR200" s="180"/>
      <c r="UJS200" s="180"/>
      <c r="UJT200" s="180"/>
      <c r="UJU200" s="76"/>
      <c r="UJV200" s="67"/>
      <c r="UJW200" s="180"/>
      <c r="UJX200" s="180"/>
      <c r="UJY200" s="180"/>
      <c r="UJZ200" s="180"/>
      <c r="UKA200" s="180"/>
      <c r="UKB200" s="76"/>
      <c r="UKC200" s="67"/>
      <c r="UKD200" s="180"/>
      <c r="UKE200" s="180"/>
      <c r="UKF200" s="180"/>
      <c r="UKG200" s="180"/>
      <c r="UKH200" s="180"/>
      <c r="UKI200" s="76"/>
      <c r="UKJ200" s="67"/>
      <c r="UKK200" s="180"/>
      <c r="UKL200" s="180"/>
      <c r="UKM200" s="180"/>
      <c r="UKN200" s="180"/>
      <c r="UKO200" s="180"/>
      <c r="UKP200" s="76"/>
      <c r="UKQ200" s="67"/>
      <c r="UKR200" s="180"/>
      <c r="UKS200" s="180"/>
      <c r="UKT200" s="180"/>
      <c r="UKU200" s="180"/>
      <c r="UKV200" s="180"/>
      <c r="UKW200" s="76"/>
      <c r="UKX200" s="67"/>
      <c r="UKY200" s="180"/>
      <c r="UKZ200" s="180"/>
      <c r="ULA200" s="180"/>
      <c r="ULB200" s="180"/>
      <c r="ULC200" s="180"/>
      <c r="ULD200" s="76"/>
      <c r="ULE200" s="67"/>
      <c r="ULF200" s="180"/>
      <c r="ULG200" s="180"/>
      <c r="ULH200" s="180"/>
      <c r="ULI200" s="180"/>
      <c r="ULJ200" s="180"/>
      <c r="ULK200" s="76"/>
      <c r="ULL200" s="67"/>
      <c r="ULM200" s="180"/>
      <c r="ULN200" s="180"/>
      <c r="ULO200" s="180"/>
      <c r="ULP200" s="180"/>
      <c r="ULQ200" s="180"/>
      <c r="ULR200" s="76"/>
      <c r="ULS200" s="67"/>
      <c r="ULT200" s="180"/>
      <c r="ULU200" s="180"/>
      <c r="ULV200" s="180"/>
      <c r="ULW200" s="180"/>
      <c r="ULX200" s="180"/>
      <c r="ULY200" s="76"/>
      <c r="ULZ200" s="67"/>
      <c r="UMA200" s="180"/>
      <c r="UMB200" s="180"/>
      <c r="UMC200" s="180"/>
      <c r="UMD200" s="180"/>
      <c r="UME200" s="180"/>
      <c r="UMF200" s="76"/>
      <c r="UMG200" s="67"/>
      <c r="UMH200" s="180"/>
      <c r="UMI200" s="180"/>
      <c r="UMJ200" s="180"/>
      <c r="UMK200" s="180"/>
      <c r="UML200" s="180"/>
      <c r="UMM200" s="76"/>
      <c r="UMN200" s="67"/>
      <c r="UMO200" s="180"/>
      <c r="UMP200" s="180"/>
      <c r="UMQ200" s="180"/>
      <c r="UMR200" s="180"/>
      <c r="UMS200" s="180"/>
      <c r="UMT200" s="76"/>
      <c r="UMU200" s="67"/>
      <c r="UMV200" s="180"/>
      <c r="UMW200" s="180"/>
      <c r="UMX200" s="180"/>
      <c r="UMY200" s="180"/>
      <c r="UMZ200" s="180"/>
      <c r="UNA200" s="76"/>
      <c r="UNB200" s="67"/>
      <c r="UNC200" s="180"/>
      <c r="UND200" s="180"/>
      <c r="UNE200" s="180"/>
      <c r="UNF200" s="180"/>
      <c r="UNG200" s="180"/>
      <c r="UNH200" s="76"/>
      <c r="UNI200" s="67"/>
      <c r="UNJ200" s="180"/>
      <c r="UNK200" s="180"/>
      <c r="UNL200" s="180"/>
      <c r="UNM200" s="180"/>
      <c r="UNN200" s="180"/>
      <c r="UNO200" s="76"/>
      <c r="UNP200" s="67"/>
      <c r="UNQ200" s="180"/>
      <c r="UNR200" s="180"/>
      <c r="UNS200" s="180"/>
      <c r="UNT200" s="180"/>
      <c r="UNU200" s="180"/>
      <c r="UNV200" s="76"/>
      <c r="UNW200" s="67"/>
      <c r="UNX200" s="180"/>
      <c r="UNY200" s="180"/>
      <c r="UNZ200" s="180"/>
      <c r="UOA200" s="180"/>
      <c r="UOB200" s="180"/>
      <c r="UOC200" s="76"/>
      <c r="UOD200" s="67"/>
      <c r="UOE200" s="180"/>
      <c r="UOF200" s="180"/>
      <c r="UOG200" s="180"/>
      <c r="UOH200" s="180"/>
      <c r="UOI200" s="180"/>
      <c r="UOJ200" s="76"/>
      <c r="UOK200" s="67"/>
      <c r="UOL200" s="180"/>
      <c r="UOM200" s="180"/>
      <c r="UON200" s="180"/>
      <c r="UOO200" s="180"/>
      <c r="UOP200" s="180"/>
      <c r="UOQ200" s="76"/>
      <c r="UOR200" s="67"/>
      <c r="UOS200" s="180"/>
      <c r="UOT200" s="180"/>
      <c r="UOU200" s="180"/>
      <c r="UOV200" s="180"/>
      <c r="UOW200" s="180"/>
      <c r="UOX200" s="76"/>
      <c r="UOY200" s="67"/>
      <c r="UOZ200" s="180"/>
      <c r="UPA200" s="180"/>
      <c r="UPB200" s="180"/>
      <c r="UPC200" s="180"/>
      <c r="UPD200" s="180"/>
      <c r="UPE200" s="76"/>
      <c r="UPF200" s="67"/>
      <c r="UPG200" s="180"/>
      <c r="UPH200" s="180"/>
      <c r="UPI200" s="180"/>
      <c r="UPJ200" s="180"/>
      <c r="UPK200" s="180"/>
      <c r="UPL200" s="76"/>
      <c r="UPM200" s="67"/>
      <c r="UPN200" s="180"/>
      <c r="UPO200" s="180"/>
      <c r="UPP200" s="180"/>
      <c r="UPQ200" s="180"/>
      <c r="UPR200" s="180"/>
      <c r="UPS200" s="76"/>
      <c r="UPT200" s="67"/>
      <c r="UPU200" s="180"/>
      <c r="UPV200" s="180"/>
      <c r="UPW200" s="180"/>
      <c r="UPX200" s="180"/>
      <c r="UPY200" s="180"/>
      <c r="UPZ200" s="76"/>
      <c r="UQA200" s="67"/>
      <c r="UQB200" s="180"/>
      <c r="UQC200" s="180"/>
      <c r="UQD200" s="180"/>
      <c r="UQE200" s="180"/>
      <c r="UQF200" s="180"/>
      <c r="UQG200" s="76"/>
      <c r="UQH200" s="67"/>
      <c r="UQI200" s="180"/>
      <c r="UQJ200" s="180"/>
      <c r="UQK200" s="180"/>
      <c r="UQL200" s="180"/>
      <c r="UQM200" s="180"/>
      <c r="UQN200" s="76"/>
      <c r="UQO200" s="67"/>
      <c r="UQP200" s="180"/>
      <c r="UQQ200" s="180"/>
      <c r="UQR200" s="180"/>
      <c r="UQS200" s="180"/>
      <c r="UQT200" s="180"/>
      <c r="UQU200" s="76"/>
      <c r="UQV200" s="67"/>
      <c r="UQW200" s="180"/>
      <c r="UQX200" s="180"/>
      <c r="UQY200" s="180"/>
      <c r="UQZ200" s="180"/>
      <c r="URA200" s="180"/>
      <c r="URB200" s="76"/>
      <c r="URC200" s="67"/>
      <c r="URD200" s="180"/>
      <c r="URE200" s="180"/>
      <c r="URF200" s="180"/>
      <c r="URG200" s="180"/>
      <c r="URH200" s="180"/>
      <c r="URI200" s="76"/>
      <c r="URJ200" s="67"/>
      <c r="URK200" s="180"/>
      <c r="URL200" s="180"/>
      <c r="URM200" s="180"/>
      <c r="URN200" s="180"/>
      <c r="URO200" s="180"/>
      <c r="URP200" s="76"/>
      <c r="URQ200" s="67"/>
      <c r="URR200" s="180"/>
      <c r="URS200" s="180"/>
      <c r="URT200" s="180"/>
      <c r="URU200" s="180"/>
      <c r="URV200" s="180"/>
      <c r="URW200" s="76"/>
      <c r="URX200" s="67"/>
      <c r="URY200" s="180"/>
      <c r="URZ200" s="180"/>
      <c r="USA200" s="180"/>
      <c r="USB200" s="180"/>
      <c r="USC200" s="180"/>
      <c r="USD200" s="76"/>
      <c r="USE200" s="67"/>
      <c r="USF200" s="180"/>
      <c r="USG200" s="180"/>
      <c r="USH200" s="180"/>
      <c r="USI200" s="180"/>
      <c r="USJ200" s="180"/>
      <c r="USK200" s="76"/>
      <c r="USL200" s="67"/>
      <c r="USM200" s="180"/>
      <c r="USN200" s="180"/>
      <c r="USO200" s="180"/>
      <c r="USP200" s="180"/>
      <c r="USQ200" s="180"/>
      <c r="USR200" s="76"/>
      <c r="USS200" s="67"/>
      <c r="UST200" s="180"/>
      <c r="USU200" s="180"/>
      <c r="USV200" s="180"/>
      <c r="USW200" s="180"/>
      <c r="USX200" s="180"/>
      <c r="USY200" s="76"/>
      <c r="USZ200" s="67"/>
      <c r="UTA200" s="180"/>
      <c r="UTB200" s="180"/>
      <c r="UTC200" s="180"/>
      <c r="UTD200" s="180"/>
      <c r="UTE200" s="180"/>
      <c r="UTF200" s="76"/>
      <c r="UTG200" s="67"/>
      <c r="UTH200" s="180"/>
      <c r="UTI200" s="180"/>
      <c r="UTJ200" s="180"/>
      <c r="UTK200" s="180"/>
      <c r="UTL200" s="180"/>
      <c r="UTM200" s="76"/>
      <c r="UTN200" s="67"/>
      <c r="UTO200" s="180"/>
      <c r="UTP200" s="180"/>
      <c r="UTQ200" s="180"/>
      <c r="UTR200" s="180"/>
      <c r="UTS200" s="180"/>
      <c r="UTT200" s="76"/>
      <c r="UTU200" s="67"/>
      <c r="UTV200" s="180"/>
      <c r="UTW200" s="180"/>
      <c r="UTX200" s="180"/>
      <c r="UTY200" s="180"/>
      <c r="UTZ200" s="180"/>
      <c r="UUA200" s="76"/>
      <c r="UUB200" s="67"/>
      <c r="UUC200" s="180"/>
      <c r="UUD200" s="180"/>
      <c r="UUE200" s="180"/>
      <c r="UUF200" s="180"/>
      <c r="UUG200" s="180"/>
      <c r="UUH200" s="76"/>
      <c r="UUI200" s="67"/>
      <c r="UUJ200" s="180"/>
      <c r="UUK200" s="180"/>
      <c r="UUL200" s="180"/>
      <c r="UUM200" s="180"/>
      <c r="UUN200" s="180"/>
      <c r="UUO200" s="76"/>
      <c r="UUP200" s="67"/>
      <c r="UUQ200" s="180"/>
      <c r="UUR200" s="180"/>
      <c r="UUS200" s="180"/>
      <c r="UUT200" s="180"/>
      <c r="UUU200" s="180"/>
      <c r="UUV200" s="76"/>
      <c r="UUW200" s="67"/>
      <c r="UUX200" s="180"/>
      <c r="UUY200" s="180"/>
      <c r="UUZ200" s="180"/>
      <c r="UVA200" s="180"/>
      <c r="UVB200" s="180"/>
      <c r="UVC200" s="76"/>
      <c r="UVD200" s="67"/>
      <c r="UVE200" s="180"/>
      <c r="UVF200" s="180"/>
      <c r="UVG200" s="180"/>
      <c r="UVH200" s="180"/>
      <c r="UVI200" s="180"/>
      <c r="UVJ200" s="76"/>
      <c r="UVK200" s="67"/>
      <c r="UVL200" s="180"/>
      <c r="UVM200" s="180"/>
      <c r="UVN200" s="180"/>
      <c r="UVO200" s="180"/>
      <c r="UVP200" s="180"/>
      <c r="UVQ200" s="76"/>
      <c r="UVR200" s="67"/>
      <c r="UVS200" s="180"/>
      <c r="UVT200" s="180"/>
      <c r="UVU200" s="180"/>
      <c r="UVV200" s="180"/>
      <c r="UVW200" s="180"/>
      <c r="UVX200" s="76"/>
      <c r="UVY200" s="67"/>
      <c r="UVZ200" s="180"/>
      <c r="UWA200" s="180"/>
      <c r="UWB200" s="180"/>
      <c r="UWC200" s="180"/>
      <c r="UWD200" s="180"/>
      <c r="UWE200" s="76"/>
      <c r="UWF200" s="67"/>
      <c r="UWG200" s="180"/>
      <c r="UWH200" s="180"/>
      <c r="UWI200" s="180"/>
      <c r="UWJ200" s="180"/>
      <c r="UWK200" s="180"/>
      <c r="UWL200" s="76"/>
      <c r="UWM200" s="67"/>
      <c r="UWN200" s="180"/>
      <c r="UWO200" s="180"/>
      <c r="UWP200" s="180"/>
      <c r="UWQ200" s="180"/>
      <c r="UWR200" s="180"/>
      <c r="UWS200" s="76"/>
      <c r="UWT200" s="67"/>
      <c r="UWU200" s="180"/>
      <c r="UWV200" s="180"/>
      <c r="UWW200" s="180"/>
      <c r="UWX200" s="180"/>
      <c r="UWY200" s="180"/>
      <c r="UWZ200" s="76"/>
      <c r="UXA200" s="67"/>
      <c r="UXB200" s="180"/>
      <c r="UXC200" s="180"/>
      <c r="UXD200" s="180"/>
      <c r="UXE200" s="180"/>
      <c r="UXF200" s="180"/>
      <c r="UXG200" s="76"/>
      <c r="UXH200" s="67"/>
      <c r="UXI200" s="180"/>
      <c r="UXJ200" s="180"/>
      <c r="UXK200" s="180"/>
      <c r="UXL200" s="180"/>
      <c r="UXM200" s="180"/>
      <c r="UXN200" s="76"/>
      <c r="UXO200" s="67"/>
      <c r="UXP200" s="180"/>
      <c r="UXQ200" s="180"/>
      <c r="UXR200" s="180"/>
      <c r="UXS200" s="180"/>
      <c r="UXT200" s="180"/>
      <c r="UXU200" s="76"/>
      <c r="UXV200" s="67"/>
      <c r="UXW200" s="180"/>
      <c r="UXX200" s="180"/>
      <c r="UXY200" s="180"/>
      <c r="UXZ200" s="180"/>
      <c r="UYA200" s="180"/>
      <c r="UYB200" s="76"/>
      <c r="UYC200" s="67"/>
      <c r="UYD200" s="180"/>
      <c r="UYE200" s="180"/>
      <c r="UYF200" s="180"/>
      <c r="UYG200" s="180"/>
      <c r="UYH200" s="180"/>
      <c r="UYI200" s="76"/>
      <c r="UYJ200" s="67"/>
      <c r="UYK200" s="180"/>
      <c r="UYL200" s="180"/>
      <c r="UYM200" s="180"/>
      <c r="UYN200" s="180"/>
      <c r="UYO200" s="180"/>
      <c r="UYP200" s="76"/>
      <c r="UYQ200" s="67"/>
      <c r="UYR200" s="180"/>
      <c r="UYS200" s="180"/>
      <c r="UYT200" s="180"/>
      <c r="UYU200" s="180"/>
      <c r="UYV200" s="180"/>
      <c r="UYW200" s="76"/>
      <c r="UYX200" s="67"/>
      <c r="UYY200" s="180"/>
      <c r="UYZ200" s="180"/>
      <c r="UZA200" s="180"/>
      <c r="UZB200" s="180"/>
      <c r="UZC200" s="180"/>
      <c r="UZD200" s="76"/>
      <c r="UZE200" s="67"/>
      <c r="UZF200" s="180"/>
      <c r="UZG200" s="180"/>
      <c r="UZH200" s="180"/>
      <c r="UZI200" s="180"/>
      <c r="UZJ200" s="180"/>
      <c r="UZK200" s="76"/>
      <c r="UZL200" s="67"/>
      <c r="UZM200" s="180"/>
      <c r="UZN200" s="180"/>
      <c r="UZO200" s="180"/>
      <c r="UZP200" s="180"/>
      <c r="UZQ200" s="180"/>
      <c r="UZR200" s="76"/>
      <c r="UZS200" s="67"/>
      <c r="UZT200" s="180"/>
      <c r="UZU200" s="180"/>
      <c r="UZV200" s="180"/>
      <c r="UZW200" s="180"/>
      <c r="UZX200" s="180"/>
      <c r="UZY200" s="76"/>
      <c r="UZZ200" s="67"/>
      <c r="VAA200" s="180"/>
      <c r="VAB200" s="180"/>
      <c r="VAC200" s="180"/>
      <c r="VAD200" s="180"/>
      <c r="VAE200" s="180"/>
      <c r="VAF200" s="76"/>
      <c r="VAG200" s="67"/>
      <c r="VAH200" s="180"/>
      <c r="VAI200" s="180"/>
      <c r="VAJ200" s="180"/>
      <c r="VAK200" s="180"/>
      <c r="VAL200" s="180"/>
      <c r="VAM200" s="76"/>
      <c r="VAN200" s="67"/>
      <c r="VAO200" s="180"/>
      <c r="VAP200" s="180"/>
      <c r="VAQ200" s="180"/>
      <c r="VAR200" s="180"/>
      <c r="VAS200" s="180"/>
      <c r="VAT200" s="76"/>
      <c r="VAU200" s="67"/>
      <c r="VAV200" s="180"/>
      <c r="VAW200" s="180"/>
      <c r="VAX200" s="180"/>
      <c r="VAY200" s="180"/>
      <c r="VAZ200" s="180"/>
      <c r="VBA200" s="76"/>
      <c r="VBB200" s="67"/>
      <c r="VBC200" s="180"/>
      <c r="VBD200" s="180"/>
      <c r="VBE200" s="180"/>
      <c r="VBF200" s="180"/>
      <c r="VBG200" s="180"/>
      <c r="VBH200" s="76"/>
      <c r="VBI200" s="67"/>
      <c r="VBJ200" s="180"/>
      <c r="VBK200" s="180"/>
      <c r="VBL200" s="180"/>
      <c r="VBM200" s="180"/>
      <c r="VBN200" s="180"/>
      <c r="VBO200" s="76"/>
      <c r="VBP200" s="67"/>
      <c r="VBQ200" s="180"/>
      <c r="VBR200" s="180"/>
      <c r="VBS200" s="180"/>
      <c r="VBT200" s="180"/>
      <c r="VBU200" s="180"/>
      <c r="VBV200" s="76"/>
      <c r="VBW200" s="67"/>
      <c r="VBX200" s="180"/>
      <c r="VBY200" s="180"/>
      <c r="VBZ200" s="180"/>
      <c r="VCA200" s="180"/>
      <c r="VCB200" s="180"/>
      <c r="VCC200" s="76"/>
      <c r="VCD200" s="67"/>
      <c r="VCE200" s="180"/>
      <c r="VCF200" s="180"/>
      <c r="VCG200" s="180"/>
      <c r="VCH200" s="180"/>
      <c r="VCI200" s="180"/>
      <c r="VCJ200" s="76"/>
      <c r="VCK200" s="67"/>
      <c r="VCL200" s="180"/>
      <c r="VCM200" s="180"/>
      <c r="VCN200" s="180"/>
      <c r="VCO200" s="180"/>
      <c r="VCP200" s="180"/>
      <c r="VCQ200" s="76"/>
      <c r="VCR200" s="67"/>
      <c r="VCS200" s="180"/>
      <c r="VCT200" s="180"/>
      <c r="VCU200" s="180"/>
      <c r="VCV200" s="180"/>
      <c r="VCW200" s="180"/>
      <c r="VCX200" s="76"/>
      <c r="VCY200" s="67"/>
      <c r="VCZ200" s="180"/>
      <c r="VDA200" s="180"/>
      <c r="VDB200" s="180"/>
      <c r="VDC200" s="180"/>
      <c r="VDD200" s="180"/>
      <c r="VDE200" s="76"/>
      <c r="VDF200" s="67"/>
      <c r="VDG200" s="180"/>
      <c r="VDH200" s="180"/>
      <c r="VDI200" s="180"/>
      <c r="VDJ200" s="180"/>
      <c r="VDK200" s="180"/>
      <c r="VDL200" s="76"/>
      <c r="VDM200" s="67"/>
      <c r="VDN200" s="180"/>
      <c r="VDO200" s="180"/>
      <c r="VDP200" s="180"/>
      <c r="VDQ200" s="180"/>
      <c r="VDR200" s="180"/>
      <c r="VDS200" s="76"/>
      <c r="VDT200" s="67"/>
      <c r="VDU200" s="180"/>
      <c r="VDV200" s="180"/>
      <c r="VDW200" s="180"/>
      <c r="VDX200" s="180"/>
      <c r="VDY200" s="180"/>
      <c r="VDZ200" s="76"/>
      <c r="VEA200" s="67"/>
      <c r="VEB200" s="180"/>
      <c r="VEC200" s="180"/>
      <c r="VED200" s="180"/>
      <c r="VEE200" s="180"/>
      <c r="VEF200" s="180"/>
      <c r="VEG200" s="76"/>
      <c r="VEH200" s="67"/>
      <c r="VEI200" s="180"/>
      <c r="VEJ200" s="180"/>
      <c r="VEK200" s="180"/>
      <c r="VEL200" s="180"/>
      <c r="VEM200" s="180"/>
      <c r="VEN200" s="76"/>
      <c r="VEO200" s="67"/>
      <c r="VEP200" s="180"/>
      <c r="VEQ200" s="180"/>
      <c r="VER200" s="180"/>
      <c r="VES200" s="180"/>
      <c r="VET200" s="180"/>
      <c r="VEU200" s="76"/>
      <c r="VEV200" s="67"/>
      <c r="VEW200" s="180"/>
      <c r="VEX200" s="180"/>
      <c r="VEY200" s="180"/>
      <c r="VEZ200" s="180"/>
      <c r="VFA200" s="180"/>
      <c r="VFB200" s="76"/>
      <c r="VFC200" s="67"/>
      <c r="VFD200" s="180"/>
      <c r="VFE200" s="180"/>
      <c r="VFF200" s="180"/>
      <c r="VFG200" s="180"/>
      <c r="VFH200" s="180"/>
      <c r="VFI200" s="76"/>
      <c r="VFJ200" s="67"/>
      <c r="VFK200" s="180"/>
      <c r="VFL200" s="180"/>
      <c r="VFM200" s="180"/>
      <c r="VFN200" s="180"/>
      <c r="VFO200" s="180"/>
      <c r="VFP200" s="76"/>
      <c r="VFQ200" s="67"/>
      <c r="VFR200" s="180"/>
      <c r="VFS200" s="180"/>
      <c r="VFT200" s="180"/>
      <c r="VFU200" s="180"/>
      <c r="VFV200" s="180"/>
      <c r="VFW200" s="76"/>
      <c r="VFX200" s="67"/>
      <c r="VFY200" s="180"/>
      <c r="VFZ200" s="180"/>
      <c r="VGA200" s="180"/>
      <c r="VGB200" s="180"/>
      <c r="VGC200" s="180"/>
      <c r="VGD200" s="76"/>
      <c r="VGE200" s="67"/>
      <c r="VGF200" s="180"/>
      <c r="VGG200" s="180"/>
      <c r="VGH200" s="180"/>
      <c r="VGI200" s="180"/>
      <c r="VGJ200" s="180"/>
      <c r="VGK200" s="76"/>
      <c r="VGL200" s="67"/>
      <c r="VGM200" s="180"/>
      <c r="VGN200" s="180"/>
      <c r="VGO200" s="180"/>
      <c r="VGP200" s="180"/>
      <c r="VGQ200" s="180"/>
      <c r="VGR200" s="76"/>
      <c r="VGS200" s="67"/>
      <c r="VGT200" s="180"/>
      <c r="VGU200" s="180"/>
      <c r="VGV200" s="180"/>
      <c r="VGW200" s="180"/>
      <c r="VGX200" s="180"/>
      <c r="VGY200" s="76"/>
      <c r="VGZ200" s="67"/>
      <c r="VHA200" s="180"/>
      <c r="VHB200" s="180"/>
      <c r="VHC200" s="180"/>
      <c r="VHD200" s="180"/>
      <c r="VHE200" s="180"/>
      <c r="VHF200" s="76"/>
      <c r="VHG200" s="67"/>
      <c r="VHH200" s="180"/>
      <c r="VHI200" s="180"/>
      <c r="VHJ200" s="180"/>
      <c r="VHK200" s="180"/>
      <c r="VHL200" s="180"/>
      <c r="VHM200" s="76"/>
      <c r="VHN200" s="67"/>
      <c r="VHO200" s="180"/>
      <c r="VHP200" s="180"/>
      <c r="VHQ200" s="180"/>
      <c r="VHR200" s="180"/>
      <c r="VHS200" s="180"/>
      <c r="VHT200" s="76"/>
      <c r="VHU200" s="67"/>
      <c r="VHV200" s="180"/>
      <c r="VHW200" s="180"/>
      <c r="VHX200" s="180"/>
      <c r="VHY200" s="180"/>
      <c r="VHZ200" s="180"/>
      <c r="VIA200" s="76"/>
      <c r="VIB200" s="67"/>
      <c r="VIC200" s="180"/>
      <c r="VID200" s="180"/>
      <c r="VIE200" s="180"/>
      <c r="VIF200" s="180"/>
      <c r="VIG200" s="180"/>
      <c r="VIH200" s="76"/>
      <c r="VII200" s="67"/>
      <c r="VIJ200" s="180"/>
      <c r="VIK200" s="180"/>
      <c r="VIL200" s="180"/>
      <c r="VIM200" s="180"/>
      <c r="VIN200" s="180"/>
      <c r="VIO200" s="76"/>
      <c r="VIP200" s="67"/>
      <c r="VIQ200" s="180"/>
      <c r="VIR200" s="180"/>
      <c r="VIS200" s="180"/>
      <c r="VIT200" s="180"/>
      <c r="VIU200" s="180"/>
      <c r="VIV200" s="76"/>
      <c r="VIW200" s="67"/>
      <c r="VIX200" s="180"/>
      <c r="VIY200" s="180"/>
      <c r="VIZ200" s="180"/>
      <c r="VJA200" s="180"/>
      <c r="VJB200" s="180"/>
      <c r="VJC200" s="76"/>
      <c r="VJD200" s="67"/>
      <c r="VJE200" s="180"/>
      <c r="VJF200" s="180"/>
      <c r="VJG200" s="180"/>
      <c r="VJH200" s="180"/>
      <c r="VJI200" s="180"/>
      <c r="VJJ200" s="76"/>
      <c r="VJK200" s="67"/>
      <c r="VJL200" s="180"/>
      <c r="VJM200" s="180"/>
      <c r="VJN200" s="180"/>
      <c r="VJO200" s="180"/>
      <c r="VJP200" s="180"/>
      <c r="VJQ200" s="76"/>
      <c r="VJR200" s="67"/>
      <c r="VJS200" s="180"/>
      <c r="VJT200" s="180"/>
      <c r="VJU200" s="180"/>
      <c r="VJV200" s="180"/>
      <c r="VJW200" s="180"/>
      <c r="VJX200" s="76"/>
      <c r="VJY200" s="67"/>
      <c r="VJZ200" s="180"/>
      <c r="VKA200" s="180"/>
      <c r="VKB200" s="180"/>
      <c r="VKC200" s="180"/>
      <c r="VKD200" s="180"/>
      <c r="VKE200" s="76"/>
      <c r="VKF200" s="67"/>
      <c r="VKG200" s="180"/>
      <c r="VKH200" s="180"/>
      <c r="VKI200" s="180"/>
      <c r="VKJ200" s="180"/>
      <c r="VKK200" s="180"/>
      <c r="VKL200" s="76"/>
      <c r="VKM200" s="67"/>
      <c r="VKN200" s="180"/>
      <c r="VKO200" s="180"/>
      <c r="VKP200" s="180"/>
      <c r="VKQ200" s="180"/>
      <c r="VKR200" s="180"/>
      <c r="VKS200" s="76"/>
      <c r="VKT200" s="67"/>
      <c r="VKU200" s="180"/>
      <c r="VKV200" s="180"/>
      <c r="VKW200" s="180"/>
      <c r="VKX200" s="180"/>
      <c r="VKY200" s="180"/>
      <c r="VKZ200" s="76"/>
      <c r="VLA200" s="67"/>
      <c r="VLB200" s="180"/>
      <c r="VLC200" s="180"/>
      <c r="VLD200" s="180"/>
      <c r="VLE200" s="180"/>
      <c r="VLF200" s="180"/>
      <c r="VLG200" s="76"/>
      <c r="VLH200" s="67"/>
      <c r="VLI200" s="180"/>
      <c r="VLJ200" s="180"/>
      <c r="VLK200" s="180"/>
      <c r="VLL200" s="180"/>
      <c r="VLM200" s="180"/>
      <c r="VLN200" s="76"/>
      <c r="VLO200" s="67"/>
      <c r="VLP200" s="180"/>
      <c r="VLQ200" s="180"/>
      <c r="VLR200" s="180"/>
      <c r="VLS200" s="180"/>
      <c r="VLT200" s="180"/>
      <c r="VLU200" s="76"/>
      <c r="VLV200" s="67"/>
      <c r="VLW200" s="180"/>
      <c r="VLX200" s="180"/>
      <c r="VLY200" s="180"/>
      <c r="VLZ200" s="180"/>
      <c r="VMA200" s="180"/>
      <c r="VMB200" s="76"/>
      <c r="VMC200" s="67"/>
      <c r="VMD200" s="180"/>
      <c r="VME200" s="180"/>
      <c r="VMF200" s="180"/>
      <c r="VMG200" s="180"/>
      <c r="VMH200" s="180"/>
      <c r="VMI200" s="76"/>
      <c r="VMJ200" s="67"/>
      <c r="VMK200" s="180"/>
      <c r="VML200" s="180"/>
      <c r="VMM200" s="180"/>
      <c r="VMN200" s="180"/>
      <c r="VMO200" s="180"/>
      <c r="VMP200" s="76"/>
      <c r="VMQ200" s="67"/>
      <c r="VMR200" s="180"/>
      <c r="VMS200" s="180"/>
      <c r="VMT200" s="180"/>
      <c r="VMU200" s="180"/>
      <c r="VMV200" s="180"/>
      <c r="VMW200" s="76"/>
      <c r="VMX200" s="67"/>
      <c r="VMY200" s="180"/>
      <c r="VMZ200" s="180"/>
      <c r="VNA200" s="180"/>
      <c r="VNB200" s="180"/>
      <c r="VNC200" s="180"/>
      <c r="VND200" s="76"/>
      <c r="VNE200" s="67"/>
      <c r="VNF200" s="180"/>
      <c r="VNG200" s="180"/>
      <c r="VNH200" s="180"/>
      <c r="VNI200" s="180"/>
      <c r="VNJ200" s="180"/>
      <c r="VNK200" s="76"/>
      <c r="VNL200" s="67"/>
      <c r="VNM200" s="180"/>
      <c r="VNN200" s="180"/>
      <c r="VNO200" s="180"/>
      <c r="VNP200" s="180"/>
      <c r="VNQ200" s="180"/>
      <c r="VNR200" s="76"/>
      <c r="VNS200" s="67"/>
      <c r="VNT200" s="180"/>
      <c r="VNU200" s="180"/>
      <c r="VNV200" s="180"/>
      <c r="VNW200" s="180"/>
      <c r="VNX200" s="180"/>
      <c r="VNY200" s="76"/>
      <c r="VNZ200" s="67"/>
      <c r="VOA200" s="180"/>
      <c r="VOB200" s="180"/>
      <c r="VOC200" s="180"/>
      <c r="VOD200" s="180"/>
      <c r="VOE200" s="180"/>
      <c r="VOF200" s="76"/>
      <c r="VOG200" s="67"/>
      <c r="VOH200" s="180"/>
      <c r="VOI200" s="180"/>
      <c r="VOJ200" s="180"/>
      <c r="VOK200" s="180"/>
      <c r="VOL200" s="180"/>
      <c r="VOM200" s="76"/>
      <c r="VON200" s="67"/>
      <c r="VOO200" s="180"/>
      <c r="VOP200" s="180"/>
      <c r="VOQ200" s="180"/>
      <c r="VOR200" s="180"/>
      <c r="VOS200" s="180"/>
      <c r="VOT200" s="76"/>
      <c r="VOU200" s="67"/>
      <c r="VOV200" s="180"/>
      <c r="VOW200" s="180"/>
      <c r="VOX200" s="180"/>
      <c r="VOY200" s="180"/>
      <c r="VOZ200" s="180"/>
      <c r="VPA200" s="76"/>
      <c r="VPB200" s="67"/>
      <c r="VPC200" s="180"/>
      <c r="VPD200" s="180"/>
      <c r="VPE200" s="180"/>
      <c r="VPF200" s="180"/>
      <c r="VPG200" s="180"/>
      <c r="VPH200" s="76"/>
      <c r="VPI200" s="67"/>
      <c r="VPJ200" s="180"/>
      <c r="VPK200" s="180"/>
      <c r="VPL200" s="180"/>
      <c r="VPM200" s="180"/>
      <c r="VPN200" s="180"/>
      <c r="VPO200" s="76"/>
      <c r="VPP200" s="67"/>
      <c r="VPQ200" s="180"/>
      <c r="VPR200" s="180"/>
      <c r="VPS200" s="180"/>
      <c r="VPT200" s="180"/>
      <c r="VPU200" s="180"/>
      <c r="VPV200" s="76"/>
      <c r="VPW200" s="67"/>
      <c r="VPX200" s="180"/>
      <c r="VPY200" s="180"/>
      <c r="VPZ200" s="180"/>
      <c r="VQA200" s="180"/>
      <c r="VQB200" s="180"/>
      <c r="VQC200" s="76"/>
      <c r="VQD200" s="67"/>
      <c r="VQE200" s="180"/>
      <c r="VQF200" s="180"/>
      <c r="VQG200" s="180"/>
      <c r="VQH200" s="180"/>
      <c r="VQI200" s="180"/>
      <c r="VQJ200" s="76"/>
      <c r="VQK200" s="67"/>
      <c r="VQL200" s="180"/>
      <c r="VQM200" s="180"/>
      <c r="VQN200" s="180"/>
      <c r="VQO200" s="180"/>
      <c r="VQP200" s="180"/>
      <c r="VQQ200" s="76"/>
      <c r="VQR200" s="67"/>
      <c r="VQS200" s="180"/>
      <c r="VQT200" s="180"/>
      <c r="VQU200" s="180"/>
      <c r="VQV200" s="180"/>
      <c r="VQW200" s="180"/>
      <c r="VQX200" s="76"/>
      <c r="VQY200" s="67"/>
      <c r="VQZ200" s="180"/>
      <c r="VRA200" s="180"/>
      <c r="VRB200" s="180"/>
      <c r="VRC200" s="180"/>
      <c r="VRD200" s="180"/>
      <c r="VRE200" s="76"/>
      <c r="VRF200" s="67"/>
      <c r="VRG200" s="180"/>
      <c r="VRH200" s="180"/>
      <c r="VRI200" s="180"/>
      <c r="VRJ200" s="180"/>
      <c r="VRK200" s="180"/>
      <c r="VRL200" s="76"/>
      <c r="VRM200" s="67"/>
      <c r="VRN200" s="180"/>
      <c r="VRO200" s="180"/>
      <c r="VRP200" s="180"/>
      <c r="VRQ200" s="180"/>
      <c r="VRR200" s="180"/>
      <c r="VRS200" s="76"/>
      <c r="VRT200" s="67"/>
      <c r="VRU200" s="180"/>
      <c r="VRV200" s="180"/>
      <c r="VRW200" s="180"/>
      <c r="VRX200" s="180"/>
      <c r="VRY200" s="180"/>
      <c r="VRZ200" s="76"/>
      <c r="VSA200" s="67"/>
      <c r="VSB200" s="180"/>
      <c r="VSC200" s="180"/>
      <c r="VSD200" s="180"/>
      <c r="VSE200" s="180"/>
      <c r="VSF200" s="180"/>
      <c r="VSG200" s="76"/>
      <c r="VSH200" s="67"/>
      <c r="VSI200" s="180"/>
      <c r="VSJ200" s="180"/>
      <c r="VSK200" s="180"/>
      <c r="VSL200" s="180"/>
      <c r="VSM200" s="180"/>
      <c r="VSN200" s="76"/>
      <c r="VSO200" s="67"/>
      <c r="VSP200" s="180"/>
      <c r="VSQ200" s="180"/>
      <c r="VSR200" s="180"/>
      <c r="VSS200" s="180"/>
      <c r="VST200" s="180"/>
      <c r="VSU200" s="76"/>
      <c r="VSV200" s="67"/>
      <c r="VSW200" s="180"/>
      <c r="VSX200" s="180"/>
      <c r="VSY200" s="180"/>
      <c r="VSZ200" s="180"/>
      <c r="VTA200" s="180"/>
      <c r="VTB200" s="76"/>
      <c r="VTC200" s="67"/>
      <c r="VTD200" s="180"/>
      <c r="VTE200" s="180"/>
      <c r="VTF200" s="180"/>
      <c r="VTG200" s="180"/>
      <c r="VTH200" s="180"/>
      <c r="VTI200" s="76"/>
      <c r="VTJ200" s="67"/>
      <c r="VTK200" s="180"/>
      <c r="VTL200" s="180"/>
      <c r="VTM200" s="180"/>
      <c r="VTN200" s="180"/>
      <c r="VTO200" s="180"/>
      <c r="VTP200" s="76"/>
      <c r="VTQ200" s="67"/>
      <c r="VTR200" s="180"/>
      <c r="VTS200" s="180"/>
      <c r="VTT200" s="180"/>
      <c r="VTU200" s="180"/>
      <c r="VTV200" s="180"/>
      <c r="VTW200" s="76"/>
      <c r="VTX200" s="67"/>
      <c r="VTY200" s="180"/>
      <c r="VTZ200" s="180"/>
      <c r="VUA200" s="180"/>
      <c r="VUB200" s="180"/>
      <c r="VUC200" s="180"/>
      <c r="VUD200" s="76"/>
      <c r="VUE200" s="67"/>
      <c r="VUF200" s="180"/>
      <c r="VUG200" s="180"/>
      <c r="VUH200" s="180"/>
      <c r="VUI200" s="180"/>
      <c r="VUJ200" s="180"/>
      <c r="VUK200" s="76"/>
      <c r="VUL200" s="67"/>
      <c r="VUM200" s="180"/>
      <c r="VUN200" s="180"/>
      <c r="VUO200" s="180"/>
      <c r="VUP200" s="180"/>
      <c r="VUQ200" s="180"/>
      <c r="VUR200" s="76"/>
      <c r="VUS200" s="67"/>
      <c r="VUT200" s="180"/>
      <c r="VUU200" s="180"/>
      <c r="VUV200" s="180"/>
      <c r="VUW200" s="180"/>
      <c r="VUX200" s="180"/>
      <c r="VUY200" s="76"/>
      <c r="VUZ200" s="67"/>
      <c r="VVA200" s="180"/>
      <c r="VVB200" s="180"/>
      <c r="VVC200" s="180"/>
      <c r="VVD200" s="180"/>
      <c r="VVE200" s="180"/>
      <c r="VVF200" s="76"/>
      <c r="VVG200" s="67"/>
      <c r="VVH200" s="180"/>
      <c r="VVI200" s="180"/>
      <c r="VVJ200" s="180"/>
      <c r="VVK200" s="180"/>
      <c r="VVL200" s="180"/>
      <c r="VVM200" s="76"/>
      <c r="VVN200" s="67"/>
      <c r="VVO200" s="180"/>
      <c r="VVP200" s="180"/>
      <c r="VVQ200" s="180"/>
      <c r="VVR200" s="180"/>
      <c r="VVS200" s="180"/>
      <c r="VVT200" s="76"/>
      <c r="VVU200" s="67"/>
      <c r="VVV200" s="180"/>
      <c r="VVW200" s="180"/>
      <c r="VVX200" s="180"/>
      <c r="VVY200" s="180"/>
      <c r="VVZ200" s="180"/>
      <c r="VWA200" s="76"/>
      <c r="VWB200" s="67"/>
      <c r="VWC200" s="180"/>
      <c r="VWD200" s="180"/>
      <c r="VWE200" s="180"/>
      <c r="VWF200" s="180"/>
      <c r="VWG200" s="180"/>
      <c r="VWH200" s="76"/>
      <c r="VWI200" s="67"/>
      <c r="VWJ200" s="180"/>
      <c r="VWK200" s="180"/>
      <c r="VWL200" s="180"/>
      <c r="VWM200" s="180"/>
      <c r="VWN200" s="180"/>
      <c r="VWO200" s="76"/>
      <c r="VWP200" s="67"/>
      <c r="VWQ200" s="180"/>
      <c r="VWR200" s="180"/>
      <c r="VWS200" s="180"/>
      <c r="VWT200" s="180"/>
      <c r="VWU200" s="180"/>
      <c r="VWV200" s="76"/>
      <c r="VWW200" s="67"/>
      <c r="VWX200" s="180"/>
      <c r="VWY200" s="180"/>
      <c r="VWZ200" s="180"/>
      <c r="VXA200" s="180"/>
      <c r="VXB200" s="180"/>
      <c r="VXC200" s="76"/>
      <c r="VXD200" s="67"/>
      <c r="VXE200" s="180"/>
      <c r="VXF200" s="180"/>
      <c r="VXG200" s="180"/>
      <c r="VXH200" s="180"/>
      <c r="VXI200" s="180"/>
      <c r="VXJ200" s="76"/>
      <c r="VXK200" s="67"/>
      <c r="VXL200" s="180"/>
      <c r="VXM200" s="180"/>
      <c r="VXN200" s="180"/>
      <c r="VXO200" s="180"/>
      <c r="VXP200" s="180"/>
      <c r="VXQ200" s="76"/>
      <c r="VXR200" s="67"/>
      <c r="VXS200" s="180"/>
      <c r="VXT200" s="180"/>
      <c r="VXU200" s="180"/>
      <c r="VXV200" s="180"/>
      <c r="VXW200" s="180"/>
      <c r="VXX200" s="76"/>
      <c r="VXY200" s="67"/>
      <c r="VXZ200" s="180"/>
      <c r="VYA200" s="180"/>
      <c r="VYB200" s="180"/>
      <c r="VYC200" s="180"/>
      <c r="VYD200" s="180"/>
      <c r="VYE200" s="76"/>
      <c r="VYF200" s="67"/>
      <c r="VYG200" s="180"/>
      <c r="VYH200" s="180"/>
      <c r="VYI200" s="180"/>
      <c r="VYJ200" s="180"/>
      <c r="VYK200" s="180"/>
      <c r="VYL200" s="76"/>
      <c r="VYM200" s="67"/>
      <c r="VYN200" s="180"/>
      <c r="VYO200" s="180"/>
      <c r="VYP200" s="180"/>
      <c r="VYQ200" s="180"/>
      <c r="VYR200" s="180"/>
      <c r="VYS200" s="76"/>
      <c r="VYT200" s="67"/>
      <c r="VYU200" s="180"/>
      <c r="VYV200" s="180"/>
      <c r="VYW200" s="180"/>
      <c r="VYX200" s="180"/>
      <c r="VYY200" s="180"/>
      <c r="VYZ200" s="76"/>
      <c r="VZA200" s="67"/>
      <c r="VZB200" s="180"/>
      <c r="VZC200" s="180"/>
      <c r="VZD200" s="180"/>
      <c r="VZE200" s="180"/>
      <c r="VZF200" s="180"/>
      <c r="VZG200" s="76"/>
      <c r="VZH200" s="67"/>
      <c r="VZI200" s="180"/>
      <c r="VZJ200" s="180"/>
      <c r="VZK200" s="180"/>
      <c r="VZL200" s="180"/>
      <c r="VZM200" s="180"/>
      <c r="VZN200" s="76"/>
      <c r="VZO200" s="67"/>
      <c r="VZP200" s="180"/>
      <c r="VZQ200" s="180"/>
      <c r="VZR200" s="180"/>
      <c r="VZS200" s="180"/>
      <c r="VZT200" s="180"/>
      <c r="VZU200" s="76"/>
      <c r="VZV200" s="67"/>
      <c r="VZW200" s="180"/>
      <c r="VZX200" s="180"/>
      <c r="VZY200" s="180"/>
      <c r="VZZ200" s="180"/>
      <c r="WAA200" s="180"/>
      <c r="WAB200" s="76"/>
      <c r="WAC200" s="67"/>
      <c r="WAD200" s="180"/>
      <c r="WAE200" s="180"/>
      <c r="WAF200" s="180"/>
      <c r="WAG200" s="180"/>
      <c r="WAH200" s="180"/>
      <c r="WAI200" s="76"/>
      <c r="WAJ200" s="67"/>
      <c r="WAK200" s="180"/>
      <c r="WAL200" s="180"/>
      <c r="WAM200" s="180"/>
      <c r="WAN200" s="180"/>
      <c r="WAO200" s="180"/>
      <c r="WAP200" s="76"/>
      <c r="WAQ200" s="67"/>
      <c r="WAR200" s="180"/>
      <c r="WAS200" s="180"/>
      <c r="WAT200" s="180"/>
      <c r="WAU200" s="180"/>
      <c r="WAV200" s="180"/>
      <c r="WAW200" s="76"/>
      <c r="WAX200" s="67"/>
      <c r="WAY200" s="180"/>
      <c r="WAZ200" s="180"/>
      <c r="WBA200" s="180"/>
      <c r="WBB200" s="180"/>
      <c r="WBC200" s="180"/>
      <c r="WBD200" s="76"/>
      <c r="WBE200" s="67"/>
      <c r="WBF200" s="180"/>
      <c r="WBG200" s="180"/>
      <c r="WBH200" s="180"/>
      <c r="WBI200" s="180"/>
      <c r="WBJ200" s="180"/>
      <c r="WBK200" s="76"/>
      <c r="WBL200" s="67"/>
      <c r="WBM200" s="180"/>
      <c r="WBN200" s="180"/>
      <c r="WBO200" s="180"/>
      <c r="WBP200" s="180"/>
      <c r="WBQ200" s="180"/>
      <c r="WBR200" s="76"/>
      <c r="WBS200" s="67"/>
      <c r="WBT200" s="180"/>
      <c r="WBU200" s="180"/>
      <c r="WBV200" s="180"/>
      <c r="WBW200" s="180"/>
      <c r="WBX200" s="180"/>
      <c r="WBY200" s="76"/>
      <c r="WBZ200" s="67"/>
      <c r="WCA200" s="180"/>
      <c r="WCB200" s="180"/>
      <c r="WCC200" s="180"/>
      <c r="WCD200" s="180"/>
      <c r="WCE200" s="180"/>
      <c r="WCF200" s="76"/>
      <c r="WCG200" s="67"/>
      <c r="WCH200" s="180"/>
      <c r="WCI200" s="180"/>
      <c r="WCJ200" s="180"/>
      <c r="WCK200" s="180"/>
      <c r="WCL200" s="180"/>
      <c r="WCM200" s="76"/>
      <c r="WCN200" s="67"/>
      <c r="WCO200" s="180"/>
      <c r="WCP200" s="180"/>
      <c r="WCQ200" s="180"/>
      <c r="WCR200" s="180"/>
      <c r="WCS200" s="180"/>
      <c r="WCT200" s="76"/>
      <c r="WCU200" s="67"/>
      <c r="WCV200" s="180"/>
      <c r="WCW200" s="180"/>
      <c r="WCX200" s="180"/>
      <c r="WCY200" s="180"/>
      <c r="WCZ200" s="180"/>
      <c r="WDA200" s="76"/>
      <c r="WDB200" s="67"/>
      <c r="WDC200" s="180"/>
      <c r="WDD200" s="180"/>
      <c r="WDE200" s="180"/>
      <c r="WDF200" s="180"/>
      <c r="WDG200" s="180"/>
      <c r="WDH200" s="76"/>
      <c r="WDI200" s="67"/>
      <c r="WDJ200" s="180"/>
      <c r="WDK200" s="180"/>
      <c r="WDL200" s="180"/>
      <c r="WDM200" s="180"/>
      <c r="WDN200" s="180"/>
      <c r="WDO200" s="76"/>
      <c r="WDP200" s="67"/>
      <c r="WDQ200" s="180"/>
      <c r="WDR200" s="180"/>
      <c r="WDS200" s="180"/>
      <c r="WDT200" s="180"/>
      <c r="WDU200" s="180"/>
      <c r="WDV200" s="76"/>
      <c r="WDW200" s="67"/>
      <c r="WDX200" s="180"/>
      <c r="WDY200" s="180"/>
      <c r="WDZ200" s="180"/>
      <c r="WEA200" s="180"/>
      <c r="WEB200" s="180"/>
      <c r="WEC200" s="76"/>
      <c r="WED200" s="67"/>
      <c r="WEE200" s="180"/>
      <c r="WEF200" s="180"/>
      <c r="WEG200" s="180"/>
      <c r="WEH200" s="180"/>
      <c r="WEI200" s="180"/>
      <c r="WEJ200" s="76"/>
      <c r="WEK200" s="67"/>
      <c r="WEL200" s="180"/>
      <c r="WEM200" s="180"/>
      <c r="WEN200" s="180"/>
      <c r="WEO200" s="180"/>
      <c r="WEP200" s="180"/>
      <c r="WEQ200" s="76"/>
      <c r="WER200" s="67"/>
      <c r="WES200" s="180"/>
      <c r="WET200" s="180"/>
      <c r="WEU200" s="180"/>
      <c r="WEV200" s="180"/>
      <c r="WEW200" s="180"/>
      <c r="WEX200" s="76"/>
      <c r="WEY200" s="67"/>
      <c r="WEZ200" s="180"/>
      <c r="WFA200" s="180"/>
      <c r="WFB200" s="180"/>
      <c r="WFC200" s="180"/>
      <c r="WFD200" s="180"/>
      <c r="WFE200" s="76"/>
      <c r="WFF200" s="67"/>
      <c r="WFG200" s="180"/>
      <c r="WFH200" s="180"/>
      <c r="WFI200" s="180"/>
      <c r="WFJ200" s="180"/>
      <c r="WFK200" s="180"/>
      <c r="WFL200" s="76"/>
      <c r="WFM200" s="67"/>
      <c r="WFN200" s="180"/>
      <c r="WFO200" s="180"/>
      <c r="WFP200" s="180"/>
      <c r="WFQ200" s="180"/>
      <c r="WFR200" s="180"/>
      <c r="WFS200" s="76"/>
      <c r="WFT200" s="67"/>
      <c r="WFU200" s="180"/>
      <c r="WFV200" s="180"/>
      <c r="WFW200" s="180"/>
      <c r="WFX200" s="180"/>
      <c r="WFY200" s="180"/>
      <c r="WFZ200" s="76"/>
      <c r="WGA200" s="67"/>
      <c r="WGB200" s="180"/>
      <c r="WGC200" s="180"/>
      <c r="WGD200" s="180"/>
      <c r="WGE200" s="180"/>
      <c r="WGF200" s="180"/>
      <c r="WGG200" s="76"/>
      <c r="WGH200" s="67"/>
      <c r="WGI200" s="180"/>
      <c r="WGJ200" s="180"/>
      <c r="WGK200" s="180"/>
      <c r="WGL200" s="180"/>
      <c r="WGM200" s="180"/>
      <c r="WGN200" s="76"/>
      <c r="WGO200" s="67"/>
      <c r="WGP200" s="180"/>
      <c r="WGQ200" s="180"/>
      <c r="WGR200" s="180"/>
      <c r="WGS200" s="180"/>
      <c r="WGT200" s="180"/>
      <c r="WGU200" s="76"/>
      <c r="WGV200" s="67"/>
      <c r="WGW200" s="180"/>
      <c r="WGX200" s="180"/>
      <c r="WGY200" s="180"/>
      <c r="WGZ200" s="180"/>
      <c r="WHA200" s="180"/>
      <c r="WHB200" s="76"/>
      <c r="WHC200" s="67"/>
      <c r="WHD200" s="180"/>
      <c r="WHE200" s="180"/>
      <c r="WHF200" s="180"/>
      <c r="WHG200" s="180"/>
      <c r="WHH200" s="180"/>
      <c r="WHI200" s="76"/>
      <c r="WHJ200" s="67"/>
      <c r="WHK200" s="180"/>
      <c r="WHL200" s="180"/>
      <c r="WHM200" s="180"/>
      <c r="WHN200" s="180"/>
      <c r="WHO200" s="180"/>
      <c r="WHP200" s="76"/>
      <c r="WHQ200" s="67"/>
      <c r="WHR200" s="180"/>
      <c r="WHS200" s="180"/>
      <c r="WHT200" s="180"/>
      <c r="WHU200" s="180"/>
      <c r="WHV200" s="180"/>
      <c r="WHW200" s="76"/>
      <c r="WHX200" s="67"/>
      <c r="WHY200" s="180"/>
      <c r="WHZ200" s="180"/>
      <c r="WIA200" s="180"/>
      <c r="WIB200" s="180"/>
      <c r="WIC200" s="180"/>
      <c r="WID200" s="76"/>
      <c r="WIE200" s="67"/>
      <c r="WIF200" s="180"/>
      <c r="WIG200" s="180"/>
      <c r="WIH200" s="180"/>
      <c r="WII200" s="180"/>
      <c r="WIJ200" s="180"/>
      <c r="WIK200" s="76"/>
      <c r="WIL200" s="67"/>
      <c r="WIM200" s="180"/>
      <c r="WIN200" s="180"/>
      <c r="WIO200" s="180"/>
      <c r="WIP200" s="180"/>
      <c r="WIQ200" s="180"/>
      <c r="WIR200" s="76"/>
      <c r="WIS200" s="67"/>
      <c r="WIT200" s="180"/>
      <c r="WIU200" s="180"/>
      <c r="WIV200" s="180"/>
      <c r="WIW200" s="180"/>
      <c r="WIX200" s="180"/>
      <c r="WIY200" s="76"/>
      <c r="WIZ200" s="67"/>
      <c r="WJA200" s="180"/>
      <c r="WJB200" s="180"/>
      <c r="WJC200" s="180"/>
      <c r="WJD200" s="180"/>
      <c r="WJE200" s="180"/>
      <c r="WJF200" s="76"/>
      <c r="WJG200" s="67"/>
      <c r="WJH200" s="180"/>
      <c r="WJI200" s="180"/>
      <c r="WJJ200" s="180"/>
      <c r="WJK200" s="180"/>
      <c r="WJL200" s="180"/>
      <c r="WJM200" s="76"/>
      <c r="WJN200" s="67"/>
      <c r="WJO200" s="180"/>
      <c r="WJP200" s="180"/>
      <c r="WJQ200" s="180"/>
      <c r="WJR200" s="180"/>
      <c r="WJS200" s="180"/>
      <c r="WJT200" s="76"/>
      <c r="WJU200" s="67"/>
      <c r="WJV200" s="180"/>
      <c r="WJW200" s="180"/>
      <c r="WJX200" s="180"/>
      <c r="WJY200" s="180"/>
      <c r="WJZ200" s="180"/>
      <c r="WKA200" s="76"/>
      <c r="WKB200" s="67"/>
      <c r="WKC200" s="180"/>
      <c r="WKD200" s="180"/>
      <c r="WKE200" s="180"/>
      <c r="WKF200" s="180"/>
      <c r="WKG200" s="180"/>
      <c r="WKH200" s="76"/>
      <c r="WKI200" s="67"/>
      <c r="WKJ200" s="180"/>
      <c r="WKK200" s="180"/>
      <c r="WKL200" s="180"/>
      <c r="WKM200" s="180"/>
      <c r="WKN200" s="180"/>
      <c r="WKO200" s="76"/>
      <c r="WKP200" s="67"/>
      <c r="WKQ200" s="180"/>
      <c r="WKR200" s="180"/>
      <c r="WKS200" s="180"/>
      <c r="WKT200" s="180"/>
      <c r="WKU200" s="180"/>
      <c r="WKV200" s="76"/>
      <c r="WKW200" s="67"/>
      <c r="WKX200" s="180"/>
      <c r="WKY200" s="180"/>
      <c r="WKZ200" s="180"/>
      <c r="WLA200" s="180"/>
      <c r="WLB200" s="180"/>
      <c r="WLC200" s="76"/>
      <c r="WLD200" s="67"/>
      <c r="WLE200" s="180"/>
      <c r="WLF200" s="180"/>
      <c r="WLG200" s="180"/>
      <c r="WLH200" s="180"/>
      <c r="WLI200" s="180"/>
      <c r="WLJ200" s="76"/>
      <c r="WLK200" s="67"/>
      <c r="WLL200" s="180"/>
      <c r="WLM200" s="180"/>
      <c r="WLN200" s="180"/>
      <c r="WLO200" s="180"/>
      <c r="WLP200" s="180"/>
      <c r="WLQ200" s="76"/>
      <c r="WLR200" s="67"/>
      <c r="WLS200" s="180"/>
      <c r="WLT200" s="180"/>
      <c r="WLU200" s="180"/>
      <c r="WLV200" s="180"/>
      <c r="WLW200" s="180"/>
      <c r="WLX200" s="76"/>
      <c r="WLY200" s="67"/>
      <c r="WLZ200" s="180"/>
      <c r="WMA200" s="180"/>
      <c r="WMB200" s="180"/>
      <c r="WMC200" s="180"/>
      <c r="WMD200" s="180"/>
      <c r="WME200" s="76"/>
      <c r="WMF200" s="67"/>
      <c r="WMG200" s="180"/>
      <c r="WMH200" s="180"/>
      <c r="WMI200" s="180"/>
      <c r="WMJ200" s="180"/>
      <c r="WMK200" s="180"/>
      <c r="WML200" s="76"/>
      <c r="WMM200" s="67"/>
      <c r="WMN200" s="180"/>
      <c r="WMO200" s="180"/>
      <c r="WMP200" s="180"/>
      <c r="WMQ200" s="180"/>
      <c r="WMR200" s="180"/>
      <c r="WMS200" s="76"/>
      <c r="WMT200" s="67"/>
      <c r="WMU200" s="180"/>
      <c r="WMV200" s="180"/>
      <c r="WMW200" s="180"/>
      <c r="WMX200" s="180"/>
      <c r="WMY200" s="180"/>
      <c r="WMZ200" s="76"/>
      <c r="WNA200" s="67"/>
      <c r="WNB200" s="180"/>
      <c r="WNC200" s="180"/>
      <c r="WND200" s="180"/>
      <c r="WNE200" s="180"/>
      <c r="WNF200" s="180"/>
      <c r="WNG200" s="76"/>
      <c r="WNH200" s="67"/>
      <c r="WNI200" s="180"/>
      <c r="WNJ200" s="180"/>
      <c r="WNK200" s="180"/>
      <c r="WNL200" s="180"/>
      <c r="WNM200" s="180"/>
      <c r="WNN200" s="76"/>
      <c r="WNO200" s="67"/>
      <c r="WNP200" s="180"/>
      <c r="WNQ200" s="180"/>
      <c r="WNR200" s="180"/>
      <c r="WNS200" s="180"/>
      <c r="WNT200" s="180"/>
      <c r="WNU200" s="76"/>
      <c r="WNV200" s="67"/>
      <c r="WNW200" s="180"/>
      <c r="WNX200" s="180"/>
      <c r="WNY200" s="180"/>
      <c r="WNZ200" s="180"/>
      <c r="WOA200" s="180"/>
      <c r="WOB200" s="76"/>
      <c r="WOC200" s="67"/>
      <c r="WOD200" s="180"/>
      <c r="WOE200" s="180"/>
      <c r="WOF200" s="180"/>
      <c r="WOG200" s="180"/>
      <c r="WOH200" s="180"/>
      <c r="WOI200" s="76"/>
      <c r="WOJ200" s="67"/>
      <c r="WOK200" s="180"/>
      <c r="WOL200" s="180"/>
      <c r="WOM200" s="180"/>
      <c r="WON200" s="180"/>
      <c r="WOO200" s="180"/>
      <c r="WOP200" s="76"/>
      <c r="WOQ200" s="67"/>
      <c r="WOR200" s="180"/>
      <c r="WOS200" s="180"/>
      <c r="WOT200" s="180"/>
      <c r="WOU200" s="180"/>
      <c r="WOV200" s="180"/>
      <c r="WOW200" s="76"/>
      <c r="WOX200" s="67"/>
      <c r="WOY200" s="180"/>
      <c r="WOZ200" s="180"/>
      <c r="WPA200" s="180"/>
      <c r="WPB200" s="180"/>
      <c r="WPC200" s="180"/>
      <c r="WPD200" s="76"/>
      <c r="WPE200" s="67"/>
      <c r="WPF200" s="180"/>
      <c r="WPG200" s="180"/>
      <c r="WPH200" s="180"/>
      <c r="WPI200" s="180"/>
      <c r="WPJ200" s="180"/>
      <c r="WPK200" s="76"/>
      <c r="WPL200" s="67"/>
      <c r="WPM200" s="180"/>
      <c r="WPN200" s="180"/>
      <c r="WPO200" s="180"/>
      <c r="WPP200" s="180"/>
      <c r="WPQ200" s="180"/>
      <c r="WPR200" s="76"/>
      <c r="WPS200" s="67"/>
      <c r="WPT200" s="180"/>
      <c r="WPU200" s="180"/>
      <c r="WPV200" s="180"/>
      <c r="WPW200" s="180"/>
      <c r="WPX200" s="180"/>
      <c r="WPY200" s="76"/>
      <c r="WPZ200" s="67"/>
      <c r="WQA200" s="180"/>
      <c r="WQB200" s="180"/>
      <c r="WQC200" s="180"/>
      <c r="WQD200" s="180"/>
      <c r="WQE200" s="180"/>
      <c r="WQF200" s="76"/>
      <c r="WQG200" s="67"/>
      <c r="WQH200" s="180"/>
      <c r="WQI200" s="180"/>
      <c r="WQJ200" s="180"/>
      <c r="WQK200" s="180"/>
      <c r="WQL200" s="180"/>
      <c r="WQM200" s="76"/>
      <c r="WQN200" s="67"/>
      <c r="WQO200" s="180"/>
      <c r="WQP200" s="180"/>
      <c r="WQQ200" s="180"/>
      <c r="WQR200" s="180"/>
      <c r="WQS200" s="180"/>
      <c r="WQT200" s="76"/>
      <c r="WQU200" s="67"/>
      <c r="WQV200" s="180"/>
      <c r="WQW200" s="180"/>
      <c r="WQX200" s="180"/>
      <c r="WQY200" s="180"/>
      <c r="WQZ200" s="180"/>
      <c r="WRA200" s="76"/>
      <c r="WRB200" s="67"/>
      <c r="WRC200" s="180"/>
      <c r="WRD200" s="180"/>
      <c r="WRE200" s="180"/>
      <c r="WRF200" s="180"/>
      <c r="WRG200" s="180"/>
      <c r="WRH200" s="76"/>
      <c r="WRI200" s="67"/>
      <c r="WRJ200" s="180"/>
      <c r="WRK200" s="180"/>
      <c r="WRL200" s="180"/>
      <c r="WRM200" s="180"/>
      <c r="WRN200" s="180"/>
      <c r="WRO200" s="76"/>
      <c r="WRP200" s="67"/>
      <c r="WRQ200" s="180"/>
      <c r="WRR200" s="180"/>
      <c r="WRS200" s="180"/>
      <c r="WRT200" s="180"/>
      <c r="WRU200" s="180"/>
      <c r="WRV200" s="76"/>
      <c r="WRW200" s="67"/>
      <c r="WRX200" s="180"/>
      <c r="WRY200" s="180"/>
      <c r="WRZ200" s="180"/>
      <c r="WSA200" s="180"/>
      <c r="WSB200" s="180"/>
      <c r="WSC200" s="76"/>
      <c r="WSD200" s="67"/>
      <c r="WSE200" s="180"/>
      <c r="WSF200" s="180"/>
      <c r="WSG200" s="180"/>
      <c r="WSH200" s="180"/>
      <c r="WSI200" s="180"/>
      <c r="WSJ200" s="76"/>
      <c r="WSK200" s="67"/>
      <c r="WSL200" s="180"/>
      <c r="WSM200" s="180"/>
      <c r="WSN200" s="180"/>
      <c r="WSO200" s="180"/>
      <c r="WSP200" s="180"/>
      <c r="WSQ200" s="76"/>
      <c r="WSR200" s="67"/>
      <c r="WSS200" s="180"/>
      <c r="WST200" s="180"/>
      <c r="WSU200" s="180"/>
      <c r="WSV200" s="180"/>
      <c r="WSW200" s="180"/>
      <c r="WSX200" s="76"/>
      <c r="WSY200" s="67"/>
      <c r="WSZ200" s="180"/>
      <c r="WTA200" s="180"/>
      <c r="WTB200" s="180"/>
      <c r="WTC200" s="180"/>
      <c r="WTD200" s="180"/>
      <c r="WTE200" s="76"/>
      <c r="WTF200" s="67"/>
      <c r="WTG200" s="180"/>
      <c r="WTH200" s="180"/>
      <c r="WTI200" s="180"/>
      <c r="WTJ200" s="180"/>
      <c r="WTK200" s="180"/>
      <c r="WTL200" s="76"/>
      <c r="WTM200" s="67"/>
      <c r="WTN200" s="180"/>
      <c r="WTO200" s="180"/>
      <c r="WTP200" s="180"/>
      <c r="WTQ200" s="180"/>
      <c r="WTR200" s="180"/>
      <c r="WTS200" s="76"/>
      <c r="WTT200" s="67"/>
      <c r="WTU200" s="180"/>
      <c r="WTV200" s="180"/>
      <c r="WTW200" s="180"/>
      <c r="WTX200" s="180"/>
      <c r="WTY200" s="180"/>
      <c r="WTZ200" s="76"/>
      <c r="WUA200" s="67"/>
      <c r="WUB200" s="180"/>
      <c r="WUC200" s="180"/>
      <c r="WUD200" s="180"/>
      <c r="WUE200" s="180"/>
      <c r="WUF200" s="180"/>
      <c r="WUG200" s="76"/>
      <c r="WUH200" s="67"/>
      <c r="WUI200" s="180"/>
      <c r="WUJ200" s="180"/>
      <c r="WUK200" s="180"/>
      <c r="WUL200" s="180"/>
      <c r="WUM200" s="180"/>
      <c r="WUN200" s="76"/>
      <c r="WUO200" s="67"/>
      <c r="WUP200" s="180"/>
      <c r="WUQ200" s="180"/>
      <c r="WUR200" s="180"/>
      <c r="WUS200" s="180"/>
      <c r="WUT200" s="180"/>
      <c r="WUU200" s="76"/>
      <c r="WUV200" s="67"/>
      <c r="WUW200" s="180"/>
      <c r="WUX200" s="180"/>
      <c r="WUY200" s="180"/>
      <c r="WUZ200" s="180"/>
      <c r="WVA200" s="180"/>
      <c r="WVB200" s="76"/>
      <c r="WVC200" s="67"/>
      <c r="WVD200" s="180"/>
      <c r="WVE200" s="180"/>
      <c r="WVF200" s="180"/>
      <c r="WVG200" s="180"/>
      <c r="WVH200" s="180"/>
      <c r="WVI200" s="76"/>
      <c r="WVJ200" s="67"/>
      <c r="WVK200" s="180"/>
      <c r="WVL200" s="180"/>
      <c r="WVM200" s="180"/>
      <c r="WVN200" s="180"/>
      <c r="WVO200" s="180"/>
      <c r="WVP200" s="76"/>
      <c r="WVQ200" s="67"/>
      <c r="WVR200" s="180"/>
      <c r="WVS200" s="180"/>
      <c r="WVT200" s="180"/>
      <c r="WVU200" s="180"/>
      <c r="WVV200" s="180"/>
      <c r="WVW200" s="76"/>
      <c r="WVX200" s="67"/>
      <c r="WVY200" s="180"/>
      <c r="WVZ200" s="180"/>
      <c r="WWA200" s="180"/>
      <c r="WWB200" s="180"/>
      <c r="WWC200" s="180"/>
      <c r="WWD200" s="76"/>
      <c r="WWE200" s="67"/>
      <c r="WWF200" s="180"/>
      <c r="WWG200" s="180"/>
      <c r="WWH200" s="180"/>
      <c r="WWI200" s="180"/>
      <c r="WWJ200" s="180"/>
      <c r="WWK200" s="76"/>
      <c r="WWL200" s="67"/>
      <c r="WWM200" s="180"/>
      <c r="WWN200" s="180"/>
      <c r="WWO200" s="180"/>
      <c r="WWP200" s="180"/>
      <c r="WWQ200" s="180"/>
      <c r="WWR200" s="76"/>
      <c r="WWS200" s="67"/>
      <c r="WWT200" s="180"/>
      <c r="WWU200" s="180"/>
      <c r="WWV200" s="180"/>
      <c r="WWW200" s="180"/>
      <c r="WWX200" s="180"/>
      <c r="WWY200" s="76"/>
      <c r="WWZ200" s="67"/>
      <c r="WXA200" s="180"/>
      <c r="WXB200" s="180"/>
      <c r="WXC200" s="180"/>
      <c r="WXD200" s="180"/>
      <c r="WXE200" s="180"/>
      <c r="WXF200" s="76"/>
      <c r="WXG200" s="67"/>
      <c r="WXH200" s="180"/>
      <c r="WXI200" s="180"/>
      <c r="WXJ200" s="180"/>
      <c r="WXK200" s="180"/>
      <c r="WXL200" s="180"/>
      <c r="WXM200" s="76"/>
      <c r="WXN200" s="67"/>
      <c r="WXO200" s="180"/>
      <c r="WXP200" s="180"/>
      <c r="WXQ200" s="180"/>
      <c r="WXR200" s="180"/>
      <c r="WXS200" s="180"/>
      <c r="WXT200" s="76"/>
      <c r="WXU200" s="67"/>
      <c r="WXV200" s="180"/>
      <c r="WXW200" s="180"/>
      <c r="WXX200" s="180"/>
      <c r="WXY200" s="180"/>
      <c r="WXZ200" s="180"/>
      <c r="WYA200" s="76"/>
      <c r="WYB200" s="67"/>
      <c r="WYC200" s="180"/>
      <c r="WYD200" s="180"/>
      <c r="WYE200" s="180"/>
      <c r="WYF200" s="180"/>
      <c r="WYG200" s="180"/>
      <c r="WYH200" s="76"/>
      <c r="WYI200" s="67"/>
      <c r="WYJ200" s="180"/>
      <c r="WYK200" s="180"/>
      <c r="WYL200" s="180"/>
      <c r="WYM200" s="180"/>
      <c r="WYN200" s="180"/>
      <c r="WYO200" s="76"/>
      <c r="WYP200" s="67"/>
      <c r="WYQ200" s="180"/>
      <c r="WYR200" s="180"/>
      <c r="WYS200" s="180"/>
      <c r="WYT200" s="180"/>
      <c r="WYU200" s="180"/>
      <c r="WYV200" s="76"/>
      <c r="WYW200" s="67"/>
      <c r="WYX200" s="180"/>
      <c r="WYY200" s="180"/>
      <c r="WYZ200" s="180"/>
      <c r="WZA200" s="180"/>
      <c r="WZB200" s="180"/>
      <c r="WZC200" s="76"/>
      <c r="WZD200" s="67"/>
      <c r="WZE200" s="180"/>
      <c r="WZF200" s="180"/>
      <c r="WZG200" s="180"/>
      <c r="WZH200" s="180"/>
      <c r="WZI200" s="180"/>
      <c r="WZJ200" s="76"/>
      <c r="WZK200" s="67"/>
      <c r="WZL200" s="180"/>
      <c r="WZM200" s="180"/>
      <c r="WZN200" s="180"/>
      <c r="WZO200" s="180"/>
      <c r="WZP200" s="180"/>
      <c r="WZQ200" s="76"/>
      <c r="WZR200" s="67"/>
      <c r="WZS200" s="180"/>
      <c r="WZT200" s="180"/>
      <c r="WZU200" s="180"/>
      <c r="WZV200" s="180"/>
      <c r="WZW200" s="180"/>
      <c r="WZX200" s="76"/>
      <c r="WZY200" s="67"/>
      <c r="WZZ200" s="180"/>
      <c r="XAA200" s="180"/>
      <c r="XAB200" s="180"/>
      <c r="XAC200" s="180"/>
      <c r="XAD200" s="180"/>
      <c r="XAE200" s="76"/>
      <c r="XAF200" s="67"/>
      <c r="XAG200" s="180"/>
      <c r="XAH200" s="180"/>
      <c r="XAI200" s="180"/>
      <c r="XAJ200" s="180"/>
      <c r="XAK200" s="180"/>
      <c r="XAL200" s="76"/>
      <c r="XAM200" s="67"/>
      <c r="XAN200" s="180"/>
      <c r="XAO200" s="180"/>
      <c r="XAP200" s="180"/>
      <c r="XAQ200" s="180"/>
      <c r="XAR200" s="180"/>
      <c r="XAS200" s="76"/>
      <c r="XAT200" s="67"/>
      <c r="XAU200" s="180"/>
      <c r="XAV200" s="180"/>
      <c r="XAW200" s="180"/>
      <c r="XAX200" s="180"/>
      <c r="XAY200" s="180"/>
      <c r="XAZ200" s="76"/>
      <c r="XBA200" s="67"/>
      <c r="XBB200" s="180"/>
      <c r="XBC200" s="180"/>
      <c r="XBD200" s="180"/>
      <c r="XBE200" s="180"/>
      <c r="XBF200" s="180"/>
      <c r="XBG200" s="76"/>
      <c r="XBH200" s="67"/>
      <c r="XBI200" s="180"/>
      <c r="XBJ200" s="180"/>
      <c r="XBK200" s="180"/>
      <c r="XBL200" s="180"/>
      <c r="XBM200" s="180"/>
      <c r="XBN200" s="76"/>
      <c r="XBO200" s="67"/>
      <c r="XBP200" s="180"/>
      <c r="XBQ200" s="180"/>
      <c r="XBR200" s="180"/>
      <c r="XBS200" s="180"/>
      <c r="XBT200" s="180"/>
      <c r="XBU200" s="76"/>
      <c r="XBV200" s="67"/>
      <c r="XBW200" s="180"/>
      <c r="XBX200" s="180"/>
      <c r="XBY200" s="180"/>
      <c r="XBZ200" s="180"/>
      <c r="XCA200" s="180"/>
      <c r="XCB200" s="76"/>
      <c r="XCC200" s="67"/>
      <c r="XCD200" s="180"/>
      <c r="XCE200" s="180"/>
      <c r="XCF200" s="180"/>
      <c r="XCG200" s="180"/>
      <c r="XCH200" s="180"/>
      <c r="XCI200" s="76"/>
      <c r="XCJ200" s="67"/>
      <c r="XCK200" s="180"/>
      <c r="XCL200" s="180"/>
      <c r="XCM200" s="180"/>
      <c r="XCN200" s="180"/>
      <c r="XCO200" s="180"/>
      <c r="XCP200" s="76"/>
      <c r="XCQ200" s="67"/>
      <c r="XCR200" s="180"/>
      <c r="XCS200" s="180"/>
      <c r="XCT200" s="180"/>
      <c r="XCU200" s="180"/>
      <c r="XCV200" s="180"/>
      <c r="XCW200" s="76"/>
      <c r="XCX200" s="67"/>
      <c r="XCY200" s="180"/>
      <c r="XCZ200" s="180"/>
      <c r="XDA200" s="180"/>
      <c r="XDB200" s="180"/>
      <c r="XDC200" s="180"/>
      <c r="XDD200" s="76"/>
      <c r="XDE200" s="67"/>
      <c r="XDF200" s="180"/>
      <c r="XDG200" s="180"/>
      <c r="XDH200" s="180"/>
      <c r="XDI200" s="180"/>
      <c r="XDJ200" s="180"/>
      <c r="XDK200" s="76"/>
      <c r="XDL200" s="67"/>
      <c r="XDM200" s="180"/>
      <c r="XDN200" s="180"/>
      <c r="XDO200" s="180"/>
      <c r="XDP200" s="180"/>
      <c r="XDQ200" s="180"/>
      <c r="XDR200" s="76"/>
      <c r="XDS200" s="67"/>
      <c r="XDT200" s="180"/>
      <c r="XDU200" s="180"/>
      <c r="XDV200" s="180"/>
      <c r="XDW200" s="180"/>
      <c r="XDX200" s="180"/>
      <c r="XDY200" s="76"/>
      <c r="XDZ200" s="67"/>
      <c r="XEA200" s="180"/>
      <c r="XEB200" s="180"/>
      <c r="XEC200" s="180"/>
      <c r="XED200" s="180"/>
      <c r="XEE200" s="180"/>
      <c r="XEF200" s="76"/>
      <c r="XEG200" s="67"/>
      <c r="XEH200" s="180"/>
      <c r="XEI200" s="180"/>
      <c r="XEJ200" s="180"/>
      <c r="XEK200" s="180"/>
      <c r="XEL200" s="180"/>
      <c r="XEM200" s="76"/>
      <c r="XEN200" s="67"/>
      <c r="XEO200" s="180"/>
      <c r="XEP200" s="180"/>
      <c r="XEQ200" s="180"/>
      <c r="XER200" s="180"/>
      <c r="XES200" s="180"/>
      <c r="XET200" s="76"/>
      <c r="XEU200" s="67"/>
      <c r="XEV200" s="180"/>
      <c r="XEW200" s="180"/>
      <c r="XEX200" s="180"/>
      <c r="XEY200" s="180"/>
      <c r="XEZ200" s="180"/>
      <c r="XFA200" s="76"/>
      <c r="XFB200" s="67"/>
      <c r="XFC200" s="180"/>
      <c r="XFD200" s="180"/>
    </row>
    <row r="201" spans="1:16384" ht="15" hidden="1" customHeight="1" outlineLevel="1" x14ac:dyDescent="0.2">
      <c r="B201" s="76">
        <v>2018</v>
      </c>
      <c r="C201" s="72"/>
      <c r="D201" s="77">
        <v>426</v>
      </c>
      <c r="E201" s="77"/>
      <c r="F201" s="180">
        <v>344</v>
      </c>
      <c r="G201" s="77"/>
      <c r="H201" s="180">
        <v>82</v>
      </c>
      <c r="I201" s="77"/>
    </row>
    <row r="202" spans="1:16384" ht="15" hidden="1" customHeight="1" outlineLevel="1" x14ac:dyDescent="0.2">
      <c r="B202" s="76">
        <v>2017</v>
      </c>
      <c r="C202" s="72"/>
      <c r="D202" s="77">
        <v>350</v>
      </c>
      <c r="E202" s="77" t="s">
        <v>50</v>
      </c>
      <c r="F202" s="77">
        <v>278</v>
      </c>
      <c r="G202" s="77" t="s">
        <v>50</v>
      </c>
      <c r="H202" s="77">
        <v>72</v>
      </c>
      <c r="I202" s="77" t="s">
        <v>50</v>
      </c>
    </row>
    <row r="203" spans="1:16384" ht="15" hidden="1" customHeight="1" outlineLevel="1" x14ac:dyDescent="0.2">
      <c r="B203" s="44">
        <v>2016</v>
      </c>
      <c r="C203" s="72"/>
      <c r="D203" s="177">
        <v>269</v>
      </c>
      <c r="E203" s="177" t="s">
        <v>50</v>
      </c>
      <c r="F203" s="177">
        <v>212</v>
      </c>
      <c r="G203" s="177" t="s">
        <v>50</v>
      </c>
      <c r="H203" s="177">
        <v>57</v>
      </c>
      <c r="I203" s="177" t="s">
        <v>50</v>
      </c>
    </row>
    <row r="204" spans="1:16384" ht="15" hidden="1" customHeight="1" outlineLevel="1" x14ac:dyDescent="0.2">
      <c r="B204" s="44">
        <v>2015</v>
      </c>
      <c r="C204" s="72"/>
      <c r="D204" s="177">
        <v>211</v>
      </c>
      <c r="E204" s="177" t="s">
        <v>50</v>
      </c>
      <c r="F204" s="177">
        <v>154</v>
      </c>
      <c r="G204" s="177" t="s">
        <v>50</v>
      </c>
      <c r="H204" s="177">
        <v>57</v>
      </c>
      <c r="I204" s="177" t="s">
        <v>50</v>
      </c>
    </row>
    <row r="205" spans="1:16384" ht="15" hidden="1" customHeight="1" outlineLevel="1" x14ac:dyDescent="0.2">
      <c r="B205" s="44">
        <v>2014</v>
      </c>
      <c r="C205" s="72"/>
      <c r="D205" s="177">
        <v>139</v>
      </c>
      <c r="E205" s="70" t="s">
        <v>276</v>
      </c>
      <c r="F205" s="177">
        <v>88</v>
      </c>
      <c r="G205" s="70" t="s">
        <v>276</v>
      </c>
      <c r="H205" s="177">
        <v>51</v>
      </c>
      <c r="I205" s="70" t="s">
        <v>276</v>
      </c>
    </row>
    <row r="206" spans="1:16384" ht="15" hidden="1" customHeight="1" outlineLevel="1" x14ac:dyDescent="0.2">
      <c r="B206" s="225" t="s">
        <v>26</v>
      </c>
      <c r="C206" s="72"/>
      <c r="D206" s="77"/>
      <c r="E206" s="77"/>
      <c r="F206" s="77"/>
      <c r="G206" s="77"/>
      <c r="H206" s="77"/>
      <c r="I206" s="77"/>
    </row>
    <row r="207" spans="1:16384" ht="15" hidden="1" customHeight="1" outlineLevel="1" x14ac:dyDescent="0.2">
      <c r="B207" s="76">
        <v>2019</v>
      </c>
      <c r="C207" s="72"/>
      <c r="D207" s="180">
        <v>12</v>
      </c>
      <c r="E207" s="180"/>
      <c r="F207" s="180">
        <v>4</v>
      </c>
      <c r="G207" s="180"/>
      <c r="H207" s="180">
        <v>8</v>
      </c>
      <c r="I207" s="77"/>
    </row>
    <row r="208" spans="1:16384" ht="15" hidden="1" customHeight="1" outlineLevel="1" x14ac:dyDescent="0.2">
      <c r="B208" s="76">
        <v>2018</v>
      </c>
      <c r="C208" s="72"/>
      <c r="D208" s="77">
        <v>9</v>
      </c>
      <c r="E208" s="77"/>
      <c r="F208" s="180">
        <v>4</v>
      </c>
      <c r="G208" s="77"/>
      <c r="H208" s="180">
        <v>5</v>
      </c>
      <c r="I208" s="77"/>
    </row>
    <row r="209" spans="2:9" ht="15" hidden="1" customHeight="1" outlineLevel="1" x14ac:dyDescent="0.2">
      <c r="B209" s="76">
        <v>2017</v>
      </c>
      <c r="C209" s="72"/>
      <c r="D209" s="77">
        <v>8</v>
      </c>
      <c r="E209" s="77" t="s">
        <v>50</v>
      </c>
      <c r="F209" s="77">
        <v>3</v>
      </c>
      <c r="G209" s="77" t="s">
        <v>50</v>
      </c>
      <c r="H209" s="77">
        <v>5</v>
      </c>
      <c r="I209" s="77" t="s">
        <v>50</v>
      </c>
    </row>
    <row r="210" spans="2:9" ht="15" hidden="1" customHeight="1" outlineLevel="1" x14ac:dyDescent="0.2">
      <c r="B210" s="44">
        <v>2016</v>
      </c>
      <c r="C210" s="72"/>
      <c r="D210" s="177">
        <v>6</v>
      </c>
      <c r="E210" s="177" t="s">
        <v>50</v>
      </c>
      <c r="F210" s="177">
        <v>1</v>
      </c>
      <c r="G210" s="177" t="s">
        <v>50</v>
      </c>
      <c r="H210" s="177">
        <v>5</v>
      </c>
      <c r="I210" s="177" t="s">
        <v>50</v>
      </c>
    </row>
    <row r="211" spans="2:9" ht="15" hidden="1" customHeight="1" outlineLevel="1" x14ac:dyDescent="0.2">
      <c r="B211" s="44">
        <v>2015</v>
      </c>
      <c r="C211" s="72"/>
      <c r="D211" s="177">
        <v>3</v>
      </c>
      <c r="E211" s="177" t="s">
        <v>50</v>
      </c>
      <c r="F211" s="77">
        <v>0</v>
      </c>
      <c r="G211" s="177" t="s">
        <v>50</v>
      </c>
      <c r="H211" s="77">
        <v>3</v>
      </c>
      <c r="I211" s="177" t="s">
        <v>50</v>
      </c>
    </row>
    <row r="212" spans="2:9" ht="15" hidden="1" customHeight="1" outlineLevel="1" x14ac:dyDescent="0.2">
      <c r="B212" s="44">
        <v>2014</v>
      </c>
      <c r="C212" s="72"/>
      <c r="D212" s="177">
        <v>2</v>
      </c>
      <c r="E212" s="70" t="s">
        <v>276</v>
      </c>
      <c r="F212" s="77">
        <v>1</v>
      </c>
      <c r="G212" s="70" t="s">
        <v>276</v>
      </c>
      <c r="H212" s="77">
        <v>1</v>
      </c>
      <c r="I212" s="70" t="s">
        <v>276</v>
      </c>
    </row>
    <row r="213" spans="2:9" ht="15" hidden="1" customHeight="1" outlineLevel="1" x14ac:dyDescent="0.2">
      <c r="B213" s="225" t="s">
        <v>27</v>
      </c>
      <c r="C213" s="72"/>
      <c r="D213" s="77"/>
      <c r="E213" s="77"/>
      <c r="F213" s="77"/>
      <c r="G213" s="77"/>
      <c r="H213" s="77"/>
      <c r="I213" s="77"/>
    </row>
    <row r="214" spans="2:9" ht="15" hidden="1" customHeight="1" outlineLevel="1" x14ac:dyDescent="0.2">
      <c r="B214" s="76">
        <v>2019</v>
      </c>
      <c r="C214" s="72"/>
      <c r="D214" s="180">
        <v>29</v>
      </c>
      <c r="E214" s="180"/>
      <c r="F214" s="180">
        <v>9</v>
      </c>
      <c r="G214" s="180"/>
      <c r="H214" s="180">
        <v>20</v>
      </c>
      <c r="I214" s="77"/>
    </row>
    <row r="215" spans="2:9" ht="15" hidden="1" customHeight="1" outlineLevel="1" x14ac:dyDescent="0.2">
      <c r="B215" s="76">
        <v>2018</v>
      </c>
      <c r="C215" s="72"/>
      <c r="D215" s="77">
        <v>24</v>
      </c>
      <c r="E215" s="77"/>
      <c r="F215" s="180">
        <v>8</v>
      </c>
      <c r="G215" s="77"/>
      <c r="H215" s="180">
        <v>16</v>
      </c>
      <c r="I215" s="77"/>
    </row>
    <row r="216" spans="2:9" ht="15" hidden="1" customHeight="1" outlineLevel="1" x14ac:dyDescent="0.2">
      <c r="B216" s="76">
        <v>2017</v>
      </c>
      <c r="C216" s="72"/>
      <c r="D216" s="77">
        <v>22</v>
      </c>
      <c r="E216" s="77" t="s">
        <v>50</v>
      </c>
      <c r="F216" s="77">
        <v>7</v>
      </c>
      <c r="G216" s="77" t="s">
        <v>50</v>
      </c>
      <c r="H216" s="77">
        <v>15</v>
      </c>
      <c r="I216" s="77" t="s">
        <v>50</v>
      </c>
    </row>
    <row r="217" spans="2:9" ht="15" hidden="1" customHeight="1" outlineLevel="1" x14ac:dyDescent="0.2">
      <c r="B217" s="44">
        <v>2016</v>
      </c>
      <c r="C217" s="72"/>
      <c r="D217" s="177">
        <v>19</v>
      </c>
      <c r="E217" s="177" t="s">
        <v>50</v>
      </c>
      <c r="F217" s="177">
        <v>6</v>
      </c>
      <c r="G217" s="177" t="s">
        <v>50</v>
      </c>
      <c r="H217" s="177">
        <v>13</v>
      </c>
      <c r="I217" s="177" t="s">
        <v>50</v>
      </c>
    </row>
    <row r="218" spans="2:9" ht="15" hidden="1" customHeight="1" outlineLevel="1" x14ac:dyDescent="0.2">
      <c r="B218" s="44">
        <v>2015</v>
      </c>
      <c r="C218" s="72"/>
      <c r="D218" s="177">
        <v>20</v>
      </c>
      <c r="E218" s="177" t="s">
        <v>50</v>
      </c>
      <c r="F218" s="177">
        <v>5</v>
      </c>
      <c r="G218" s="177" t="s">
        <v>50</v>
      </c>
      <c r="H218" s="177">
        <v>15</v>
      </c>
      <c r="I218" s="177" t="s">
        <v>50</v>
      </c>
    </row>
    <row r="219" spans="2:9" ht="15" hidden="1" customHeight="1" outlineLevel="1" x14ac:dyDescent="0.2">
      <c r="B219" s="44">
        <v>2014</v>
      </c>
      <c r="C219" s="72"/>
      <c r="D219" s="177">
        <v>15</v>
      </c>
      <c r="E219" s="70" t="s">
        <v>276</v>
      </c>
      <c r="F219" s="177">
        <v>3</v>
      </c>
      <c r="G219" s="70" t="s">
        <v>276</v>
      </c>
      <c r="H219" s="177">
        <v>12</v>
      </c>
      <c r="I219" s="70" t="s">
        <v>276</v>
      </c>
    </row>
    <row r="220" spans="2:9" ht="15" hidden="1" customHeight="1" outlineLevel="1" x14ac:dyDescent="0.2">
      <c r="B220" s="225" t="s">
        <v>28</v>
      </c>
      <c r="C220" s="72"/>
      <c r="D220" s="77"/>
      <c r="E220" s="77"/>
      <c r="F220" s="77"/>
      <c r="G220" s="77"/>
      <c r="H220" s="77"/>
      <c r="I220" s="77"/>
    </row>
    <row r="221" spans="2:9" ht="15" hidden="1" customHeight="1" outlineLevel="1" x14ac:dyDescent="0.2">
      <c r="B221" s="76">
        <v>2019</v>
      </c>
      <c r="C221" s="72"/>
      <c r="D221" s="180">
        <v>35</v>
      </c>
      <c r="E221" s="180"/>
      <c r="F221" s="180">
        <v>19</v>
      </c>
      <c r="G221" s="180"/>
      <c r="H221" s="180">
        <v>16</v>
      </c>
      <c r="I221" s="77"/>
    </row>
    <row r="222" spans="2:9" ht="15" hidden="1" customHeight="1" outlineLevel="1" x14ac:dyDescent="0.2">
      <c r="B222" s="76">
        <v>2018</v>
      </c>
      <c r="C222" s="72"/>
      <c r="D222" s="77">
        <v>25</v>
      </c>
      <c r="E222" s="77"/>
      <c r="F222" s="180">
        <v>15</v>
      </c>
      <c r="G222" s="77"/>
      <c r="H222" s="180">
        <v>10</v>
      </c>
      <c r="I222" s="77"/>
    </row>
    <row r="223" spans="2:9" ht="15" hidden="1" customHeight="1" outlineLevel="1" x14ac:dyDescent="0.2">
      <c r="B223" s="76">
        <v>2017</v>
      </c>
      <c r="C223" s="72"/>
      <c r="D223" s="77">
        <v>28</v>
      </c>
      <c r="E223" s="77" t="s">
        <v>50</v>
      </c>
      <c r="F223" s="77">
        <v>18</v>
      </c>
      <c r="G223" s="77" t="s">
        <v>50</v>
      </c>
      <c r="H223" s="77">
        <v>10</v>
      </c>
      <c r="I223" s="77" t="s">
        <v>50</v>
      </c>
    </row>
    <row r="224" spans="2:9" ht="15" hidden="1" customHeight="1" outlineLevel="1" x14ac:dyDescent="0.2">
      <c r="B224" s="44">
        <v>2016</v>
      </c>
      <c r="C224" s="72"/>
      <c r="D224" s="177">
        <v>26</v>
      </c>
      <c r="E224" s="177" t="s">
        <v>50</v>
      </c>
      <c r="F224" s="177">
        <v>16</v>
      </c>
      <c r="G224" s="177" t="s">
        <v>50</v>
      </c>
      <c r="H224" s="177">
        <v>10</v>
      </c>
      <c r="I224" s="177" t="s">
        <v>50</v>
      </c>
    </row>
    <row r="225" spans="2:9" ht="15" hidden="1" customHeight="1" outlineLevel="1" x14ac:dyDescent="0.2">
      <c r="B225" s="44">
        <v>2015</v>
      </c>
      <c r="C225" s="72"/>
      <c r="D225" s="177">
        <v>21</v>
      </c>
      <c r="E225" s="177" t="s">
        <v>50</v>
      </c>
      <c r="F225" s="177">
        <v>11</v>
      </c>
      <c r="G225" s="177" t="s">
        <v>50</v>
      </c>
      <c r="H225" s="177">
        <v>10</v>
      </c>
      <c r="I225" s="177" t="s">
        <v>50</v>
      </c>
    </row>
    <row r="226" spans="2:9" ht="15" hidden="1" customHeight="1" outlineLevel="1" x14ac:dyDescent="0.2">
      <c r="B226" s="44">
        <v>2014</v>
      </c>
      <c r="C226" s="72"/>
      <c r="D226" s="177">
        <v>24</v>
      </c>
      <c r="E226" s="70" t="s">
        <v>276</v>
      </c>
      <c r="F226" s="177">
        <v>14</v>
      </c>
      <c r="G226" s="70" t="s">
        <v>276</v>
      </c>
      <c r="H226" s="177">
        <v>10</v>
      </c>
      <c r="I226" s="70" t="s">
        <v>276</v>
      </c>
    </row>
    <row r="227" spans="2:9" ht="15" hidden="1" customHeight="1" outlineLevel="1" x14ac:dyDescent="0.2">
      <c r="B227" s="225" t="s">
        <v>29</v>
      </c>
      <c r="C227" s="72"/>
      <c r="D227" s="77"/>
      <c r="E227" s="77"/>
      <c r="F227" s="77"/>
      <c r="G227" s="77"/>
      <c r="H227" s="77"/>
      <c r="I227" s="77"/>
    </row>
    <row r="228" spans="2:9" ht="15" hidden="1" customHeight="1" outlineLevel="1" x14ac:dyDescent="0.2">
      <c r="B228" s="76">
        <v>2019</v>
      </c>
      <c r="C228" s="72"/>
      <c r="D228" s="180">
        <v>139</v>
      </c>
      <c r="E228" s="180"/>
      <c r="F228" s="180">
        <v>128</v>
      </c>
      <c r="G228" s="180"/>
      <c r="H228" s="180">
        <v>11</v>
      </c>
      <c r="I228" s="77"/>
    </row>
    <row r="229" spans="2:9" ht="15" hidden="1" customHeight="1" outlineLevel="1" x14ac:dyDescent="0.2">
      <c r="B229" s="76">
        <v>2018</v>
      </c>
      <c r="C229" s="72"/>
      <c r="D229" s="77">
        <v>125</v>
      </c>
      <c r="E229" s="77"/>
      <c r="F229" s="180">
        <v>115</v>
      </c>
      <c r="G229" s="77"/>
      <c r="H229" s="180">
        <v>10</v>
      </c>
      <c r="I229" s="77"/>
    </row>
    <row r="230" spans="2:9" ht="15" hidden="1" customHeight="1" outlineLevel="1" x14ac:dyDescent="0.2">
      <c r="B230" s="76">
        <v>2017</v>
      </c>
      <c r="C230" s="72"/>
      <c r="D230" s="77">
        <v>105</v>
      </c>
      <c r="E230" s="77" t="s">
        <v>50</v>
      </c>
      <c r="F230" s="77">
        <v>96</v>
      </c>
      <c r="G230" s="77" t="s">
        <v>50</v>
      </c>
      <c r="H230" s="77">
        <v>9</v>
      </c>
      <c r="I230" s="77" t="s">
        <v>50</v>
      </c>
    </row>
    <row r="231" spans="2:9" ht="15" hidden="1" customHeight="1" outlineLevel="1" x14ac:dyDescent="0.2">
      <c r="B231" s="44">
        <v>2016</v>
      </c>
      <c r="C231" s="72"/>
      <c r="D231" s="177">
        <v>94</v>
      </c>
      <c r="E231" s="177" t="s">
        <v>50</v>
      </c>
      <c r="F231" s="177">
        <v>85</v>
      </c>
      <c r="G231" s="177" t="s">
        <v>50</v>
      </c>
      <c r="H231" s="177">
        <v>9</v>
      </c>
      <c r="I231" s="177" t="s">
        <v>50</v>
      </c>
    </row>
    <row r="232" spans="2:9" ht="15" hidden="1" customHeight="1" outlineLevel="1" x14ac:dyDescent="0.2">
      <c r="B232" s="44">
        <v>2015</v>
      </c>
      <c r="C232" s="72"/>
      <c r="D232" s="177">
        <v>86</v>
      </c>
      <c r="E232" s="177" t="s">
        <v>50</v>
      </c>
      <c r="F232" s="177">
        <v>78</v>
      </c>
      <c r="G232" s="177" t="s">
        <v>50</v>
      </c>
      <c r="H232" s="177">
        <v>8</v>
      </c>
      <c r="I232" s="177" t="s">
        <v>50</v>
      </c>
    </row>
    <row r="233" spans="2:9" ht="15" hidden="1" customHeight="1" outlineLevel="1" x14ac:dyDescent="0.2">
      <c r="B233" s="44">
        <v>2014</v>
      </c>
      <c r="C233" s="72"/>
      <c r="D233" s="177">
        <v>82</v>
      </c>
      <c r="E233" s="70" t="s">
        <v>276</v>
      </c>
      <c r="F233" s="177">
        <v>76</v>
      </c>
      <c r="G233" s="70" t="s">
        <v>276</v>
      </c>
      <c r="H233" s="177">
        <v>6</v>
      </c>
      <c r="I233" s="70" t="s">
        <v>276</v>
      </c>
    </row>
    <row r="234" spans="2:9" ht="15" hidden="1" customHeight="1" outlineLevel="1" x14ac:dyDescent="0.2">
      <c r="B234" s="225" t="s">
        <v>30</v>
      </c>
      <c r="C234" s="72"/>
      <c r="D234" s="77"/>
      <c r="E234" s="77"/>
      <c r="F234" s="77"/>
      <c r="G234" s="77"/>
      <c r="H234" s="77"/>
      <c r="I234" s="77"/>
    </row>
    <row r="235" spans="2:9" ht="15" hidden="1" customHeight="1" outlineLevel="1" x14ac:dyDescent="0.2">
      <c r="B235" s="76">
        <v>2019</v>
      </c>
      <c r="C235" s="72"/>
      <c r="D235" s="180">
        <v>17</v>
      </c>
      <c r="E235" s="180"/>
      <c r="F235" s="180">
        <v>17</v>
      </c>
      <c r="G235" s="180"/>
      <c r="H235" s="77">
        <v>0</v>
      </c>
      <c r="I235" s="77"/>
    </row>
    <row r="236" spans="2:9" ht="15" hidden="1" customHeight="1" outlineLevel="1" x14ac:dyDescent="0.2">
      <c r="B236" s="76">
        <v>2018</v>
      </c>
      <c r="C236" s="72"/>
      <c r="D236" s="77">
        <v>19</v>
      </c>
      <c r="E236" s="77"/>
      <c r="F236" s="180">
        <v>19</v>
      </c>
      <c r="G236" s="77"/>
      <c r="H236" s="186">
        <v>0</v>
      </c>
      <c r="I236" s="77"/>
    </row>
    <row r="237" spans="2:9" ht="15" hidden="1" customHeight="1" outlineLevel="1" x14ac:dyDescent="0.2">
      <c r="B237" s="76">
        <v>2017</v>
      </c>
      <c r="C237" s="72"/>
      <c r="D237" s="77">
        <v>15</v>
      </c>
      <c r="E237" s="77" t="s">
        <v>50</v>
      </c>
      <c r="F237" s="77">
        <v>14</v>
      </c>
      <c r="G237" s="77" t="s">
        <v>50</v>
      </c>
      <c r="H237" s="77">
        <v>1</v>
      </c>
      <c r="I237" s="77" t="s">
        <v>50</v>
      </c>
    </row>
    <row r="238" spans="2:9" ht="15" hidden="1" customHeight="1" outlineLevel="1" x14ac:dyDescent="0.2">
      <c r="B238" s="44">
        <v>2016</v>
      </c>
      <c r="C238" s="72"/>
      <c r="D238" s="177">
        <v>20</v>
      </c>
      <c r="E238" s="177" t="s">
        <v>50</v>
      </c>
      <c r="F238" s="179">
        <v>18</v>
      </c>
      <c r="G238" s="177" t="s">
        <v>50</v>
      </c>
      <c r="H238" s="177">
        <v>2</v>
      </c>
      <c r="I238" s="177" t="s">
        <v>50</v>
      </c>
    </row>
    <row r="239" spans="2:9" ht="15" hidden="1" customHeight="1" outlineLevel="1" x14ac:dyDescent="0.2">
      <c r="B239" s="44">
        <v>2015</v>
      </c>
      <c r="C239" s="72"/>
      <c r="D239" s="177">
        <v>20</v>
      </c>
      <c r="E239" s="177" t="s">
        <v>50</v>
      </c>
      <c r="F239" s="177">
        <v>18</v>
      </c>
      <c r="G239" s="177" t="s">
        <v>50</v>
      </c>
      <c r="H239" s="177">
        <v>2</v>
      </c>
      <c r="I239" s="177" t="s">
        <v>50</v>
      </c>
    </row>
    <row r="240" spans="2:9" ht="15" hidden="1" customHeight="1" outlineLevel="1" x14ac:dyDescent="0.2">
      <c r="B240" s="44">
        <v>2014</v>
      </c>
      <c r="C240" s="72"/>
      <c r="D240" s="177">
        <v>17</v>
      </c>
      <c r="E240" s="70" t="s">
        <v>276</v>
      </c>
      <c r="F240" s="177">
        <v>15</v>
      </c>
      <c r="G240" s="70" t="s">
        <v>276</v>
      </c>
      <c r="H240" s="177">
        <v>2</v>
      </c>
      <c r="I240" s="70" t="s">
        <v>276</v>
      </c>
    </row>
    <row r="241" spans="2:9" ht="15" hidden="1" customHeight="1" outlineLevel="1" x14ac:dyDescent="0.2">
      <c r="B241" s="225" t="s">
        <v>31</v>
      </c>
      <c r="C241" s="72"/>
      <c r="D241" s="77"/>
      <c r="E241" s="77"/>
      <c r="F241" s="77"/>
      <c r="G241" s="77"/>
      <c r="H241" s="77"/>
      <c r="I241" s="77"/>
    </row>
    <row r="242" spans="2:9" ht="15" hidden="1" customHeight="1" outlineLevel="1" x14ac:dyDescent="0.2">
      <c r="B242" s="76">
        <v>2019</v>
      </c>
      <c r="C242" s="72"/>
      <c r="D242" s="180">
        <v>40</v>
      </c>
      <c r="E242" s="180"/>
      <c r="F242" s="180">
        <v>35</v>
      </c>
      <c r="G242" s="180"/>
      <c r="H242" s="180">
        <v>5</v>
      </c>
      <c r="I242" s="77"/>
    </row>
    <row r="243" spans="2:9" ht="15" hidden="1" customHeight="1" outlineLevel="1" x14ac:dyDescent="0.2">
      <c r="B243" s="76">
        <v>2018</v>
      </c>
      <c r="C243" s="72"/>
      <c r="D243" s="77">
        <v>36</v>
      </c>
      <c r="E243" s="77"/>
      <c r="F243" s="180">
        <v>31</v>
      </c>
      <c r="G243" s="77"/>
      <c r="H243" s="180">
        <v>5</v>
      </c>
      <c r="I243" s="77"/>
    </row>
    <row r="244" spans="2:9" ht="15" hidden="1" customHeight="1" outlineLevel="1" x14ac:dyDescent="0.2">
      <c r="B244" s="76">
        <v>2017</v>
      </c>
      <c r="C244" s="72"/>
      <c r="D244" s="77">
        <v>28</v>
      </c>
      <c r="E244" s="77" t="s">
        <v>50</v>
      </c>
      <c r="F244" s="77">
        <v>23</v>
      </c>
      <c r="G244" s="77" t="s">
        <v>50</v>
      </c>
      <c r="H244" s="77">
        <v>5</v>
      </c>
      <c r="I244" s="77" t="s">
        <v>50</v>
      </c>
    </row>
    <row r="245" spans="2:9" ht="15" hidden="1" customHeight="1" outlineLevel="1" x14ac:dyDescent="0.2">
      <c r="B245" s="44">
        <v>2016</v>
      </c>
      <c r="C245" s="72"/>
      <c r="D245" s="177">
        <v>30</v>
      </c>
      <c r="E245" s="177" t="s">
        <v>50</v>
      </c>
      <c r="F245" s="179">
        <v>25</v>
      </c>
      <c r="G245" s="177" t="s">
        <v>50</v>
      </c>
      <c r="H245" s="177">
        <v>5</v>
      </c>
      <c r="I245" s="177" t="s">
        <v>50</v>
      </c>
    </row>
    <row r="246" spans="2:9" ht="15" hidden="1" customHeight="1" outlineLevel="1" x14ac:dyDescent="0.2">
      <c r="B246" s="44">
        <v>2015</v>
      </c>
      <c r="C246" s="72"/>
      <c r="D246" s="177">
        <v>29</v>
      </c>
      <c r="E246" s="177" t="s">
        <v>50</v>
      </c>
      <c r="F246" s="177">
        <v>24</v>
      </c>
      <c r="G246" s="177" t="s">
        <v>50</v>
      </c>
      <c r="H246" s="177">
        <v>5</v>
      </c>
      <c r="I246" s="177" t="s">
        <v>50</v>
      </c>
    </row>
    <row r="247" spans="2:9" ht="15" hidden="1" customHeight="1" outlineLevel="1" x14ac:dyDescent="0.2">
      <c r="B247" s="44">
        <v>2014</v>
      </c>
      <c r="C247" s="72"/>
      <c r="D247" s="177">
        <v>29</v>
      </c>
      <c r="E247" s="70" t="s">
        <v>276</v>
      </c>
      <c r="F247" s="177">
        <v>26</v>
      </c>
      <c r="G247" s="70" t="s">
        <v>276</v>
      </c>
      <c r="H247" s="177">
        <v>3</v>
      </c>
      <c r="I247" s="70" t="s">
        <v>276</v>
      </c>
    </row>
    <row r="248" spans="2:9" ht="15" hidden="1" customHeight="1" outlineLevel="1" x14ac:dyDescent="0.2">
      <c r="B248" s="225" t="s">
        <v>32</v>
      </c>
      <c r="C248" s="72"/>
      <c r="D248" s="77"/>
      <c r="E248" s="77"/>
      <c r="F248" s="77"/>
      <c r="G248" s="77"/>
      <c r="H248" s="77"/>
      <c r="I248" s="77"/>
    </row>
    <row r="249" spans="2:9" ht="15" hidden="1" customHeight="1" outlineLevel="1" x14ac:dyDescent="0.2">
      <c r="B249" s="76">
        <v>2019</v>
      </c>
      <c r="C249" s="72"/>
      <c r="D249" s="180">
        <v>35</v>
      </c>
      <c r="E249" s="180"/>
      <c r="F249" s="180">
        <v>20</v>
      </c>
      <c r="G249" s="180"/>
      <c r="H249" s="180">
        <v>15</v>
      </c>
      <c r="I249" s="77"/>
    </row>
    <row r="250" spans="2:9" ht="15" hidden="1" customHeight="1" outlineLevel="1" x14ac:dyDescent="0.2">
      <c r="B250" s="76">
        <v>2018</v>
      </c>
      <c r="C250" s="72"/>
      <c r="D250" s="77">
        <v>35</v>
      </c>
      <c r="E250" s="77"/>
      <c r="F250" s="180">
        <v>18</v>
      </c>
      <c r="G250" s="77"/>
      <c r="H250" s="180">
        <v>17</v>
      </c>
      <c r="I250" s="77"/>
    </row>
    <row r="251" spans="2:9" ht="15" hidden="1" customHeight="1" outlineLevel="1" x14ac:dyDescent="0.2">
      <c r="B251" s="76">
        <v>2017</v>
      </c>
      <c r="C251" s="72"/>
      <c r="D251" s="77">
        <v>36</v>
      </c>
      <c r="E251" s="77" t="s">
        <v>50</v>
      </c>
      <c r="F251" s="77">
        <v>20</v>
      </c>
      <c r="G251" s="77" t="s">
        <v>50</v>
      </c>
      <c r="H251" s="77">
        <v>16</v>
      </c>
      <c r="I251" s="77" t="s">
        <v>50</v>
      </c>
    </row>
    <row r="252" spans="2:9" ht="15" hidden="1" customHeight="1" outlineLevel="1" x14ac:dyDescent="0.2">
      <c r="B252" s="44">
        <v>2016</v>
      </c>
      <c r="C252" s="72"/>
      <c r="D252" s="177">
        <v>30</v>
      </c>
      <c r="E252" s="177" t="s">
        <v>50</v>
      </c>
      <c r="F252" s="179">
        <v>17</v>
      </c>
      <c r="G252" s="177" t="s">
        <v>50</v>
      </c>
      <c r="H252" s="177">
        <v>13</v>
      </c>
      <c r="I252" s="177" t="s">
        <v>50</v>
      </c>
    </row>
    <row r="253" spans="2:9" ht="15" hidden="1" customHeight="1" outlineLevel="1" x14ac:dyDescent="0.2">
      <c r="B253" s="44">
        <v>2015</v>
      </c>
      <c r="C253" s="72"/>
      <c r="D253" s="177">
        <v>25</v>
      </c>
      <c r="E253" s="177" t="s">
        <v>50</v>
      </c>
      <c r="F253" s="77">
        <v>12</v>
      </c>
      <c r="G253" s="177" t="s">
        <v>50</v>
      </c>
      <c r="H253" s="77">
        <v>13</v>
      </c>
      <c r="I253" s="177" t="s">
        <v>50</v>
      </c>
    </row>
    <row r="254" spans="2:9" ht="15" hidden="1" customHeight="1" outlineLevel="1" x14ac:dyDescent="0.2">
      <c r="B254" s="44">
        <v>2014</v>
      </c>
      <c r="C254" s="72"/>
      <c r="D254" s="177">
        <v>20</v>
      </c>
      <c r="E254" s="70" t="s">
        <v>276</v>
      </c>
      <c r="F254" s="177">
        <v>9</v>
      </c>
      <c r="G254" s="70" t="s">
        <v>276</v>
      </c>
      <c r="H254" s="177">
        <v>11</v>
      </c>
      <c r="I254" s="70" t="s">
        <v>276</v>
      </c>
    </row>
    <row r="255" spans="2:9" ht="15" hidden="1" customHeight="1" outlineLevel="1" x14ac:dyDescent="0.2">
      <c r="B255" s="225" t="s">
        <v>33</v>
      </c>
      <c r="C255" s="72"/>
      <c r="D255" s="77"/>
      <c r="E255" s="77"/>
      <c r="F255" s="77"/>
      <c r="G255" s="77"/>
      <c r="H255" s="77"/>
      <c r="I255" s="77"/>
    </row>
    <row r="256" spans="2:9" ht="15" hidden="1" customHeight="1" outlineLevel="1" x14ac:dyDescent="0.2">
      <c r="B256" s="76">
        <v>2019</v>
      </c>
      <c r="C256" s="72"/>
      <c r="D256" s="180">
        <v>33</v>
      </c>
      <c r="E256" s="180"/>
      <c r="F256" s="180">
        <v>31</v>
      </c>
      <c r="G256" s="180"/>
      <c r="H256" s="180">
        <v>2</v>
      </c>
      <c r="I256" s="77"/>
    </row>
    <row r="257" spans="1:9" ht="15" hidden="1" customHeight="1" outlineLevel="1" x14ac:dyDescent="0.2">
      <c r="B257" s="76">
        <v>2018</v>
      </c>
      <c r="C257" s="72"/>
      <c r="D257" s="77">
        <v>29</v>
      </c>
      <c r="E257" s="77"/>
      <c r="F257" s="180">
        <v>27</v>
      </c>
      <c r="G257" s="77"/>
      <c r="H257" s="180">
        <v>2</v>
      </c>
      <c r="I257" s="77"/>
    </row>
    <row r="258" spans="1:9" ht="15" hidden="1" customHeight="1" outlineLevel="1" x14ac:dyDescent="0.2">
      <c r="B258" s="76">
        <v>2017</v>
      </c>
      <c r="C258" s="72"/>
      <c r="D258" s="77">
        <v>26</v>
      </c>
      <c r="E258" s="77" t="s">
        <v>50</v>
      </c>
      <c r="F258" s="77">
        <v>24</v>
      </c>
      <c r="G258" s="77" t="s">
        <v>50</v>
      </c>
      <c r="H258" s="77">
        <v>2</v>
      </c>
      <c r="I258" s="77" t="s">
        <v>50</v>
      </c>
    </row>
    <row r="259" spans="1:9" ht="15" hidden="1" customHeight="1" outlineLevel="1" x14ac:dyDescent="0.2">
      <c r="B259" s="44">
        <v>2016</v>
      </c>
      <c r="C259" s="72"/>
      <c r="D259" s="177">
        <v>24</v>
      </c>
      <c r="E259" s="177" t="s">
        <v>50</v>
      </c>
      <c r="F259" s="177">
        <v>21</v>
      </c>
      <c r="G259" s="177" t="s">
        <v>50</v>
      </c>
      <c r="H259" s="177">
        <v>3</v>
      </c>
      <c r="I259" s="177" t="s">
        <v>50</v>
      </c>
    </row>
    <row r="260" spans="1:9" ht="15" hidden="1" customHeight="1" outlineLevel="1" x14ac:dyDescent="0.2">
      <c r="B260" s="44">
        <v>2015</v>
      </c>
      <c r="C260" s="72"/>
      <c r="D260" s="177">
        <v>24</v>
      </c>
      <c r="E260" s="177" t="s">
        <v>50</v>
      </c>
      <c r="F260" s="177">
        <v>21</v>
      </c>
      <c r="G260" s="177" t="s">
        <v>50</v>
      </c>
      <c r="H260" s="177">
        <v>3</v>
      </c>
      <c r="I260" s="177" t="s">
        <v>50</v>
      </c>
    </row>
    <row r="261" spans="1:9" ht="15" hidden="1" customHeight="1" outlineLevel="1" x14ac:dyDescent="0.2">
      <c r="B261" s="44">
        <v>2014</v>
      </c>
      <c r="C261" s="72"/>
      <c r="D261" s="177">
        <v>21</v>
      </c>
      <c r="E261" s="70" t="s">
        <v>276</v>
      </c>
      <c r="F261" s="177">
        <v>18</v>
      </c>
      <c r="G261" s="70" t="s">
        <v>276</v>
      </c>
      <c r="H261" s="177">
        <v>3</v>
      </c>
      <c r="I261" s="70" t="s">
        <v>276</v>
      </c>
    </row>
    <row r="262" spans="1:9" ht="15" customHeight="1" collapsed="1" x14ac:dyDescent="0.2">
      <c r="B262" s="257" t="s">
        <v>202</v>
      </c>
      <c r="C262" s="173"/>
      <c r="D262" s="173"/>
      <c r="E262" s="77"/>
      <c r="F262" s="77"/>
      <c r="G262" s="77"/>
      <c r="H262" s="77"/>
      <c r="I262" s="77"/>
    </row>
    <row r="263" spans="1:9" ht="15" customHeight="1" x14ac:dyDescent="0.2">
      <c r="B263" s="76">
        <v>2019</v>
      </c>
      <c r="C263" s="72"/>
      <c r="D263" s="180">
        <v>2896</v>
      </c>
      <c r="E263" s="180"/>
      <c r="F263" s="180">
        <v>2267</v>
      </c>
      <c r="G263" s="180"/>
      <c r="H263" s="180">
        <v>629</v>
      </c>
      <c r="I263" s="77"/>
    </row>
    <row r="264" spans="1:9" ht="15" customHeight="1" x14ac:dyDescent="0.2">
      <c r="B264" s="76">
        <v>2018</v>
      </c>
      <c r="C264" s="72"/>
      <c r="D264" s="77">
        <v>2847</v>
      </c>
      <c r="E264" s="77"/>
      <c r="F264" s="180">
        <v>2243</v>
      </c>
      <c r="G264" s="77"/>
      <c r="H264" s="180">
        <v>604</v>
      </c>
      <c r="I264" s="77"/>
    </row>
    <row r="265" spans="1:9" ht="15" customHeight="1" x14ac:dyDescent="0.2">
      <c r="B265" s="76">
        <v>2017</v>
      </c>
      <c r="C265" s="72"/>
      <c r="D265" s="77">
        <v>2693</v>
      </c>
      <c r="E265" s="77" t="s">
        <v>50</v>
      </c>
      <c r="F265" s="77">
        <v>2122</v>
      </c>
      <c r="G265" s="77" t="s">
        <v>50</v>
      </c>
      <c r="H265" s="77">
        <v>571</v>
      </c>
      <c r="I265" s="77" t="s">
        <v>50</v>
      </c>
    </row>
    <row r="266" spans="1:9" ht="15" customHeight="1" x14ac:dyDescent="0.2">
      <c r="B266" s="44">
        <v>2016</v>
      </c>
      <c r="C266" s="72"/>
      <c r="D266" s="177">
        <v>2580</v>
      </c>
      <c r="E266" s="177" t="s">
        <v>50</v>
      </c>
      <c r="F266" s="177">
        <v>2020</v>
      </c>
      <c r="G266" s="177" t="s">
        <v>50</v>
      </c>
      <c r="H266" s="177">
        <v>560</v>
      </c>
      <c r="I266" s="177" t="s">
        <v>50</v>
      </c>
    </row>
    <row r="267" spans="1:9" ht="15" customHeight="1" x14ac:dyDescent="0.2">
      <c r="B267" s="44">
        <v>2015</v>
      </c>
      <c r="C267" s="72"/>
      <c r="D267" s="177">
        <v>2538</v>
      </c>
      <c r="E267" s="177" t="s">
        <v>50</v>
      </c>
      <c r="F267" s="177">
        <v>1971</v>
      </c>
      <c r="G267" s="177" t="s">
        <v>50</v>
      </c>
      <c r="H267" s="177">
        <v>567</v>
      </c>
      <c r="I267" s="177" t="s">
        <v>50</v>
      </c>
    </row>
    <row r="268" spans="1:9" ht="15" customHeight="1" x14ac:dyDescent="0.2">
      <c r="B268" s="44">
        <v>2014</v>
      </c>
      <c r="C268" s="72"/>
      <c r="D268" s="177">
        <v>2494</v>
      </c>
      <c r="E268" s="70" t="s">
        <v>276</v>
      </c>
      <c r="F268" s="177">
        <v>1905</v>
      </c>
      <c r="G268" s="70" t="s">
        <v>276</v>
      </c>
      <c r="H268" s="177">
        <v>589</v>
      </c>
      <c r="I268" s="70" t="s">
        <v>276</v>
      </c>
    </row>
    <row r="269" spans="1:9" s="69" customFormat="1" ht="15" hidden="1" customHeight="1" outlineLevel="1" x14ac:dyDescent="0.2">
      <c r="A269" s="11"/>
      <c r="B269" s="225" t="s">
        <v>17</v>
      </c>
      <c r="C269" s="72"/>
      <c r="D269" s="77"/>
      <c r="E269" s="77"/>
      <c r="F269" s="11"/>
      <c r="G269" s="77"/>
      <c r="H269" s="11"/>
      <c r="I269" s="77"/>
    </row>
    <row r="270" spans="1:9" s="69" customFormat="1" ht="15" hidden="1" customHeight="1" outlineLevel="1" x14ac:dyDescent="0.2">
      <c r="A270" s="11"/>
      <c r="B270" s="76">
        <v>2019</v>
      </c>
      <c r="C270" s="72"/>
      <c r="D270" s="180">
        <v>1122</v>
      </c>
      <c r="E270" s="180"/>
      <c r="F270" s="180">
        <v>1096</v>
      </c>
      <c r="G270" s="180"/>
      <c r="H270" s="180">
        <v>26</v>
      </c>
      <c r="I270" s="77"/>
    </row>
    <row r="271" spans="1:9" s="69" customFormat="1" ht="15" hidden="1" customHeight="1" outlineLevel="1" x14ac:dyDescent="0.2">
      <c r="A271" s="11"/>
      <c r="B271" s="76">
        <v>2018</v>
      </c>
      <c r="C271" s="72"/>
      <c r="D271" s="77">
        <v>1137</v>
      </c>
      <c r="E271" s="77"/>
      <c r="F271" s="180">
        <v>1113</v>
      </c>
      <c r="G271" s="77"/>
      <c r="H271" s="180">
        <v>24</v>
      </c>
      <c r="I271" s="77"/>
    </row>
    <row r="272" spans="1:9" ht="15" hidden="1" customHeight="1" outlineLevel="1" x14ac:dyDescent="0.2">
      <c r="B272" s="76">
        <v>2017</v>
      </c>
      <c r="C272" s="72"/>
      <c r="D272" s="77">
        <v>1095</v>
      </c>
      <c r="E272" s="77" t="s">
        <v>50</v>
      </c>
      <c r="F272" s="77">
        <v>1074</v>
      </c>
      <c r="G272" s="77" t="s">
        <v>50</v>
      </c>
      <c r="H272" s="77">
        <v>21</v>
      </c>
      <c r="I272" s="77" t="s">
        <v>50</v>
      </c>
    </row>
    <row r="273" spans="2:9" ht="15" hidden="1" customHeight="1" outlineLevel="1" x14ac:dyDescent="0.2">
      <c r="B273" s="44">
        <v>2016</v>
      </c>
      <c r="C273" s="72"/>
      <c r="D273" s="177">
        <v>1079</v>
      </c>
      <c r="E273" s="177" t="s">
        <v>50</v>
      </c>
      <c r="F273" s="177">
        <v>1063</v>
      </c>
      <c r="G273" s="177" t="s">
        <v>50</v>
      </c>
      <c r="H273" s="177">
        <v>16</v>
      </c>
      <c r="I273" s="177" t="s">
        <v>50</v>
      </c>
    </row>
    <row r="274" spans="2:9" ht="15" hidden="1" customHeight="1" outlineLevel="1" x14ac:dyDescent="0.2">
      <c r="B274" s="44">
        <v>2015</v>
      </c>
      <c r="C274" s="72"/>
      <c r="D274" s="177">
        <v>1050</v>
      </c>
      <c r="E274" s="177" t="s">
        <v>50</v>
      </c>
      <c r="F274" s="177">
        <v>1036</v>
      </c>
      <c r="G274" s="177" t="s">
        <v>50</v>
      </c>
      <c r="H274" s="177">
        <v>14</v>
      </c>
      <c r="I274" s="177" t="s">
        <v>50</v>
      </c>
    </row>
    <row r="275" spans="2:9" ht="15" hidden="1" customHeight="1" outlineLevel="1" x14ac:dyDescent="0.2">
      <c r="B275" s="44">
        <v>2014</v>
      </c>
      <c r="C275" s="72"/>
      <c r="D275" s="177">
        <v>1057</v>
      </c>
      <c r="E275" s="70" t="s">
        <v>276</v>
      </c>
      <c r="F275" s="177">
        <v>1047</v>
      </c>
      <c r="G275" s="70" t="s">
        <v>276</v>
      </c>
      <c r="H275" s="177">
        <v>10</v>
      </c>
      <c r="I275" s="70" t="s">
        <v>276</v>
      </c>
    </row>
    <row r="276" spans="2:9" ht="15" hidden="1" customHeight="1" outlineLevel="1" x14ac:dyDescent="0.2">
      <c r="B276" s="225" t="s">
        <v>18</v>
      </c>
      <c r="C276" s="72"/>
      <c r="D276" s="77"/>
      <c r="E276" s="77"/>
      <c r="F276" s="77"/>
      <c r="G276" s="77"/>
      <c r="H276" s="77"/>
      <c r="I276" s="77"/>
    </row>
    <row r="277" spans="2:9" ht="15" hidden="1" customHeight="1" outlineLevel="1" x14ac:dyDescent="0.2">
      <c r="B277" s="76">
        <v>2019</v>
      </c>
      <c r="C277" s="72"/>
      <c r="D277" s="180">
        <v>2</v>
      </c>
      <c r="E277" s="180"/>
      <c r="F277" s="77">
        <v>0</v>
      </c>
      <c r="G277" s="180"/>
      <c r="H277" s="180">
        <v>2</v>
      </c>
      <c r="I277" s="77"/>
    </row>
    <row r="278" spans="2:9" ht="15" hidden="1" customHeight="1" outlineLevel="1" x14ac:dyDescent="0.2">
      <c r="B278" s="76">
        <v>2018</v>
      </c>
      <c r="C278" s="72"/>
      <c r="D278" s="77">
        <v>2</v>
      </c>
      <c r="E278" s="77"/>
      <c r="F278" s="77">
        <v>0</v>
      </c>
      <c r="G278" s="77"/>
      <c r="H278" s="77">
        <v>2</v>
      </c>
      <c r="I278" s="77"/>
    </row>
    <row r="279" spans="2:9" ht="15" hidden="1" customHeight="1" outlineLevel="1" x14ac:dyDescent="0.2">
      <c r="B279" s="76">
        <v>2017</v>
      </c>
      <c r="C279" s="72"/>
      <c r="D279" s="77">
        <v>2</v>
      </c>
      <c r="E279" s="77" t="s">
        <v>50</v>
      </c>
      <c r="F279" s="77">
        <v>0</v>
      </c>
      <c r="G279" s="77" t="s">
        <v>50</v>
      </c>
      <c r="H279" s="77">
        <v>2</v>
      </c>
      <c r="I279" s="77" t="s">
        <v>50</v>
      </c>
    </row>
    <row r="280" spans="2:9" ht="15" hidden="1" customHeight="1" outlineLevel="1" x14ac:dyDescent="0.2">
      <c r="B280" s="44">
        <v>2016</v>
      </c>
      <c r="C280" s="72"/>
      <c r="D280" s="77">
        <v>2</v>
      </c>
      <c r="E280" s="77" t="s">
        <v>50</v>
      </c>
      <c r="F280" s="77">
        <v>0</v>
      </c>
      <c r="G280" s="77" t="s">
        <v>50</v>
      </c>
      <c r="H280" s="77">
        <v>2</v>
      </c>
      <c r="I280" s="77" t="s">
        <v>50</v>
      </c>
    </row>
    <row r="281" spans="2:9" ht="15" hidden="1" customHeight="1" outlineLevel="1" x14ac:dyDescent="0.2">
      <c r="B281" s="44">
        <v>2015</v>
      </c>
      <c r="C281" s="72"/>
      <c r="D281" s="77">
        <v>2</v>
      </c>
      <c r="E281" s="77" t="s">
        <v>50</v>
      </c>
      <c r="F281" s="77">
        <v>0</v>
      </c>
      <c r="G281" s="77" t="s">
        <v>50</v>
      </c>
      <c r="H281" s="77">
        <v>2</v>
      </c>
      <c r="I281" s="77" t="s">
        <v>50</v>
      </c>
    </row>
    <row r="282" spans="2:9" ht="15" hidden="1" customHeight="1" outlineLevel="1" x14ac:dyDescent="0.2">
      <c r="B282" s="44">
        <v>2014</v>
      </c>
      <c r="C282" s="72"/>
      <c r="D282" s="77">
        <v>2</v>
      </c>
      <c r="E282" s="70" t="s">
        <v>276</v>
      </c>
      <c r="F282" s="77">
        <v>0</v>
      </c>
      <c r="G282" s="70" t="s">
        <v>276</v>
      </c>
      <c r="H282" s="77">
        <v>2</v>
      </c>
      <c r="I282" s="70" t="s">
        <v>276</v>
      </c>
    </row>
    <row r="283" spans="2:9" ht="15" hidden="1" customHeight="1" outlineLevel="1" x14ac:dyDescent="0.2">
      <c r="B283" s="225" t="s">
        <v>19</v>
      </c>
      <c r="C283" s="72"/>
      <c r="D283" s="77"/>
      <c r="E283" s="77"/>
      <c r="F283" s="77"/>
      <c r="G283" s="77"/>
      <c r="H283" s="77"/>
      <c r="I283" s="77"/>
    </row>
    <row r="284" spans="2:9" ht="15" hidden="1" customHeight="1" outlineLevel="1" x14ac:dyDescent="0.2">
      <c r="B284" s="76">
        <v>2019</v>
      </c>
      <c r="C284" s="72"/>
      <c r="D284" s="180">
        <v>71</v>
      </c>
      <c r="E284" s="180"/>
      <c r="F284" s="180">
        <v>22</v>
      </c>
      <c r="G284" s="180"/>
      <c r="H284" s="180">
        <v>49</v>
      </c>
      <c r="I284" s="77"/>
    </row>
    <row r="285" spans="2:9" ht="15" hidden="1" customHeight="1" outlineLevel="1" x14ac:dyDescent="0.2">
      <c r="B285" s="76">
        <v>2018</v>
      </c>
      <c r="C285" s="72"/>
      <c r="D285" s="77">
        <v>72</v>
      </c>
      <c r="E285" s="77"/>
      <c r="F285" s="180">
        <v>22</v>
      </c>
      <c r="G285" s="77"/>
      <c r="H285" s="180">
        <v>50</v>
      </c>
      <c r="I285" s="77"/>
    </row>
    <row r="286" spans="2:9" ht="15" hidden="1" customHeight="1" outlineLevel="1" x14ac:dyDescent="0.2">
      <c r="B286" s="76">
        <v>2017</v>
      </c>
      <c r="C286" s="72"/>
      <c r="D286" s="77">
        <v>70</v>
      </c>
      <c r="E286" s="77" t="s">
        <v>50</v>
      </c>
      <c r="F286" s="77">
        <v>19</v>
      </c>
      <c r="G286" s="77" t="s">
        <v>50</v>
      </c>
      <c r="H286" s="77">
        <v>51</v>
      </c>
      <c r="I286" s="77" t="s">
        <v>50</v>
      </c>
    </row>
    <row r="287" spans="2:9" ht="15" hidden="1" customHeight="1" outlineLevel="1" x14ac:dyDescent="0.2">
      <c r="B287" s="44">
        <v>2016</v>
      </c>
      <c r="C287" s="72"/>
      <c r="D287" s="177">
        <v>73</v>
      </c>
      <c r="E287" s="177" t="s">
        <v>50</v>
      </c>
      <c r="F287" s="177">
        <v>21</v>
      </c>
      <c r="G287" s="177" t="s">
        <v>50</v>
      </c>
      <c r="H287" s="177">
        <v>52</v>
      </c>
      <c r="I287" s="177" t="s">
        <v>50</v>
      </c>
    </row>
    <row r="288" spans="2:9" ht="15" hidden="1" customHeight="1" outlineLevel="1" x14ac:dyDescent="0.2">
      <c r="B288" s="44">
        <v>2015</v>
      </c>
      <c r="C288" s="72"/>
      <c r="D288" s="177">
        <v>72</v>
      </c>
      <c r="E288" s="177" t="s">
        <v>50</v>
      </c>
      <c r="F288" s="177">
        <v>22</v>
      </c>
      <c r="G288" s="177" t="s">
        <v>50</v>
      </c>
      <c r="H288" s="177">
        <v>50</v>
      </c>
      <c r="I288" s="177" t="s">
        <v>50</v>
      </c>
    </row>
    <row r="289" spans="2:9" ht="15" hidden="1" customHeight="1" outlineLevel="1" x14ac:dyDescent="0.2">
      <c r="B289" s="44">
        <v>2014</v>
      </c>
      <c r="C289" s="72"/>
      <c r="D289" s="177">
        <v>71</v>
      </c>
      <c r="E289" s="70" t="s">
        <v>276</v>
      </c>
      <c r="F289" s="177">
        <v>20</v>
      </c>
      <c r="G289" s="70" t="s">
        <v>276</v>
      </c>
      <c r="H289" s="177">
        <v>51</v>
      </c>
      <c r="I289" s="70" t="s">
        <v>276</v>
      </c>
    </row>
    <row r="290" spans="2:9" ht="15" hidden="1" customHeight="1" outlineLevel="1" x14ac:dyDescent="0.2">
      <c r="B290" s="225" t="s">
        <v>20</v>
      </c>
      <c r="C290" s="72"/>
      <c r="D290" s="77"/>
      <c r="E290" s="77"/>
      <c r="F290" s="77"/>
      <c r="G290" s="77"/>
      <c r="H290" s="77"/>
      <c r="I290" s="77"/>
    </row>
    <row r="291" spans="2:9" ht="15" hidden="1" customHeight="1" outlineLevel="1" x14ac:dyDescent="0.2">
      <c r="B291" s="76">
        <v>2019</v>
      </c>
      <c r="C291" s="72"/>
      <c r="D291" s="180">
        <v>5</v>
      </c>
      <c r="E291" s="180"/>
      <c r="F291" s="180">
        <v>4</v>
      </c>
      <c r="G291" s="180"/>
      <c r="H291" s="180">
        <v>1</v>
      </c>
      <c r="I291" s="77"/>
    </row>
    <row r="292" spans="2:9" ht="15" hidden="1" customHeight="1" outlineLevel="1" x14ac:dyDescent="0.2">
      <c r="B292" s="76">
        <v>2018</v>
      </c>
      <c r="C292" s="72"/>
      <c r="D292" s="77">
        <v>4</v>
      </c>
      <c r="E292" s="77"/>
      <c r="F292" s="180">
        <v>3</v>
      </c>
      <c r="G292" s="77"/>
      <c r="H292" s="180">
        <v>1</v>
      </c>
      <c r="I292" s="77"/>
    </row>
    <row r="293" spans="2:9" ht="15" hidden="1" customHeight="1" outlineLevel="1" x14ac:dyDescent="0.2">
      <c r="B293" s="76">
        <v>2017</v>
      </c>
      <c r="C293" s="72"/>
      <c r="D293" s="77">
        <v>3</v>
      </c>
      <c r="E293" s="77" t="s">
        <v>50</v>
      </c>
      <c r="F293" s="77">
        <v>2</v>
      </c>
      <c r="G293" s="77" t="s">
        <v>50</v>
      </c>
      <c r="H293" s="77">
        <v>1</v>
      </c>
      <c r="I293" s="77" t="s">
        <v>50</v>
      </c>
    </row>
    <row r="294" spans="2:9" ht="15" hidden="1" customHeight="1" outlineLevel="1" x14ac:dyDescent="0.2">
      <c r="B294" s="44">
        <v>2016</v>
      </c>
      <c r="C294" s="72"/>
      <c r="D294" s="177">
        <v>3</v>
      </c>
      <c r="E294" s="177" t="s">
        <v>50</v>
      </c>
      <c r="F294" s="177">
        <v>2</v>
      </c>
      <c r="G294" s="177" t="s">
        <v>50</v>
      </c>
      <c r="H294" s="177">
        <v>1</v>
      </c>
      <c r="I294" s="177" t="s">
        <v>50</v>
      </c>
    </row>
    <row r="295" spans="2:9" ht="15" hidden="1" customHeight="1" outlineLevel="1" x14ac:dyDescent="0.2">
      <c r="B295" s="44">
        <v>2015</v>
      </c>
      <c r="C295" s="72"/>
      <c r="D295" s="77">
        <v>1</v>
      </c>
      <c r="E295" s="77" t="s">
        <v>50</v>
      </c>
      <c r="F295" s="77">
        <v>0</v>
      </c>
      <c r="G295" s="77" t="s">
        <v>50</v>
      </c>
      <c r="H295" s="77">
        <v>1</v>
      </c>
      <c r="I295" s="77" t="s">
        <v>50</v>
      </c>
    </row>
    <row r="296" spans="2:9" ht="15" hidden="1" customHeight="1" outlineLevel="1" x14ac:dyDescent="0.2">
      <c r="B296" s="44">
        <v>2014</v>
      </c>
      <c r="C296" s="72"/>
      <c r="D296" s="77">
        <v>1</v>
      </c>
      <c r="E296" s="70" t="s">
        <v>276</v>
      </c>
      <c r="F296" s="77">
        <v>0</v>
      </c>
      <c r="G296" s="70" t="s">
        <v>276</v>
      </c>
      <c r="H296" s="77">
        <v>1</v>
      </c>
      <c r="I296" s="70" t="s">
        <v>276</v>
      </c>
    </row>
    <row r="297" spans="2:9" ht="15" hidden="1" customHeight="1" outlineLevel="1" x14ac:dyDescent="0.2">
      <c r="B297" s="225" t="s">
        <v>21</v>
      </c>
      <c r="C297" s="267"/>
      <c r="D297" s="267"/>
      <c r="E297" s="267"/>
      <c r="F297" s="267"/>
      <c r="G297" s="267"/>
      <c r="H297" s="267"/>
      <c r="I297" s="267"/>
    </row>
    <row r="298" spans="2:9" ht="15" hidden="1" customHeight="1" outlineLevel="1" x14ac:dyDescent="0.2">
      <c r="B298" s="76">
        <v>2019</v>
      </c>
      <c r="C298" s="72"/>
      <c r="D298" s="180">
        <v>1</v>
      </c>
      <c r="E298" s="180"/>
      <c r="F298" s="77">
        <v>0</v>
      </c>
      <c r="G298" s="180"/>
      <c r="H298" s="180">
        <v>1</v>
      </c>
      <c r="I298" s="77"/>
    </row>
    <row r="299" spans="2:9" ht="15" hidden="1" customHeight="1" outlineLevel="1" x14ac:dyDescent="0.2">
      <c r="B299" s="76">
        <v>2018</v>
      </c>
      <c r="C299" s="72"/>
      <c r="D299" s="77">
        <v>2</v>
      </c>
      <c r="E299" s="77"/>
      <c r="F299" s="77">
        <v>0</v>
      </c>
      <c r="G299" s="77"/>
      <c r="H299" s="77">
        <v>2</v>
      </c>
      <c r="I299" s="77"/>
    </row>
    <row r="300" spans="2:9" ht="15" hidden="1" customHeight="1" outlineLevel="1" x14ac:dyDescent="0.2">
      <c r="B300" s="76">
        <v>2017</v>
      </c>
      <c r="C300" s="72"/>
      <c r="D300" s="77">
        <v>2</v>
      </c>
      <c r="E300" s="77" t="s">
        <v>50</v>
      </c>
      <c r="F300" s="77">
        <v>0</v>
      </c>
      <c r="G300" s="77" t="s">
        <v>50</v>
      </c>
      <c r="H300" s="77">
        <v>2</v>
      </c>
      <c r="I300" s="77" t="s">
        <v>50</v>
      </c>
    </row>
    <row r="301" spans="2:9" ht="15" hidden="1" customHeight="1" outlineLevel="1" x14ac:dyDescent="0.2">
      <c r="B301" s="44">
        <v>2016</v>
      </c>
      <c r="C301" s="72"/>
      <c r="D301" s="77">
        <v>0</v>
      </c>
      <c r="E301" s="77" t="s">
        <v>50</v>
      </c>
      <c r="F301" s="77">
        <v>0</v>
      </c>
      <c r="G301" s="77" t="s">
        <v>50</v>
      </c>
      <c r="H301" s="77">
        <v>0</v>
      </c>
      <c r="I301" s="77" t="s">
        <v>50</v>
      </c>
    </row>
    <row r="302" spans="2:9" ht="15" hidden="1" customHeight="1" outlineLevel="1" x14ac:dyDescent="0.2">
      <c r="B302" s="44">
        <v>2015</v>
      </c>
      <c r="C302" s="72"/>
      <c r="D302" s="77">
        <v>2</v>
      </c>
      <c r="E302" s="77" t="s">
        <v>50</v>
      </c>
      <c r="F302" s="77">
        <v>0</v>
      </c>
      <c r="G302" s="77" t="s">
        <v>50</v>
      </c>
      <c r="H302" s="77">
        <v>2</v>
      </c>
      <c r="I302" s="77" t="s">
        <v>50</v>
      </c>
    </row>
    <row r="303" spans="2:9" ht="15" hidden="1" customHeight="1" outlineLevel="1" x14ac:dyDescent="0.2">
      <c r="B303" s="44">
        <v>2014</v>
      </c>
      <c r="C303" s="72"/>
      <c r="D303" s="77">
        <v>2</v>
      </c>
      <c r="E303" s="70" t="s">
        <v>276</v>
      </c>
      <c r="F303" s="77">
        <v>0</v>
      </c>
      <c r="G303" s="70" t="s">
        <v>276</v>
      </c>
      <c r="H303" s="77">
        <v>2</v>
      </c>
      <c r="I303" s="70" t="s">
        <v>276</v>
      </c>
    </row>
    <row r="304" spans="2:9" ht="15" hidden="1" customHeight="1" outlineLevel="1" x14ac:dyDescent="0.2">
      <c r="B304" s="225" t="s">
        <v>22</v>
      </c>
      <c r="C304" s="72"/>
      <c r="D304" s="77"/>
      <c r="E304" s="77"/>
      <c r="F304" s="77"/>
      <c r="G304" s="77"/>
      <c r="H304" s="77"/>
      <c r="I304" s="77"/>
    </row>
    <row r="305" spans="2:9" ht="15" hidden="1" customHeight="1" outlineLevel="1" x14ac:dyDescent="0.2">
      <c r="B305" s="76">
        <v>2019</v>
      </c>
      <c r="C305" s="72"/>
      <c r="D305" s="180">
        <v>185</v>
      </c>
      <c r="E305" s="180"/>
      <c r="F305" s="180">
        <v>65</v>
      </c>
      <c r="G305" s="180"/>
      <c r="H305" s="180">
        <v>120</v>
      </c>
      <c r="I305" s="77"/>
    </row>
    <row r="306" spans="2:9" ht="15" hidden="1" customHeight="1" outlineLevel="1" x14ac:dyDescent="0.2">
      <c r="B306" s="76">
        <v>2018</v>
      </c>
      <c r="C306" s="72"/>
      <c r="D306" s="77">
        <v>171</v>
      </c>
      <c r="E306" s="77"/>
      <c r="F306" s="180">
        <v>58</v>
      </c>
      <c r="G306" s="77"/>
      <c r="H306" s="180">
        <v>113</v>
      </c>
      <c r="I306" s="77"/>
    </row>
    <row r="307" spans="2:9" ht="15" hidden="1" customHeight="1" outlineLevel="1" x14ac:dyDescent="0.2">
      <c r="B307" s="76">
        <v>2017</v>
      </c>
      <c r="C307" s="72"/>
      <c r="D307" s="77">
        <v>152</v>
      </c>
      <c r="E307" s="77" t="s">
        <v>50</v>
      </c>
      <c r="F307" s="77">
        <v>48</v>
      </c>
      <c r="G307" s="77" t="s">
        <v>50</v>
      </c>
      <c r="H307" s="77">
        <v>104</v>
      </c>
      <c r="I307" s="77" t="s">
        <v>50</v>
      </c>
    </row>
    <row r="308" spans="2:9" ht="15" hidden="1" customHeight="1" outlineLevel="1" x14ac:dyDescent="0.2">
      <c r="B308" s="44">
        <v>2016</v>
      </c>
      <c r="C308" s="72"/>
      <c r="D308" s="177">
        <v>146</v>
      </c>
      <c r="E308" s="177" t="s">
        <v>50</v>
      </c>
      <c r="F308" s="177">
        <v>40</v>
      </c>
      <c r="G308" s="177" t="s">
        <v>50</v>
      </c>
      <c r="H308" s="177">
        <v>106</v>
      </c>
      <c r="I308" s="177" t="s">
        <v>50</v>
      </c>
    </row>
    <row r="309" spans="2:9" ht="15" hidden="1" customHeight="1" outlineLevel="1" x14ac:dyDescent="0.2">
      <c r="B309" s="44">
        <v>2015</v>
      </c>
      <c r="C309" s="72"/>
      <c r="D309" s="177">
        <v>161</v>
      </c>
      <c r="E309" s="177" t="s">
        <v>50</v>
      </c>
      <c r="F309" s="177">
        <v>49</v>
      </c>
      <c r="G309" s="177" t="s">
        <v>50</v>
      </c>
      <c r="H309" s="177">
        <v>112</v>
      </c>
      <c r="I309" s="177" t="s">
        <v>50</v>
      </c>
    </row>
    <row r="310" spans="2:9" ht="15" hidden="1" customHeight="1" outlineLevel="1" x14ac:dyDescent="0.2">
      <c r="B310" s="44">
        <v>2014</v>
      </c>
      <c r="C310" s="72"/>
      <c r="D310" s="177">
        <v>169</v>
      </c>
      <c r="E310" s="70" t="s">
        <v>276</v>
      </c>
      <c r="F310" s="177">
        <v>41</v>
      </c>
      <c r="G310" s="70" t="s">
        <v>276</v>
      </c>
      <c r="H310" s="177">
        <v>128</v>
      </c>
      <c r="I310" s="70" t="s">
        <v>276</v>
      </c>
    </row>
    <row r="311" spans="2:9" ht="15" hidden="1" customHeight="1" outlineLevel="1" x14ac:dyDescent="0.2">
      <c r="B311" s="225" t="s">
        <v>23</v>
      </c>
      <c r="C311" s="267"/>
      <c r="D311" s="267"/>
      <c r="E311" s="267"/>
      <c r="F311" s="267"/>
      <c r="G311" s="267"/>
      <c r="H311" s="267"/>
      <c r="I311" s="267"/>
    </row>
    <row r="312" spans="2:9" ht="15" hidden="1" customHeight="1" outlineLevel="1" x14ac:dyDescent="0.2">
      <c r="B312" s="76">
        <v>2019</v>
      </c>
      <c r="C312" s="72"/>
      <c r="D312" s="180">
        <v>309</v>
      </c>
      <c r="E312" s="180"/>
      <c r="F312" s="180">
        <v>163</v>
      </c>
      <c r="G312" s="180"/>
      <c r="H312" s="180">
        <v>146</v>
      </c>
      <c r="I312" s="77"/>
    </row>
    <row r="313" spans="2:9" ht="15" hidden="1" customHeight="1" outlineLevel="1" x14ac:dyDescent="0.2">
      <c r="B313" s="76">
        <v>2018</v>
      </c>
      <c r="C313" s="72"/>
      <c r="D313" s="77">
        <v>317</v>
      </c>
      <c r="E313" s="77"/>
      <c r="F313" s="180">
        <v>173</v>
      </c>
      <c r="G313" s="77"/>
      <c r="H313" s="180">
        <v>144</v>
      </c>
      <c r="I313" s="77"/>
    </row>
    <row r="314" spans="2:9" ht="15" hidden="1" customHeight="1" outlineLevel="1" x14ac:dyDescent="0.2">
      <c r="B314" s="76">
        <v>2017</v>
      </c>
      <c r="C314" s="72"/>
      <c r="D314" s="77">
        <v>297</v>
      </c>
      <c r="E314" s="77" t="s">
        <v>50</v>
      </c>
      <c r="F314" s="77">
        <v>156</v>
      </c>
      <c r="G314" s="77" t="s">
        <v>50</v>
      </c>
      <c r="H314" s="77">
        <v>141</v>
      </c>
      <c r="I314" s="77" t="s">
        <v>50</v>
      </c>
    </row>
    <row r="315" spans="2:9" ht="15" hidden="1" customHeight="1" outlineLevel="1" x14ac:dyDescent="0.2">
      <c r="B315" s="44">
        <v>2016</v>
      </c>
      <c r="C315" s="72"/>
      <c r="D315" s="177">
        <v>302</v>
      </c>
      <c r="E315" s="177" t="s">
        <v>50</v>
      </c>
      <c r="F315" s="179">
        <v>158</v>
      </c>
      <c r="G315" s="177" t="s">
        <v>50</v>
      </c>
      <c r="H315" s="177">
        <v>144</v>
      </c>
      <c r="I315" s="177" t="s">
        <v>50</v>
      </c>
    </row>
    <row r="316" spans="2:9" ht="15" hidden="1" customHeight="1" outlineLevel="1" x14ac:dyDescent="0.2">
      <c r="B316" s="44">
        <v>2015</v>
      </c>
      <c r="C316" s="72"/>
      <c r="D316" s="177">
        <v>308</v>
      </c>
      <c r="E316" s="177" t="s">
        <v>50</v>
      </c>
      <c r="F316" s="177">
        <v>161</v>
      </c>
      <c r="G316" s="177" t="s">
        <v>50</v>
      </c>
      <c r="H316" s="177">
        <v>147</v>
      </c>
      <c r="I316" s="177" t="s">
        <v>50</v>
      </c>
    </row>
    <row r="317" spans="2:9" ht="15" hidden="1" customHeight="1" outlineLevel="1" x14ac:dyDescent="0.2">
      <c r="B317" s="44">
        <v>2014</v>
      </c>
      <c r="C317" s="72"/>
      <c r="D317" s="177">
        <v>313</v>
      </c>
      <c r="E317" s="70" t="s">
        <v>276</v>
      </c>
      <c r="F317" s="177">
        <v>164</v>
      </c>
      <c r="G317" s="70" t="s">
        <v>276</v>
      </c>
      <c r="H317" s="177">
        <v>149</v>
      </c>
      <c r="I317" s="70" t="s">
        <v>276</v>
      </c>
    </row>
    <row r="318" spans="2:9" ht="15" hidden="1" customHeight="1" outlineLevel="1" x14ac:dyDescent="0.2">
      <c r="B318" s="225" t="s">
        <v>24</v>
      </c>
      <c r="C318" s="72"/>
      <c r="D318" s="77"/>
      <c r="E318" s="77"/>
      <c r="F318" s="77"/>
      <c r="G318" s="77"/>
      <c r="H318" s="77"/>
      <c r="I318" s="77"/>
    </row>
    <row r="319" spans="2:9" ht="15" hidden="1" customHeight="1" outlineLevel="1" x14ac:dyDescent="0.2">
      <c r="B319" s="76">
        <v>2019</v>
      </c>
      <c r="C319" s="72"/>
      <c r="D319" s="180">
        <v>92</v>
      </c>
      <c r="E319" s="180"/>
      <c r="F319" s="180">
        <v>34</v>
      </c>
      <c r="G319" s="180"/>
      <c r="H319" s="180">
        <v>58</v>
      </c>
      <c r="I319" s="77"/>
    </row>
    <row r="320" spans="2:9" ht="15" hidden="1" customHeight="1" outlineLevel="1" x14ac:dyDescent="0.2">
      <c r="B320" s="76">
        <v>2018</v>
      </c>
      <c r="C320" s="72"/>
      <c r="D320" s="77">
        <v>91</v>
      </c>
      <c r="E320" s="77"/>
      <c r="F320" s="180">
        <v>33</v>
      </c>
      <c r="G320" s="77"/>
      <c r="H320" s="180">
        <v>58</v>
      </c>
      <c r="I320" s="77"/>
    </row>
    <row r="321" spans="2:9" ht="15" hidden="1" customHeight="1" outlineLevel="1" x14ac:dyDescent="0.2">
      <c r="B321" s="76">
        <v>2017</v>
      </c>
      <c r="C321" s="72"/>
      <c r="D321" s="77">
        <v>86</v>
      </c>
      <c r="E321" s="77" t="s">
        <v>50</v>
      </c>
      <c r="F321" s="77">
        <v>27</v>
      </c>
      <c r="G321" s="77" t="s">
        <v>50</v>
      </c>
      <c r="H321" s="77">
        <v>59</v>
      </c>
      <c r="I321" s="77" t="s">
        <v>50</v>
      </c>
    </row>
    <row r="322" spans="2:9" ht="15" hidden="1" customHeight="1" outlineLevel="1" x14ac:dyDescent="0.2">
      <c r="B322" s="44">
        <v>2016</v>
      </c>
      <c r="C322" s="72"/>
      <c r="D322" s="177">
        <v>89</v>
      </c>
      <c r="E322" s="177" t="s">
        <v>50</v>
      </c>
      <c r="F322" s="177">
        <v>25</v>
      </c>
      <c r="G322" s="177" t="s">
        <v>50</v>
      </c>
      <c r="H322" s="177">
        <v>64</v>
      </c>
      <c r="I322" s="177" t="s">
        <v>50</v>
      </c>
    </row>
    <row r="323" spans="2:9" ht="15" hidden="1" customHeight="1" outlineLevel="1" x14ac:dyDescent="0.2">
      <c r="B323" s="44">
        <v>2015</v>
      </c>
      <c r="C323" s="72"/>
      <c r="D323" s="177">
        <v>92</v>
      </c>
      <c r="E323" s="177" t="s">
        <v>50</v>
      </c>
      <c r="F323" s="177">
        <v>23</v>
      </c>
      <c r="G323" s="177" t="s">
        <v>50</v>
      </c>
      <c r="H323" s="177">
        <v>69</v>
      </c>
      <c r="I323" s="177" t="s">
        <v>50</v>
      </c>
    </row>
    <row r="324" spans="2:9" ht="15" hidden="1" customHeight="1" outlineLevel="1" x14ac:dyDescent="0.2">
      <c r="B324" s="44">
        <v>2014</v>
      </c>
      <c r="C324" s="72"/>
      <c r="D324" s="177">
        <v>92</v>
      </c>
      <c r="E324" s="70" t="s">
        <v>276</v>
      </c>
      <c r="F324" s="177">
        <v>20</v>
      </c>
      <c r="G324" s="70" t="s">
        <v>276</v>
      </c>
      <c r="H324" s="177">
        <v>72</v>
      </c>
      <c r="I324" s="70" t="s">
        <v>276</v>
      </c>
    </row>
    <row r="325" spans="2:9" ht="15" hidden="1" customHeight="1" outlineLevel="1" x14ac:dyDescent="0.2">
      <c r="B325" s="225" t="s">
        <v>25</v>
      </c>
      <c r="C325" s="72"/>
      <c r="D325" s="77"/>
      <c r="E325" s="77"/>
      <c r="F325" s="77"/>
      <c r="G325" s="77"/>
      <c r="H325" s="77"/>
      <c r="I325" s="77"/>
    </row>
    <row r="326" spans="2:9" ht="15" hidden="1" customHeight="1" outlineLevel="1" x14ac:dyDescent="0.2">
      <c r="B326" s="76">
        <v>2019</v>
      </c>
      <c r="C326" s="72"/>
      <c r="D326" s="180">
        <v>211</v>
      </c>
      <c r="E326" s="180"/>
      <c r="F326" s="180">
        <v>110</v>
      </c>
      <c r="G326" s="180"/>
      <c r="H326" s="180">
        <v>101</v>
      </c>
      <c r="I326" s="77"/>
    </row>
    <row r="327" spans="2:9" ht="15" hidden="1" customHeight="1" outlineLevel="1" x14ac:dyDescent="0.2">
      <c r="B327" s="76">
        <v>2018</v>
      </c>
      <c r="C327" s="72"/>
      <c r="D327" s="77">
        <v>208</v>
      </c>
      <c r="E327" s="77"/>
      <c r="F327" s="180">
        <v>112</v>
      </c>
      <c r="G327" s="77"/>
      <c r="H327" s="180">
        <v>96</v>
      </c>
      <c r="I327" s="77"/>
    </row>
    <row r="328" spans="2:9" ht="15" hidden="1" customHeight="1" outlineLevel="1" x14ac:dyDescent="0.2">
      <c r="B328" s="76">
        <v>2017</v>
      </c>
      <c r="C328" s="72"/>
      <c r="D328" s="77">
        <v>177</v>
      </c>
      <c r="E328" s="77" t="s">
        <v>50</v>
      </c>
      <c r="F328" s="77">
        <v>95</v>
      </c>
      <c r="G328" s="77" t="s">
        <v>50</v>
      </c>
      <c r="H328" s="77">
        <v>82</v>
      </c>
      <c r="I328" s="77" t="s">
        <v>50</v>
      </c>
    </row>
    <row r="329" spans="2:9" ht="15" hidden="1" customHeight="1" outlineLevel="1" x14ac:dyDescent="0.2">
      <c r="B329" s="44">
        <v>2016</v>
      </c>
      <c r="C329" s="72"/>
      <c r="D329" s="177">
        <v>164</v>
      </c>
      <c r="E329" s="177" t="s">
        <v>50</v>
      </c>
      <c r="F329" s="177">
        <v>86</v>
      </c>
      <c r="G329" s="177" t="s">
        <v>50</v>
      </c>
      <c r="H329" s="177">
        <v>78</v>
      </c>
      <c r="I329" s="177" t="s">
        <v>50</v>
      </c>
    </row>
    <row r="330" spans="2:9" ht="15" hidden="1" customHeight="1" outlineLevel="1" x14ac:dyDescent="0.2">
      <c r="B330" s="44">
        <v>2015</v>
      </c>
      <c r="C330" s="72"/>
      <c r="D330" s="177">
        <v>162</v>
      </c>
      <c r="E330" s="177" t="s">
        <v>50</v>
      </c>
      <c r="F330" s="177">
        <v>86</v>
      </c>
      <c r="G330" s="177" t="s">
        <v>50</v>
      </c>
      <c r="H330" s="177">
        <v>76</v>
      </c>
      <c r="I330" s="177" t="s">
        <v>50</v>
      </c>
    </row>
    <row r="331" spans="2:9" ht="15" hidden="1" customHeight="1" outlineLevel="1" x14ac:dyDescent="0.2">
      <c r="B331" s="44">
        <v>2014</v>
      </c>
      <c r="C331" s="72"/>
      <c r="D331" s="177">
        <v>157</v>
      </c>
      <c r="E331" s="70" t="s">
        <v>276</v>
      </c>
      <c r="F331" s="177">
        <v>79</v>
      </c>
      <c r="G331" s="70" t="s">
        <v>276</v>
      </c>
      <c r="H331" s="177">
        <v>78</v>
      </c>
      <c r="I331" s="70" t="s">
        <v>276</v>
      </c>
    </row>
    <row r="332" spans="2:9" ht="15" hidden="1" customHeight="1" outlineLevel="1" x14ac:dyDescent="0.2">
      <c r="B332" s="225" t="s">
        <v>26</v>
      </c>
      <c r="C332" s="72"/>
      <c r="D332" s="77"/>
      <c r="E332" s="77"/>
      <c r="F332" s="77"/>
      <c r="G332" s="77"/>
      <c r="H332" s="77"/>
      <c r="I332" s="77"/>
    </row>
    <row r="333" spans="2:9" ht="15" hidden="1" customHeight="1" outlineLevel="1" x14ac:dyDescent="0.2">
      <c r="B333" s="76">
        <v>2019</v>
      </c>
      <c r="C333" s="72"/>
      <c r="D333" s="180">
        <v>14</v>
      </c>
      <c r="E333" s="180"/>
      <c r="F333" s="180">
        <v>6</v>
      </c>
      <c r="G333" s="180"/>
      <c r="H333" s="180">
        <v>8</v>
      </c>
      <c r="I333" s="77"/>
    </row>
    <row r="334" spans="2:9" ht="15" hidden="1" customHeight="1" outlineLevel="1" x14ac:dyDescent="0.2">
      <c r="B334" s="76">
        <v>2018</v>
      </c>
      <c r="C334" s="72"/>
      <c r="D334" s="77">
        <v>15</v>
      </c>
      <c r="E334" s="77"/>
      <c r="F334" s="180">
        <v>8</v>
      </c>
      <c r="G334" s="77"/>
      <c r="H334" s="180">
        <v>7</v>
      </c>
      <c r="I334" s="77"/>
    </row>
    <row r="335" spans="2:9" ht="15" hidden="1" customHeight="1" outlineLevel="1" x14ac:dyDescent="0.2">
      <c r="B335" s="76">
        <v>2017</v>
      </c>
      <c r="C335" s="72"/>
      <c r="D335" s="77">
        <v>14</v>
      </c>
      <c r="E335" s="77" t="s">
        <v>50</v>
      </c>
      <c r="F335" s="77">
        <v>8</v>
      </c>
      <c r="G335" s="77" t="s">
        <v>50</v>
      </c>
      <c r="H335" s="77">
        <v>6</v>
      </c>
      <c r="I335" s="77" t="s">
        <v>50</v>
      </c>
    </row>
    <row r="336" spans="2:9" ht="15" hidden="1" customHeight="1" outlineLevel="1" x14ac:dyDescent="0.2">
      <c r="B336" s="44">
        <v>2016</v>
      </c>
      <c r="C336" s="72"/>
      <c r="D336" s="177">
        <v>9</v>
      </c>
      <c r="E336" s="177" t="s">
        <v>50</v>
      </c>
      <c r="F336" s="177">
        <v>5</v>
      </c>
      <c r="G336" s="177" t="s">
        <v>50</v>
      </c>
      <c r="H336" s="177">
        <v>4</v>
      </c>
      <c r="I336" s="177" t="s">
        <v>50</v>
      </c>
    </row>
    <row r="337" spans="2:9" ht="15" hidden="1" customHeight="1" outlineLevel="1" x14ac:dyDescent="0.2">
      <c r="B337" s="44">
        <v>2015</v>
      </c>
      <c r="C337" s="72"/>
      <c r="D337" s="177">
        <v>9</v>
      </c>
      <c r="E337" s="177" t="s">
        <v>50</v>
      </c>
      <c r="F337" s="177">
        <v>5</v>
      </c>
      <c r="G337" s="177" t="s">
        <v>50</v>
      </c>
      <c r="H337" s="177">
        <v>4</v>
      </c>
      <c r="I337" s="177" t="s">
        <v>50</v>
      </c>
    </row>
    <row r="338" spans="2:9" ht="15" hidden="1" customHeight="1" outlineLevel="1" x14ac:dyDescent="0.2">
      <c r="B338" s="44">
        <v>2014</v>
      </c>
      <c r="C338" s="72"/>
      <c r="D338" s="177">
        <v>5</v>
      </c>
      <c r="E338" s="70" t="s">
        <v>276</v>
      </c>
      <c r="F338" s="177">
        <v>2</v>
      </c>
      <c r="G338" s="70" t="s">
        <v>276</v>
      </c>
      <c r="H338" s="177">
        <v>3</v>
      </c>
      <c r="I338" s="70" t="s">
        <v>276</v>
      </c>
    </row>
    <row r="339" spans="2:9" ht="15" hidden="1" customHeight="1" outlineLevel="1" x14ac:dyDescent="0.2">
      <c r="B339" s="225" t="s">
        <v>27</v>
      </c>
      <c r="C339" s="72"/>
      <c r="D339" s="77"/>
      <c r="E339" s="77"/>
      <c r="F339" s="77"/>
      <c r="G339" s="77"/>
      <c r="H339" s="77"/>
      <c r="I339" s="77"/>
    </row>
    <row r="340" spans="2:9" ht="15" hidden="1" customHeight="1" outlineLevel="1" x14ac:dyDescent="0.2">
      <c r="B340" s="76">
        <v>2019</v>
      </c>
      <c r="C340" s="72"/>
      <c r="D340" s="180">
        <v>32</v>
      </c>
      <c r="E340" s="180"/>
      <c r="F340" s="180">
        <v>6</v>
      </c>
      <c r="G340" s="180"/>
      <c r="H340" s="180">
        <v>26</v>
      </c>
      <c r="I340" s="77"/>
    </row>
    <row r="341" spans="2:9" ht="15" hidden="1" customHeight="1" outlineLevel="1" x14ac:dyDescent="0.2">
      <c r="B341" s="76">
        <v>2018</v>
      </c>
      <c r="C341" s="72"/>
      <c r="D341" s="77">
        <v>34</v>
      </c>
      <c r="E341" s="77"/>
      <c r="F341" s="180">
        <v>10</v>
      </c>
      <c r="G341" s="77"/>
      <c r="H341" s="180">
        <v>24</v>
      </c>
      <c r="I341" s="77"/>
    </row>
    <row r="342" spans="2:9" ht="15" hidden="1" customHeight="1" outlineLevel="1" x14ac:dyDescent="0.2">
      <c r="B342" s="76">
        <v>2017</v>
      </c>
      <c r="C342" s="72"/>
      <c r="D342" s="77">
        <v>34</v>
      </c>
      <c r="E342" s="77" t="s">
        <v>50</v>
      </c>
      <c r="F342" s="77">
        <v>9</v>
      </c>
      <c r="G342" s="77" t="s">
        <v>50</v>
      </c>
      <c r="H342" s="77">
        <v>25</v>
      </c>
      <c r="I342" s="77" t="s">
        <v>50</v>
      </c>
    </row>
    <row r="343" spans="2:9" ht="15" hidden="1" customHeight="1" outlineLevel="1" x14ac:dyDescent="0.2">
      <c r="B343" s="44">
        <v>2016</v>
      </c>
      <c r="C343" s="72"/>
      <c r="D343" s="177">
        <v>29</v>
      </c>
      <c r="E343" s="177" t="s">
        <v>50</v>
      </c>
      <c r="F343" s="77">
        <v>4</v>
      </c>
      <c r="G343" s="177" t="s">
        <v>50</v>
      </c>
      <c r="H343" s="77">
        <v>25</v>
      </c>
      <c r="I343" s="177" t="s">
        <v>50</v>
      </c>
    </row>
    <row r="344" spans="2:9" ht="15" hidden="1" customHeight="1" outlineLevel="1" x14ac:dyDescent="0.2">
      <c r="B344" s="44">
        <v>2015</v>
      </c>
      <c r="C344" s="72"/>
      <c r="D344" s="177">
        <v>25</v>
      </c>
      <c r="E344" s="177" t="s">
        <v>50</v>
      </c>
      <c r="F344" s="177">
        <v>5</v>
      </c>
      <c r="G344" s="177" t="s">
        <v>50</v>
      </c>
      <c r="H344" s="177">
        <v>20</v>
      </c>
      <c r="I344" s="177" t="s">
        <v>50</v>
      </c>
    </row>
    <row r="345" spans="2:9" ht="15" hidden="1" customHeight="1" outlineLevel="1" x14ac:dyDescent="0.2">
      <c r="B345" s="44">
        <v>2014</v>
      </c>
      <c r="C345" s="72"/>
      <c r="D345" s="177">
        <v>30</v>
      </c>
      <c r="E345" s="70" t="s">
        <v>276</v>
      </c>
      <c r="F345" s="177">
        <v>6</v>
      </c>
      <c r="G345" s="70" t="s">
        <v>276</v>
      </c>
      <c r="H345" s="177">
        <v>24</v>
      </c>
      <c r="I345" s="70" t="s">
        <v>276</v>
      </c>
    </row>
    <row r="346" spans="2:9" ht="15" hidden="1" customHeight="1" outlineLevel="1" x14ac:dyDescent="0.2">
      <c r="B346" s="225" t="s">
        <v>28</v>
      </c>
      <c r="C346" s="72"/>
      <c r="D346" s="77"/>
      <c r="E346" s="77"/>
      <c r="F346" s="77"/>
      <c r="G346" s="77"/>
      <c r="H346" s="77"/>
      <c r="I346" s="77"/>
    </row>
    <row r="347" spans="2:9" ht="15" hidden="1" customHeight="1" outlineLevel="1" x14ac:dyDescent="0.2">
      <c r="B347" s="76">
        <v>2019</v>
      </c>
      <c r="C347" s="72"/>
      <c r="D347" s="180">
        <v>83</v>
      </c>
      <c r="E347" s="180"/>
      <c r="F347" s="180">
        <v>63</v>
      </c>
      <c r="G347" s="180"/>
      <c r="H347" s="180">
        <v>20</v>
      </c>
      <c r="I347" s="77"/>
    </row>
    <row r="348" spans="2:9" ht="15" hidden="1" customHeight="1" outlineLevel="1" x14ac:dyDescent="0.2">
      <c r="B348" s="76">
        <v>2018</v>
      </c>
      <c r="C348" s="72"/>
      <c r="D348" s="77">
        <v>81</v>
      </c>
      <c r="E348" s="77"/>
      <c r="F348" s="180">
        <v>62</v>
      </c>
      <c r="G348" s="77"/>
      <c r="H348" s="180">
        <v>19</v>
      </c>
      <c r="I348" s="77"/>
    </row>
    <row r="349" spans="2:9" ht="15" hidden="1" customHeight="1" outlineLevel="1" x14ac:dyDescent="0.2">
      <c r="B349" s="76">
        <v>2017</v>
      </c>
      <c r="C349" s="72"/>
      <c r="D349" s="77">
        <v>68</v>
      </c>
      <c r="E349" s="77" t="s">
        <v>50</v>
      </c>
      <c r="F349" s="77">
        <v>52</v>
      </c>
      <c r="G349" s="77" t="s">
        <v>50</v>
      </c>
      <c r="H349" s="77">
        <v>16</v>
      </c>
      <c r="I349" s="77" t="s">
        <v>50</v>
      </c>
    </row>
    <row r="350" spans="2:9" ht="15" hidden="1" customHeight="1" outlineLevel="1" x14ac:dyDescent="0.2">
      <c r="B350" s="44">
        <v>2016</v>
      </c>
      <c r="C350" s="72"/>
      <c r="D350" s="177">
        <v>62</v>
      </c>
      <c r="E350" s="177" t="s">
        <v>50</v>
      </c>
      <c r="F350" s="177">
        <v>49</v>
      </c>
      <c r="G350" s="177" t="s">
        <v>50</v>
      </c>
      <c r="H350" s="177">
        <v>13</v>
      </c>
      <c r="I350" s="177" t="s">
        <v>50</v>
      </c>
    </row>
    <row r="351" spans="2:9" ht="15" hidden="1" customHeight="1" outlineLevel="1" x14ac:dyDescent="0.2">
      <c r="B351" s="44">
        <v>2015</v>
      </c>
      <c r="C351" s="72"/>
      <c r="D351" s="177">
        <v>59</v>
      </c>
      <c r="E351" s="177" t="s">
        <v>50</v>
      </c>
      <c r="F351" s="177">
        <v>43</v>
      </c>
      <c r="G351" s="177" t="s">
        <v>50</v>
      </c>
      <c r="H351" s="177">
        <v>16</v>
      </c>
      <c r="I351" s="177" t="s">
        <v>50</v>
      </c>
    </row>
    <row r="352" spans="2:9" ht="15" hidden="1" customHeight="1" outlineLevel="1" x14ac:dyDescent="0.2">
      <c r="B352" s="44">
        <v>2014</v>
      </c>
      <c r="C352" s="72"/>
      <c r="D352" s="177">
        <v>55</v>
      </c>
      <c r="E352" s="70" t="s">
        <v>276</v>
      </c>
      <c r="F352" s="177">
        <v>39</v>
      </c>
      <c r="G352" s="70" t="s">
        <v>276</v>
      </c>
      <c r="H352" s="177">
        <v>16</v>
      </c>
      <c r="I352" s="70" t="s">
        <v>276</v>
      </c>
    </row>
    <row r="353" spans="2:9" ht="15" hidden="1" customHeight="1" outlineLevel="1" x14ac:dyDescent="0.2">
      <c r="B353" s="225" t="s">
        <v>29</v>
      </c>
      <c r="C353" s="72"/>
      <c r="D353" s="77"/>
      <c r="E353" s="77"/>
      <c r="F353" s="77"/>
      <c r="G353" s="77"/>
      <c r="H353" s="77"/>
      <c r="I353" s="77"/>
    </row>
    <row r="354" spans="2:9" ht="15" hidden="1" customHeight="1" outlineLevel="1" x14ac:dyDescent="0.2">
      <c r="B354" s="76">
        <v>2019</v>
      </c>
      <c r="C354" s="72"/>
      <c r="D354" s="180">
        <v>401</v>
      </c>
      <c r="E354" s="180"/>
      <c r="F354" s="180">
        <v>379</v>
      </c>
      <c r="G354" s="180"/>
      <c r="H354" s="180">
        <v>22</v>
      </c>
      <c r="I354" s="77"/>
    </row>
    <row r="355" spans="2:9" ht="15" hidden="1" customHeight="1" outlineLevel="1" x14ac:dyDescent="0.2">
      <c r="B355" s="76">
        <v>2018</v>
      </c>
      <c r="C355" s="72"/>
      <c r="D355" s="77">
        <v>380</v>
      </c>
      <c r="E355" s="77"/>
      <c r="F355" s="180">
        <v>361</v>
      </c>
      <c r="G355" s="77"/>
      <c r="H355" s="180">
        <v>19</v>
      </c>
      <c r="I355" s="77"/>
    </row>
    <row r="356" spans="2:9" ht="15" hidden="1" customHeight="1" outlineLevel="1" x14ac:dyDescent="0.2">
      <c r="B356" s="76">
        <v>2017</v>
      </c>
      <c r="C356" s="72"/>
      <c r="D356" s="77">
        <v>388</v>
      </c>
      <c r="E356" s="77" t="s">
        <v>50</v>
      </c>
      <c r="F356" s="77">
        <v>372</v>
      </c>
      <c r="G356" s="77" t="s">
        <v>50</v>
      </c>
      <c r="H356" s="77">
        <v>16</v>
      </c>
      <c r="I356" s="77" t="s">
        <v>50</v>
      </c>
    </row>
    <row r="357" spans="2:9" ht="15" hidden="1" customHeight="1" outlineLevel="1" x14ac:dyDescent="0.2">
      <c r="B357" s="44">
        <v>2016</v>
      </c>
      <c r="C357" s="72"/>
      <c r="D357" s="177">
        <v>357</v>
      </c>
      <c r="E357" s="177" t="s">
        <v>50</v>
      </c>
      <c r="F357" s="177">
        <v>342</v>
      </c>
      <c r="G357" s="177" t="s">
        <v>50</v>
      </c>
      <c r="H357" s="177">
        <v>15</v>
      </c>
      <c r="I357" s="177" t="s">
        <v>50</v>
      </c>
    </row>
    <row r="358" spans="2:9" ht="15" hidden="1" customHeight="1" outlineLevel="1" x14ac:dyDescent="0.2">
      <c r="B358" s="44">
        <v>2015</v>
      </c>
      <c r="C358" s="72"/>
      <c r="D358" s="177">
        <v>339</v>
      </c>
      <c r="E358" s="177" t="s">
        <v>50</v>
      </c>
      <c r="F358" s="177">
        <v>325</v>
      </c>
      <c r="G358" s="177" t="s">
        <v>50</v>
      </c>
      <c r="H358" s="177">
        <v>14</v>
      </c>
      <c r="I358" s="177" t="s">
        <v>50</v>
      </c>
    </row>
    <row r="359" spans="2:9" ht="15" hidden="1" customHeight="1" outlineLevel="1" x14ac:dyDescent="0.2">
      <c r="B359" s="44">
        <v>2014</v>
      </c>
      <c r="C359" s="72"/>
      <c r="D359" s="177">
        <v>277</v>
      </c>
      <c r="E359" s="70" t="s">
        <v>276</v>
      </c>
      <c r="F359" s="177">
        <v>261</v>
      </c>
      <c r="G359" s="70" t="s">
        <v>276</v>
      </c>
      <c r="H359" s="177">
        <v>16</v>
      </c>
      <c r="I359" s="70" t="s">
        <v>276</v>
      </c>
    </row>
    <row r="360" spans="2:9" ht="15" hidden="1" customHeight="1" outlineLevel="1" x14ac:dyDescent="0.2">
      <c r="B360" s="225" t="s">
        <v>30</v>
      </c>
      <c r="C360" s="72"/>
      <c r="D360" s="77"/>
      <c r="E360" s="77"/>
      <c r="F360" s="77"/>
      <c r="G360" s="77"/>
      <c r="H360" s="77"/>
      <c r="I360" s="77"/>
    </row>
    <row r="361" spans="2:9" ht="15" hidden="1" customHeight="1" outlineLevel="1" x14ac:dyDescent="0.2">
      <c r="B361" s="76">
        <v>2019</v>
      </c>
      <c r="C361" s="72"/>
      <c r="D361" s="180">
        <v>54</v>
      </c>
      <c r="E361" s="180"/>
      <c r="F361" s="180">
        <v>48</v>
      </c>
      <c r="G361" s="180"/>
      <c r="H361" s="180">
        <v>6</v>
      </c>
      <c r="I361" s="77"/>
    </row>
    <row r="362" spans="2:9" ht="15" hidden="1" customHeight="1" outlineLevel="1" x14ac:dyDescent="0.2">
      <c r="B362" s="76">
        <v>2018</v>
      </c>
      <c r="C362" s="72"/>
      <c r="D362" s="77">
        <v>51</v>
      </c>
      <c r="E362" s="77"/>
      <c r="F362" s="180">
        <v>47</v>
      </c>
      <c r="G362" s="77"/>
      <c r="H362" s="180">
        <v>4</v>
      </c>
      <c r="I362" s="77"/>
    </row>
    <row r="363" spans="2:9" ht="15" hidden="1" customHeight="1" outlineLevel="1" x14ac:dyDescent="0.2">
      <c r="B363" s="76">
        <v>2017</v>
      </c>
      <c r="C363" s="72"/>
      <c r="D363" s="77">
        <v>55</v>
      </c>
      <c r="E363" s="77" t="s">
        <v>50</v>
      </c>
      <c r="F363" s="77">
        <v>51</v>
      </c>
      <c r="G363" s="77" t="s">
        <v>50</v>
      </c>
      <c r="H363" s="77">
        <v>4</v>
      </c>
      <c r="I363" s="77" t="s">
        <v>50</v>
      </c>
    </row>
    <row r="364" spans="2:9" ht="15" hidden="1" customHeight="1" outlineLevel="1" x14ac:dyDescent="0.2">
      <c r="B364" s="44">
        <v>2016</v>
      </c>
      <c r="C364" s="72"/>
      <c r="D364" s="177">
        <v>46</v>
      </c>
      <c r="E364" s="177" t="s">
        <v>50</v>
      </c>
      <c r="F364" s="177">
        <v>43</v>
      </c>
      <c r="G364" s="177" t="s">
        <v>50</v>
      </c>
      <c r="H364" s="177">
        <v>3</v>
      </c>
      <c r="I364" s="177" t="s">
        <v>50</v>
      </c>
    </row>
    <row r="365" spans="2:9" ht="15" hidden="1" customHeight="1" outlineLevel="1" x14ac:dyDescent="0.2">
      <c r="B365" s="44">
        <v>2015</v>
      </c>
      <c r="C365" s="72"/>
      <c r="D365" s="177">
        <v>50</v>
      </c>
      <c r="E365" s="177" t="s">
        <v>50</v>
      </c>
      <c r="F365" s="177">
        <v>47</v>
      </c>
      <c r="G365" s="177" t="s">
        <v>50</v>
      </c>
      <c r="H365" s="177">
        <v>3</v>
      </c>
      <c r="I365" s="177" t="s">
        <v>50</v>
      </c>
    </row>
    <row r="366" spans="2:9" ht="15" hidden="1" customHeight="1" outlineLevel="1" x14ac:dyDescent="0.2">
      <c r="B366" s="44">
        <v>2014</v>
      </c>
      <c r="C366" s="72"/>
      <c r="D366" s="177">
        <v>56</v>
      </c>
      <c r="E366" s="70" t="s">
        <v>276</v>
      </c>
      <c r="F366" s="177">
        <v>53</v>
      </c>
      <c r="G366" s="70" t="s">
        <v>276</v>
      </c>
      <c r="H366" s="177">
        <v>3</v>
      </c>
      <c r="I366" s="70" t="s">
        <v>276</v>
      </c>
    </row>
    <row r="367" spans="2:9" ht="15" hidden="1" customHeight="1" outlineLevel="1" x14ac:dyDescent="0.2">
      <c r="B367" s="225" t="s">
        <v>31</v>
      </c>
      <c r="C367" s="72"/>
      <c r="D367" s="77"/>
      <c r="E367" s="77"/>
      <c r="F367" s="77"/>
      <c r="G367" s="77"/>
      <c r="H367" s="77"/>
      <c r="I367" s="77"/>
    </row>
    <row r="368" spans="2:9" ht="15" hidden="1" customHeight="1" outlineLevel="1" x14ac:dyDescent="0.2">
      <c r="B368" s="76">
        <v>2019</v>
      </c>
      <c r="C368" s="72"/>
      <c r="D368" s="180">
        <v>132</v>
      </c>
      <c r="E368" s="180"/>
      <c r="F368" s="180">
        <v>124</v>
      </c>
      <c r="G368" s="180"/>
      <c r="H368" s="180">
        <v>8</v>
      </c>
      <c r="I368" s="77"/>
    </row>
    <row r="369" spans="2:9" ht="15" hidden="1" customHeight="1" outlineLevel="1" x14ac:dyDescent="0.2">
      <c r="B369" s="76">
        <v>2018</v>
      </c>
      <c r="C369" s="72"/>
      <c r="D369" s="77">
        <v>117</v>
      </c>
      <c r="E369" s="77"/>
      <c r="F369" s="180">
        <v>110</v>
      </c>
      <c r="G369" s="77"/>
      <c r="H369" s="180">
        <v>7</v>
      </c>
      <c r="I369" s="77"/>
    </row>
    <row r="370" spans="2:9" ht="15" hidden="1" customHeight="1" outlineLevel="1" x14ac:dyDescent="0.2">
      <c r="B370" s="76">
        <v>2017</v>
      </c>
      <c r="C370" s="72"/>
      <c r="D370" s="77">
        <v>95</v>
      </c>
      <c r="E370" s="77" t="s">
        <v>50</v>
      </c>
      <c r="F370" s="77">
        <v>90</v>
      </c>
      <c r="G370" s="77" t="s">
        <v>50</v>
      </c>
      <c r="H370" s="77">
        <v>5</v>
      </c>
      <c r="I370" s="77" t="s">
        <v>50</v>
      </c>
    </row>
    <row r="371" spans="2:9" ht="15" hidden="1" customHeight="1" outlineLevel="1" x14ac:dyDescent="0.2">
      <c r="B371" s="44">
        <v>2016</v>
      </c>
      <c r="C371" s="72"/>
      <c r="D371" s="177">
        <v>86</v>
      </c>
      <c r="E371" s="177" t="s">
        <v>50</v>
      </c>
      <c r="F371" s="177">
        <v>81</v>
      </c>
      <c r="G371" s="177" t="s">
        <v>50</v>
      </c>
      <c r="H371" s="177">
        <v>5</v>
      </c>
      <c r="I371" s="177" t="s">
        <v>50</v>
      </c>
    </row>
    <row r="372" spans="2:9" ht="15" hidden="1" customHeight="1" outlineLevel="1" x14ac:dyDescent="0.2">
      <c r="B372" s="44">
        <v>2015</v>
      </c>
      <c r="C372" s="72"/>
      <c r="D372" s="177">
        <v>80</v>
      </c>
      <c r="E372" s="177" t="s">
        <v>50</v>
      </c>
      <c r="F372" s="177">
        <v>75</v>
      </c>
      <c r="G372" s="177" t="s">
        <v>50</v>
      </c>
      <c r="H372" s="177">
        <v>5</v>
      </c>
      <c r="I372" s="177" t="s">
        <v>50</v>
      </c>
    </row>
    <row r="373" spans="2:9" ht="15" hidden="1" customHeight="1" outlineLevel="1" x14ac:dyDescent="0.2">
      <c r="B373" s="44">
        <v>2014</v>
      </c>
      <c r="C373" s="72"/>
      <c r="D373" s="177">
        <v>84</v>
      </c>
      <c r="E373" s="70" t="s">
        <v>276</v>
      </c>
      <c r="F373" s="177">
        <v>78</v>
      </c>
      <c r="G373" s="70" t="s">
        <v>276</v>
      </c>
      <c r="H373" s="177">
        <v>6</v>
      </c>
      <c r="I373" s="70" t="s">
        <v>276</v>
      </c>
    </row>
    <row r="374" spans="2:9" ht="15" hidden="1" customHeight="1" outlineLevel="1" x14ac:dyDescent="0.2">
      <c r="B374" s="225" t="s">
        <v>32</v>
      </c>
      <c r="C374" s="72"/>
      <c r="D374" s="77"/>
      <c r="E374" s="77"/>
      <c r="F374" s="77"/>
      <c r="G374" s="77"/>
      <c r="H374" s="77"/>
      <c r="I374" s="77"/>
    </row>
    <row r="375" spans="2:9" ht="15" hidden="1" customHeight="1" outlineLevel="1" x14ac:dyDescent="0.2">
      <c r="B375" s="76">
        <v>2019</v>
      </c>
      <c r="C375" s="72"/>
      <c r="D375" s="180">
        <v>69</v>
      </c>
      <c r="E375" s="180"/>
      <c r="F375" s="180">
        <v>57</v>
      </c>
      <c r="G375" s="180"/>
      <c r="H375" s="180">
        <v>12</v>
      </c>
      <c r="I375" s="77"/>
    </row>
    <row r="376" spans="2:9" ht="15" hidden="1" customHeight="1" outlineLevel="1" x14ac:dyDescent="0.2">
      <c r="B376" s="76">
        <v>2018</v>
      </c>
      <c r="C376" s="72"/>
      <c r="D376" s="77">
        <v>65</v>
      </c>
      <c r="E376" s="77"/>
      <c r="F376" s="180">
        <v>54</v>
      </c>
      <c r="G376" s="77"/>
      <c r="H376" s="180">
        <v>11</v>
      </c>
      <c r="I376" s="77"/>
    </row>
    <row r="377" spans="2:9" ht="15" hidden="1" customHeight="1" outlineLevel="1" x14ac:dyDescent="0.2">
      <c r="B377" s="76">
        <v>2017</v>
      </c>
      <c r="C377" s="72"/>
      <c r="D377" s="77">
        <v>58</v>
      </c>
      <c r="E377" s="77" t="s">
        <v>50</v>
      </c>
      <c r="F377" s="77">
        <v>47</v>
      </c>
      <c r="G377" s="77" t="s">
        <v>50</v>
      </c>
      <c r="H377" s="77">
        <v>11</v>
      </c>
      <c r="I377" s="77" t="s">
        <v>50</v>
      </c>
    </row>
    <row r="378" spans="2:9" ht="15" hidden="1" customHeight="1" outlineLevel="1" x14ac:dyDescent="0.2">
      <c r="B378" s="44">
        <v>2016</v>
      </c>
      <c r="C378" s="72"/>
      <c r="D378" s="177">
        <v>55</v>
      </c>
      <c r="E378" s="177" t="s">
        <v>50</v>
      </c>
      <c r="F378" s="177">
        <v>46</v>
      </c>
      <c r="G378" s="177" t="s">
        <v>50</v>
      </c>
      <c r="H378" s="177">
        <v>9</v>
      </c>
      <c r="I378" s="177" t="s">
        <v>50</v>
      </c>
    </row>
    <row r="379" spans="2:9" ht="15" hidden="1" customHeight="1" outlineLevel="1" x14ac:dyDescent="0.2">
      <c r="B379" s="44">
        <v>2015</v>
      </c>
      <c r="C379" s="72"/>
      <c r="D379" s="177">
        <v>49</v>
      </c>
      <c r="E379" s="177" t="s">
        <v>50</v>
      </c>
      <c r="F379" s="177">
        <v>41</v>
      </c>
      <c r="G379" s="177" t="s">
        <v>50</v>
      </c>
      <c r="H379" s="177">
        <v>8</v>
      </c>
      <c r="I379" s="177" t="s">
        <v>50</v>
      </c>
    </row>
    <row r="380" spans="2:9" ht="15" hidden="1" customHeight="1" outlineLevel="1" x14ac:dyDescent="0.2">
      <c r="B380" s="44">
        <v>2014</v>
      </c>
      <c r="C380" s="72"/>
      <c r="D380" s="177">
        <v>50</v>
      </c>
      <c r="E380" s="70" t="s">
        <v>276</v>
      </c>
      <c r="F380" s="177">
        <v>44</v>
      </c>
      <c r="G380" s="70" t="s">
        <v>276</v>
      </c>
      <c r="H380" s="177">
        <v>6</v>
      </c>
      <c r="I380" s="70" t="s">
        <v>276</v>
      </c>
    </row>
    <row r="381" spans="2:9" ht="15" hidden="1" customHeight="1" outlineLevel="1" x14ac:dyDescent="0.2">
      <c r="B381" s="225" t="s">
        <v>33</v>
      </c>
      <c r="C381" s="72"/>
      <c r="D381" s="77"/>
      <c r="E381" s="77"/>
      <c r="F381" s="77"/>
      <c r="G381" s="77"/>
      <c r="H381" s="77"/>
      <c r="I381" s="77"/>
    </row>
    <row r="382" spans="2:9" ht="15" hidden="1" customHeight="1" outlineLevel="1" x14ac:dyDescent="0.2">
      <c r="B382" s="76">
        <v>2019</v>
      </c>
      <c r="C382" s="72"/>
      <c r="D382" s="180">
        <v>113</v>
      </c>
      <c r="E382" s="180"/>
      <c r="F382" s="180">
        <v>90</v>
      </c>
      <c r="G382" s="180"/>
      <c r="H382" s="180">
        <v>23</v>
      </c>
      <c r="I382" s="77"/>
    </row>
    <row r="383" spans="2:9" ht="15" hidden="1" customHeight="1" outlineLevel="1" x14ac:dyDescent="0.2">
      <c r="B383" s="76">
        <v>2018</v>
      </c>
      <c r="C383" s="72"/>
      <c r="D383" s="77">
        <v>100</v>
      </c>
      <c r="E383" s="77"/>
      <c r="F383" s="180">
        <v>77</v>
      </c>
      <c r="G383" s="77"/>
      <c r="H383" s="180">
        <v>23</v>
      </c>
      <c r="I383" s="77"/>
    </row>
    <row r="384" spans="2:9" ht="15" hidden="1" customHeight="1" outlineLevel="1" x14ac:dyDescent="0.2">
      <c r="B384" s="76">
        <v>2017</v>
      </c>
      <c r="C384" s="72"/>
      <c r="D384" s="77">
        <v>97</v>
      </c>
      <c r="E384" s="77" t="s">
        <v>50</v>
      </c>
      <c r="F384" s="77">
        <v>72</v>
      </c>
      <c r="G384" s="77" t="s">
        <v>50</v>
      </c>
      <c r="H384" s="77">
        <v>25</v>
      </c>
      <c r="I384" s="77" t="s">
        <v>50</v>
      </c>
    </row>
    <row r="385" spans="1:9" ht="15" hidden="1" customHeight="1" outlineLevel="1" x14ac:dyDescent="0.2">
      <c r="B385" s="44">
        <v>2016</v>
      </c>
      <c r="C385" s="72"/>
      <c r="D385" s="177">
        <v>78</v>
      </c>
      <c r="E385" s="177" t="s">
        <v>50</v>
      </c>
      <c r="F385" s="177">
        <v>55</v>
      </c>
      <c r="G385" s="177" t="s">
        <v>50</v>
      </c>
      <c r="H385" s="177">
        <v>23</v>
      </c>
      <c r="I385" s="177" t="s">
        <v>50</v>
      </c>
    </row>
    <row r="386" spans="1:9" ht="15" hidden="1" customHeight="1" outlineLevel="1" x14ac:dyDescent="0.2">
      <c r="B386" s="44">
        <v>2015</v>
      </c>
      <c r="C386" s="72"/>
      <c r="D386" s="177">
        <v>77</v>
      </c>
      <c r="E386" s="177" t="s">
        <v>50</v>
      </c>
      <c r="F386" s="177">
        <v>53</v>
      </c>
      <c r="G386" s="177" t="s">
        <v>50</v>
      </c>
      <c r="H386" s="177">
        <v>24</v>
      </c>
      <c r="I386" s="177" t="s">
        <v>50</v>
      </c>
    </row>
    <row r="387" spans="1:9" ht="15" hidden="1" customHeight="1" outlineLevel="1" x14ac:dyDescent="0.2">
      <c r="B387" s="44">
        <v>2014</v>
      </c>
      <c r="C387" s="72"/>
      <c r="D387" s="177">
        <v>73</v>
      </c>
      <c r="E387" s="70" t="s">
        <v>276</v>
      </c>
      <c r="F387" s="177">
        <v>51</v>
      </c>
      <c r="G387" s="70" t="s">
        <v>276</v>
      </c>
      <c r="H387" s="177">
        <v>22</v>
      </c>
      <c r="I387" s="70" t="s">
        <v>276</v>
      </c>
    </row>
    <row r="388" spans="1:9" ht="15" customHeight="1" collapsed="1" x14ac:dyDescent="0.2">
      <c r="B388" s="257" t="s">
        <v>203</v>
      </c>
      <c r="C388" s="72"/>
      <c r="D388" s="77"/>
      <c r="E388" s="77"/>
      <c r="F388" s="77"/>
      <c r="G388" s="77"/>
      <c r="H388" s="77"/>
      <c r="I388" s="77"/>
    </row>
    <row r="389" spans="1:9" ht="15" customHeight="1" x14ac:dyDescent="0.2">
      <c r="B389" s="76">
        <v>2019</v>
      </c>
      <c r="C389" s="72"/>
      <c r="D389" s="180">
        <v>14008</v>
      </c>
      <c r="E389" s="180"/>
      <c r="F389" s="180">
        <v>7960</v>
      </c>
      <c r="G389" s="180"/>
      <c r="H389" s="180">
        <v>6048</v>
      </c>
      <c r="I389" s="77"/>
    </row>
    <row r="390" spans="1:9" ht="15" customHeight="1" x14ac:dyDescent="0.2">
      <c r="B390" s="76">
        <v>2018</v>
      </c>
      <c r="C390" s="72"/>
      <c r="D390" s="77">
        <v>13667</v>
      </c>
      <c r="E390" s="77"/>
      <c r="F390" s="180">
        <v>7885</v>
      </c>
      <c r="G390" s="77"/>
      <c r="H390" s="180">
        <v>5782</v>
      </c>
      <c r="I390" s="77"/>
    </row>
    <row r="391" spans="1:9" ht="15" customHeight="1" x14ac:dyDescent="0.2">
      <c r="B391" s="76">
        <v>2017</v>
      </c>
      <c r="C391" s="72"/>
      <c r="D391" s="77">
        <v>13081</v>
      </c>
      <c r="E391" s="77" t="s">
        <v>50</v>
      </c>
      <c r="F391" s="77">
        <v>7652</v>
      </c>
      <c r="G391" s="77" t="s">
        <v>50</v>
      </c>
      <c r="H391" s="77">
        <v>5429</v>
      </c>
      <c r="I391" s="77" t="s">
        <v>50</v>
      </c>
    </row>
    <row r="392" spans="1:9" ht="15" customHeight="1" x14ac:dyDescent="0.2">
      <c r="B392" s="44">
        <v>2016</v>
      </c>
      <c r="C392" s="72"/>
      <c r="D392" s="180">
        <v>12397</v>
      </c>
      <c r="E392" s="180" t="s">
        <v>50</v>
      </c>
      <c r="F392" s="180">
        <v>7245</v>
      </c>
      <c r="G392" s="180" t="s">
        <v>50</v>
      </c>
      <c r="H392" s="180">
        <v>5152</v>
      </c>
      <c r="I392" s="180" t="s">
        <v>50</v>
      </c>
    </row>
    <row r="393" spans="1:9" ht="15" customHeight="1" x14ac:dyDescent="0.2">
      <c r="B393" s="44">
        <v>2015</v>
      </c>
      <c r="C393" s="72"/>
      <c r="D393" s="180">
        <v>12030</v>
      </c>
      <c r="E393" s="180" t="s">
        <v>50</v>
      </c>
      <c r="F393" s="180">
        <v>6922</v>
      </c>
      <c r="G393" s="180" t="s">
        <v>50</v>
      </c>
      <c r="H393" s="180">
        <v>5108</v>
      </c>
      <c r="I393" s="180" t="s">
        <v>50</v>
      </c>
    </row>
    <row r="394" spans="1:9" ht="15" customHeight="1" x14ac:dyDescent="0.2">
      <c r="B394" s="44">
        <v>2014</v>
      </c>
      <c r="C394" s="72"/>
      <c r="D394" s="180">
        <v>11645</v>
      </c>
      <c r="E394" s="70" t="s">
        <v>276</v>
      </c>
      <c r="F394" s="180">
        <v>6589</v>
      </c>
      <c r="G394" s="70" t="s">
        <v>276</v>
      </c>
      <c r="H394" s="180">
        <v>5056</v>
      </c>
      <c r="I394" s="70" t="s">
        <v>276</v>
      </c>
    </row>
    <row r="395" spans="1:9" s="69" customFormat="1" ht="15" hidden="1" customHeight="1" outlineLevel="1" x14ac:dyDescent="0.2">
      <c r="A395" s="11"/>
      <c r="B395" s="225" t="s">
        <v>17</v>
      </c>
      <c r="C395" s="72"/>
      <c r="D395" s="77"/>
      <c r="E395" s="77"/>
      <c r="F395" s="11"/>
      <c r="G395" s="77"/>
      <c r="H395" s="11"/>
      <c r="I395" s="77"/>
    </row>
    <row r="396" spans="1:9" s="69" customFormat="1" ht="15" hidden="1" customHeight="1" outlineLevel="1" x14ac:dyDescent="0.2">
      <c r="A396" s="11"/>
      <c r="B396" s="76">
        <v>2019</v>
      </c>
      <c r="C396" s="72"/>
      <c r="D396" s="180">
        <v>944</v>
      </c>
      <c r="E396" s="180"/>
      <c r="F396" s="180">
        <v>903</v>
      </c>
      <c r="G396" s="180"/>
      <c r="H396" s="180">
        <v>41</v>
      </c>
      <c r="I396" s="77"/>
    </row>
    <row r="397" spans="1:9" s="69" customFormat="1" ht="15" hidden="1" customHeight="1" outlineLevel="1" x14ac:dyDescent="0.2">
      <c r="A397" s="11"/>
      <c r="B397" s="76">
        <v>2018</v>
      </c>
      <c r="C397" s="72"/>
      <c r="D397" s="77">
        <v>956</v>
      </c>
      <c r="E397" s="77"/>
      <c r="F397" s="180">
        <v>917</v>
      </c>
      <c r="G397" s="77"/>
      <c r="H397" s="180">
        <v>39</v>
      </c>
      <c r="I397" s="77"/>
    </row>
    <row r="398" spans="1:9" ht="15" hidden="1" customHeight="1" outlineLevel="1" x14ac:dyDescent="0.2">
      <c r="B398" s="76">
        <v>2017</v>
      </c>
      <c r="C398" s="72"/>
      <c r="D398" s="77">
        <v>917</v>
      </c>
      <c r="E398" s="77" t="s">
        <v>50</v>
      </c>
      <c r="F398" s="77">
        <v>884</v>
      </c>
      <c r="G398" s="77" t="s">
        <v>50</v>
      </c>
      <c r="H398" s="77">
        <v>33</v>
      </c>
      <c r="I398" s="77" t="s">
        <v>50</v>
      </c>
    </row>
    <row r="399" spans="1:9" ht="15" hidden="1" customHeight="1" outlineLevel="1" x14ac:dyDescent="0.2">
      <c r="B399" s="44">
        <v>2016</v>
      </c>
      <c r="C399" s="72"/>
      <c r="D399" s="180">
        <v>904</v>
      </c>
      <c r="E399" s="180" t="s">
        <v>50</v>
      </c>
      <c r="F399" s="180">
        <v>868</v>
      </c>
      <c r="G399" s="180" t="s">
        <v>50</v>
      </c>
      <c r="H399" s="180">
        <v>36</v>
      </c>
      <c r="I399" s="180" t="s">
        <v>50</v>
      </c>
    </row>
    <row r="400" spans="1:9" ht="15" hidden="1" customHeight="1" outlineLevel="1" x14ac:dyDescent="0.2">
      <c r="B400" s="44">
        <v>2015</v>
      </c>
      <c r="C400" s="72"/>
      <c r="D400" s="180">
        <v>913</v>
      </c>
      <c r="E400" s="180" t="s">
        <v>50</v>
      </c>
      <c r="F400" s="180">
        <v>881</v>
      </c>
      <c r="G400" s="180" t="s">
        <v>50</v>
      </c>
      <c r="H400" s="180">
        <v>32</v>
      </c>
      <c r="I400" s="180" t="s">
        <v>50</v>
      </c>
    </row>
    <row r="401" spans="2:9" ht="15" hidden="1" customHeight="1" outlineLevel="1" x14ac:dyDescent="0.2">
      <c r="B401" s="44">
        <v>2014</v>
      </c>
      <c r="C401" s="72"/>
      <c r="D401" s="180">
        <v>866</v>
      </c>
      <c r="E401" s="70" t="s">
        <v>276</v>
      </c>
      <c r="F401" s="77">
        <v>839</v>
      </c>
      <c r="G401" s="70" t="s">
        <v>276</v>
      </c>
      <c r="H401" s="77">
        <v>27</v>
      </c>
      <c r="I401" s="70" t="s">
        <v>276</v>
      </c>
    </row>
    <row r="402" spans="2:9" ht="15" hidden="1" customHeight="1" outlineLevel="1" x14ac:dyDescent="0.2">
      <c r="B402" s="225" t="s">
        <v>18</v>
      </c>
      <c r="C402" s="72"/>
      <c r="D402" s="77"/>
      <c r="E402" s="77"/>
      <c r="F402" s="77"/>
      <c r="G402" s="77"/>
      <c r="H402" s="77"/>
      <c r="I402" s="77"/>
    </row>
    <row r="403" spans="2:9" ht="15" hidden="1" customHeight="1" outlineLevel="1" x14ac:dyDescent="0.2">
      <c r="B403" s="76">
        <v>2019</v>
      </c>
      <c r="C403" s="72"/>
      <c r="D403" s="180">
        <v>10</v>
      </c>
      <c r="E403" s="180"/>
      <c r="F403" s="77">
        <v>0</v>
      </c>
      <c r="G403" s="180"/>
      <c r="H403" s="180">
        <v>10</v>
      </c>
      <c r="I403" s="77"/>
    </row>
    <row r="404" spans="2:9" ht="15" hidden="1" customHeight="1" outlineLevel="1" x14ac:dyDescent="0.2">
      <c r="B404" s="76">
        <v>2018</v>
      </c>
      <c r="C404" s="72"/>
      <c r="D404" s="77">
        <v>11</v>
      </c>
      <c r="E404" s="77"/>
      <c r="F404" s="186">
        <v>0</v>
      </c>
      <c r="G404" s="77"/>
      <c r="H404" s="180">
        <v>11</v>
      </c>
      <c r="I404" s="77"/>
    </row>
    <row r="405" spans="2:9" ht="15" hidden="1" customHeight="1" outlineLevel="1" x14ac:dyDescent="0.2">
      <c r="B405" s="76">
        <v>2017</v>
      </c>
      <c r="C405" s="72"/>
      <c r="D405" s="77">
        <v>11</v>
      </c>
      <c r="E405" s="77" t="s">
        <v>50</v>
      </c>
      <c r="F405" s="77">
        <v>0</v>
      </c>
      <c r="G405" s="77" t="s">
        <v>50</v>
      </c>
      <c r="H405" s="77">
        <v>11</v>
      </c>
      <c r="I405" s="77" t="s">
        <v>50</v>
      </c>
    </row>
    <row r="406" spans="2:9" ht="15" hidden="1" customHeight="1" outlineLevel="1" x14ac:dyDescent="0.2">
      <c r="B406" s="44">
        <v>2016</v>
      </c>
      <c r="C406" s="72"/>
      <c r="D406" s="180">
        <v>11</v>
      </c>
      <c r="E406" s="180" t="s">
        <v>50</v>
      </c>
      <c r="F406" s="77">
        <v>0</v>
      </c>
      <c r="G406" s="180" t="s">
        <v>50</v>
      </c>
      <c r="H406" s="180">
        <v>11</v>
      </c>
      <c r="I406" s="180" t="s">
        <v>50</v>
      </c>
    </row>
    <row r="407" spans="2:9" ht="15" hidden="1" customHeight="1" outlineLevel="1" x14ac:dyDescent="0.2">
      <c r="B407" s="44">
        <v>2015</v>
      </c>
      <c r="C407" s="72"/>
      <c r="D407" s="180">
        <v>11</v>
      </c>
      <c r="E407" s="180" t="s">
        <v>50</v>
      </c>
      <c r="F407" s="77">
        <v>0</v>
      </c>
      <c r="G407" s="180" t="s">
        <v>50</v>
      </c>
      <c r="H407" s="180">
        <v>11</v>
      </c>
      <c r="I407" s="180" t="s">
        <v>50</v>
      </c>
    </row>
    <row r="408" spans="2:9" ht="15" hidden="1" customHeight="1" outlineLevel="1" x14ac:dyDescent="0.2">
      <c r="B408" s="44">
        <v>2014</v>
      </c>
      <c r="C408" s="72"/>
      <c r="D408" s="180">
        <v>11</v>
      </c>
      <c r="E408" s="70" t="s">
        <v>276</v>
      </c>
      <c r="F408" s="77">
        <v>0</v>
      </c>
      <c r="G408" s="70" t="s">
        <v>276</v>
      </c>
      <c r="H408" s="180">
        <v>11</v>
      </c>
      <c r="I408" s="70" t="s">
        <v>276</v>
      </c>
    </row>
    <row r="409" spans="2:9" ht="15" hidden="1" customHeight="1" outlineLevel="1" x14ac:dyDescent="0.2">
      <c r="B409" s="225" t="s">
        <v>19</v>
      </c>
      <c r="C409" s="72"/>
      <c r="D409" s="77"/>
      <c r="E409" s="77"/>
      <c r="F409" s="77"/>
      <c r="G409" s="77"/>
      <c r="H409" s="77"/>
      <c r="I409" s="77"/>
    </row>
    <row r="410" spans="2:9" ht="15" hidden="1" customHeight="1" outlineLevel="1" x14ac:dyDescent="0.2">
      <c r="B410" s="76">
        <v>2019</v>
      </c>
      <c r="C410" s="72"/>
      <c r="D410" s="180">
        <v>303</v>
      </c>
      <c r="E410" s="180"/>
      <c r="F410" s="180">
        <v>92</v>
      </c>
      <c r="G410" s="180"/>
      <c r="H410" s="180">
        <v>211</v>
      </c>
      <c r="I410" s="77"/>
    </row>
    <row r="411" spans="2:9" ht="15" hidden="1" customHeight="1" outlineLevel="1" x14ac:dyDescent="0.2">
      <c r="B411" s="76">
        <v>2018</v>
      </c>
      <c r="C411" s="72"/>
      <c r="D411" s="77">
        <v>309</v>
      </c>
      <c r="E411" s="77"/>
      <c r="F411" s="180">
        <v>99</v>
      </c>
      <c r="G411" s="77"/>
      <c r="H411" s="180">
        <v>210</v>
      </c>
      <c r="I411" s="77"/>
    </row>
    <row r="412" spans="2:9" ht="15" hidden="1" customHeight="1" outlineLevel="1" x14ac:dyDescent="0.2">
      <c r="B412" s="76">
        <v>2017</v>
      </c>
      <c r="C412" s="72"/>
      <c r="D412" s="77">
        <v>303</v>
      </c>
      <c r="E412" s="77" t="s">
        <v>50</v>
      </c>
      <c r="F412" s="77">
        <v>97</v>
      </c>
      <c r="G412" s="77" t="s">
        <v>50</v>
      </c>
      <c r="H412" s="77">
        <v>206</v>
      </c>
      <c r="I412" s="77" t="s">
        <v>50</v>
      </c>
    </row>
    <row r="413" spans="2:9" ht="15" hidden="1" customHeight="1" outlineLevel="1" x14ac:dyDescent="0.2">
      <c r="B413" s="44">
        <v>2016</v>
      </c>
      <c r="C413" s="72"/>
      <c r="D413" s="180">
        <v>297</v>
      </c>
      <c r="E413" s="180" t="s">
        <v>50</v>
      </c>
      <c r="F413" s="180">
        <v>95</v>
      </c>
      <c r="G413" s="180" t="s">
        <v>50</v>
      </c>
      <c r="H413" s="180">
        <v>202</v>
      </c>
      <c r="I413" s="180" t="s">
        <v>50</v>
      </c>
    </row>
    <row r="414" spans="2:9" ht="15" hidden="1" customHeight="1" outlineLevel="1" x14ac:dyDescent="0.2">
      <c r="B414" s="44">
        <v>2015</v>
      </c>
      <c r="C414" s="72"/>
      <c r="D414" s="180">
        <v>307</v>
      </c>
      <c r="E414" s="180" t="s">
        <v>50</v>
      </c>
      <c r="F414" s="180">
        <v>95</v>
      </c>
      <c r="G414" s="180" t="s">
        <v>50</v>
      </c>
      <c r="H414" s="180">
        <v>212</v>
      </c>
      <c r="I414" s="180" t="s">
        <v>50</v>
      </c>
    </row>
    <row r="415" spans="2:9" ht="15" hidden="1" customHeight="1" outlineLevel="1" x14ac:dyDescent="0.2">
      <c r="B415" s="44">
        <v>2014</v>
      </c>
      <c r="C415" s="72"/>
      <c r="D415" s="180">
        <v>320</v>
      </c>
      <c r="E415" s="70" t="s">
        <v>276</v>
      </c>
      <c r="F415" s="180">
        <v>108</v>
      </c>
      <c r="G415" s="70" t="s">
        <v>276</v>
      </c>
      <c r="H415" s="180">
        <v>212</v>
      </c>
      <c r="I415" s="70" t="s">
        <v>276</v>
      </c>
    </row>
    <row r="416" spans="2:9" ht="15" hidden="1" customHeight="1" outlineLevel="1" x14ac:dyDescent="0.2">
      <c r="B416" s="225" t="s">
        <v>20</v>
      </c>
      <c r="C416" s="72"/>
      <c r="D416" s="77"/>
      <c r="E416" s="77"/>
      <c r="F416" s="77"/>
      <c r="G416" s="77"/>
      <c r="H416" s="77"/>
      <c r="I416" s="77"/>
    </row>
    <row r="417" spans="2:9" ht="15" hidden="1" customHeight="1" outlineLevel="1" x14ac:dyDescent="0.2">
      <c r="B417" s="76">
        <v>2019</v>
      </c>
      <c r="C417" s="72"/>
      <c r="D417" s="180">
        <v>33</v>
      </c>
      <c r="E417" s="180"/>
      <c r="F417" s="180">
        <v>25</v>
      </c>
      <c r="G417" s="180"/>
      <c r="H417" s="180">
        <v>8</v>
      </c>
      <c r="I417" s="77"/>
    </row>
    <row r="418" spans="2:9" ht="15" hidden="1" customHeight="1" outlineLevel="1" x14ac:dyDescent="0.2">
      <c r="B418" s="76">
        <v>2018</v>
      </c>
      <c r="C418" s="72"/>
      <c r="D418" s="77">
        <v>34</v>
      </c>
      <c r="E418" s="77"/>
      <c r="F418" s="180">
        <v>26</v>
      </c>
      <c r="G418" s="77"/>
      <c r="H418" s="180">
        <v>8</v>
      </c>
      <c r="I418" s="77"/>
    </row>
    <row r="419" spans="2:9" ht="15" hidden="1" customHeight="1" outlineLevel="1" x14ac:dyDescent="0.2">
      <c r="B419" s="76">
        <v>2017</v>
      </c>
      <c r="C419" s="72"/>
      <c r="D419" s="77">
        <v>30</v>
      </c>
      <c r="E419" s="77" t="s">
        <v>50</v>
      </c>
      <c r="F419" s="77">
        <v>23</v>
      </c>
      <c r="G419" s="77" t="s">
        <v>50</v>
      </c>
      <c r="H419" s="77">
        <v>7</v>
      </c>
      <c r="I419" s="77" t="s">
        <v>50</v>
      </c>
    </row>
    <row r="420" spans="2:9" ht="15" hidden="1" customHeight="1" outlineLevel="1" x14ac:dyDescent="0.2">
      <c r="B420" s="44">
        <v>2016</v>
      </c>
      <c r="C420" s="72"/>
      <c r="D420" s="180">
        <v>30</v>
      </c>
      <c r="E420" s="180" t="s">
        <v>50</v>
      </c>
      <c r="F420" s="180">
        <v>23</v>
      </c>
      <c r="G420" s="180" t="s">
        <v>50</v>
      </c>
      <c r="H420" s="180">
        <v>7</v>
      </c>
      <c r="I420" s="180" t="s">
        <v>50</v>
      </c>
    </row>
    <row r="421" spans="2:9" ht="15" hidden="1" customHeight="1" outlineLevel="1" x14ac:dyDescent="0.2">
      <c r="B421" s="44">
        <v>2015</v>
      </c>
      <c r="C421" s="72"/>
      <c r="D421" s="180">
        <v>10</v>
      </c>
      <c r="E421" s="180" t="s">
        <v>50</v>
      </c>
      <c r="F421" s="180">
        <v>2</v>
      </c>
      <c r="G421" s="180" t="s">
        <v>50</v>
      </c>
      <c r="H421" s="180">
        <v>8</v>
      </c>
      <c r="I421" s="180" t="s">
        <v>50</v>
      </c>
    </row>
    <row r="422" spans="2:9" ht="15" hidden="1" customHeight="1" outlineLevel="1" x14ac:dyDescent="0.2">
      <c r="B422" s="44">
        <v>2014</v>
      </c>
      <c r="C422" s="72"/>
      <c r="D422" s="180">
        <v>9</v>
      </c>
      <c r="E422" s="70" t="s">
        <v>276</v>
      </c>
      <c r="F422" s="77">
        <v>0</v>
      </c>
      <c r="G422" s="70" t="s">
        <v>276</v>
      </c>
      <c r="H422" s="77">
        <v>9</v>
      </c>
      <c r="I422" s="70" t="s">
        <v>276</v>
      </c>
    </row>
    <row r="423" spans="2:9" ht="15" hidden="1" customHeight="1" outlineLevel="1" x14ac:dyDescent="0.2">
      <c r="B423" s="225" t="s">
        <v>21</v>
      </c>
      <c r="C423" s="267"/>
      <c r="D423" s="267"/>
      <c r="E423" s="267"/>
      <c r="F423" s="267"/>
      <c r="G423" s="267"/>
      <c r="H423" s="267"/>
      <c r="I423" s="267"/>
    </row>
    <row r="424" spans="2:9" ht="15" hidden="1" customHeight="1" outlineLevel="1" x14ac:dyDescent="0.2">
      <c r="B424" s="76">
        <v>2019</v>
      </c>
      <c r="C424" s="72"/>
      <c r="D424" s="180">
        <v>16</v>
      </c>
      <c r="E424" s="180"/>
      <c r="F424" s="77">
        <v>0</v>
      </c>
      <c r="G424" s="180"/>
      <c r="H424" s="180">
        <v>16</v>
      </c>
      <c r="I424" s="77"/>
    </row>
    <row r="425" spans="2:9" ht="15" hidden="1" customHeight="1" outlineLevel="1" x14ac:dyDescent="0.2">
      <c r="B425" s="76">
        <v>2018</v>
      </c>
      <c r="C425" s="72"/>
      <c r="D425" s="77">
        <v>13</v>
      </c>
      <c r="E425" s="77"/>
      <c r="F425" s="186">
        <v>0</v>
      </c>
      <c r="G425" s="77"/>
      <c r="H425" s="180">
        <v>13</v>
      </c>
      <c r="I425" s="77"/>
    </row>
    <row r="426" spans="2:9" ht="15" hidden="1" customHeight="1" outlineLevel="1" x14ac:dyDescent="0.2">
      <c r="B426" s="76">
        <v>2017</v>
      </c>
      <c r="C426" s="72"/>
      <c r="D426" s="77">
        <v>15</v>
      </c>
      <c r="E426" s="77" t="s">
        <v>50</v>
      </c>
      <c r="F426" s="77">
        <v>0</v>
      </c>
      <c r="G426" s="77" t="s">
        <v>50</v>
      </c>
      <c r="H426" s="77">
        <v>15</v>
      </c>
      <c r="I426" s="77" t="s">
        <v>50</v>
      </c>
    </row>
    <row r="427" spans="2:9" ht="15" hidden="1" customHeight="1" outlineLevel="1" x14ac:dyDescent="0.2">
      <c r="B427" s="44">
        <v>2016</v>
      </c>
      <c r="C427" s="72"/>
      <c r="D427" s="180">
        <v>15</v>
      </c>
      <c r="E427" s="180" t="s">
        <v>50</v>
      </c>
      <c r="F427" s="77">
        <v>0</v>
      </c>
      <c r="G427" s="180" t="s">
        <v>50</v>
      </c>
      <c r="H427" s="180">
        <v>15</v>
      </c>
      <c r="I427" s="180" t="s">
        <v>50</v>
      </c>
    </row>
    <row r="428" spans="2:9" ht="15" hidden="1" customHeight="1" outlineLevel="1" x14ac:dyDescent="0.2">
      <c r="B428" s="44">
        <v>2015</v>
      </c>
      <c r="C428" s="72"/>
      <c r="D428" s="180">
        <v>13</v>
      </c>
      <c r="E428" s="180" t="s">
        <v>50</v>
      </c>
      <c r="F428" s="77">
        <v>0</v>
      </c>
      <c r="G428" s="180" t="s">
        <v>50</v>
      </c>
      <c r="H428" s="180">
        <v>13</v>
      </c>
      <c r="I428" s="180" t="s">
        <v>50</v>
      </c>
    </row>
    <row r="429" spans="2:9" ht="15" hidden="1" customHeight="1" outlineLevel="1" x14ac:dyDescent="0.2">
      <c r="B429" s="44">
        <v>2014</v>
      </c>
      <c r="C429" s="72"/>
      <c r="D429" s="180">
        <v>13</v>
      </c>
      <c r="E429" s="70" t="s">
        <v>276</v>
      </c>
      <c r="F429" s="77">
        <v>0</v>
      </c>
      <c r="G429" s="70" t="s">
        <v>276</v>
      </c>
      <c r="H429" s="180">
        <v>13</v>
      </c>
      <c r="I429" s="70" t="s">
        <v>276</v>
      </c>
    </row>
    <row r="430" spans="2:9" ht="15" hidden="1" customHeight="1" outlineLevel="1" x14ac:dyDescent="0.2">
      <c r="B430" s="225" t="s">
        <v>22</v>
      </c>
      <c r="C430" s="72"/>
      <c r="D430" s="77"/>
      <c r="E430" s="77"/>
      <c r="F430" s="77"/>
      <c r="G430" s="77"/>
      <c r="H430" s="77"/>
      <c r="I430" s="77"/>
    </row>
    <row r="431" spans="2:9" ht="15" hidden="1" customHeight="1" outlineLevel="1" x14ac:dyDescent="0.2">
      <c r="B431" s="76">
        <v>2019</v>
      </c>
      <c r="C431" s="72"/>
      <c r="D431" s="180">
        <v>549</v>
      </c>
      <c r="E431" s="180"/>
      <c r="F431" s="180">
        <v>108</v>
      </c>
      <c r="G431" s="180"/>
      <c r="H431" s="180">
        <v>441</v>
      </c>
      <c r="I431" s="77"/>
    </row>
    <row r="432" spans="2:9" ht="15" hidden="1" customHeight="1" outlineLevel="1" x14ac:dyDescent="0.2">
      <c r="B432" s="76">
        <v>2018</v>
      </c>
      <c r="C432" s="72"/>
      <c r="D432" s="77">
        <v>511</v>
      </c>
      <c r="E432" s="77"/>
      <c r="F432" s="180">
        <v>102</v>
      </c>
      <c r="G432" s="77"/>
      <c r="H432" s="180">
        <v>409</v>
      </c>
      <c r="I432" s="77"/>
    </row>
    <row r="433" spans="2:9" ht="15" hidden="1" customHeight="1" outlineLevel="1" x14ac:dyDescent="0.2">
      <c r="B433" s="76">
        <v>2017</v>
      </c>
      <c r="C433" s="72"/>
      <c r="D433" s="77">
        <v>502</v>
      </c>
      <c r="E433" s="77" t="s">
        <v>50</v>
      </c>
      <c r="F433" s="77">
        <v>101</v>
      </c>
      <c r="G433" s="77" t="s">
        <v>50</v>
      </c>
      <c r="H433" s="77">
        <v>401</v>
      </c>
      <c r="I433" s="77" t="s">
        <v>50</v>
      </c>
    </row>
    <row r="434" spans="2:9" ht="15" hidden="1" customHeight="1" outlineLevel="1" x14ac:dyDescent="0.2">
      <c r="B434" s="44">
        <v>2016</v>
      </c>
      <c r="C434" s="72"/>
      <c r="D434" s="180">
        <v>476</v>
      </c>
      <c r="E434" s="180" t="s">
        <v>50</v>
      </c>
      <c r="F434" s="180">
        <v>88</v>
      </c>
      <c r="G434" s="180" t="s">
        <v>50</v>
      </c>
      <c r="H434" s="180">
        <v>388</v>
      </c>
      <c r="I434" s="180" t="s">
        <v>50</v>
      </c>
    </row>
    <row r="435" spans="2:9" ht="15" hidden="1" customHeight="1" outlineLevel="1" x14ac:dyDescent="0.2">
      <c r="B435" s="44">
        <v>2015</v>
      </c>
      <c r="C435" s="72"/>
      <c r="D435" s="180">
        <v>489</v>
      </c>
      <c r="E435" s="180" t="s">
        <v>50</v>
      </c>
      <c r="F435" s="180">
        <v>88</v>
      </c>
      <c r="G435" s="180" t="s">
        <v>50</v>
      </c>
      <c r="H435" s="180">
        <v>401</v>
      </c>
      <c r="I435" s="180" t="s">
        <v>50</v>
      </c>
    </row>
    <row r="436" spans="2:9" ht="15" hidden="1" customHeight="1" outlineLevel="1" x14ac:dyDescent="0.2">
      <c r="B436" s="44">
        <v>2014</v>
      </c>
      <c r="C436" s="72"/>
      <c r="D436" s="180">
        <v>520</v>
      </c>
      <c r="E436" s="70" t="s">
        <v>276</v>
      </c>
      <c r="F436" s="180">
        <v>101</v>
      </c>
      <c r="G436" s="70" t="s">
        <v>276</v>
      </c>
      <c r="H436" s="180">
        <v>419</v>
      </c>
      <c r="I436" s="70" t="s">
        <v>276</v>
      </c>
    </row>
    <row r="437" spans="2:9" ht="15" hidden="1" customHeight="1" outlineLevel="1" x14ac:dyDescent="0.2">
      <c r="B437" s="225" t="s">
        <v>23</v>
      </c>
      <c r="C437" s="267"/>
      <c r="D437" s="267"/>
      <c r="E437" s="267"/>
      <c r="F437" s="267"/>
      <c r="G437" s="267"/>
      <c r="H437" s="267"/>
      <c r="I437" s="267"/>
    </row>
    <row r="438" spans="2:9" ht="15" hidden="1" customHeight="1" outlineLevel="1" x14ac:dyDescent="0.2">
      <c r="B438" s="76">
        <v>2019</v>
      </c>
      <c r="C438" s="72"/>
      <c r="D438" s="180">
        <v>1961</v>
      </c>
      <c r="E438" s="180"/>
      <c r="F438" s="180">
        <v>626</v>
      </c>
      <c r="G438" s="180"/>
      <c r="H438" s="180">
        <v>1335</v>
      </c>
      <c r="I438" s="77"/>
    </row>
    <row r="439" spans="2:9" ht="15" hidden="1" customHeight="1" outlineLevel="1" x14ac:dyDescent="0.2">
      <c r="B439" s="76">
        <v>2018</v>
      </c>
      <c r="C439" s="72"/>
      <c r="D439" s="77">
        <v>1964</v>
      </c>
      <c r="E439" s="77"/>
      <c r="F439" s="180">
        <v>629</v>
      </c>
      <c r="G439" s="77"/>
      <c r="H439" s="180">
        <v>1335</v>
      </c>
      <c r="I439" s="77"/>
    </row>
    <row r="440" spans="2:9" ht="15" hidden="1" customHeight="1" outlineLevel="1" x14ac:dyDescent="0.2">
      <c r="B440" s="76">
        <v>2017</v>
      </c>
      <c r="C440" s="72"/>
      <c r="D440" s="77">
        <v>1967</v>
      </c>
      <c r="E440" s="77" t="s">
        <v>50</v>
      </c>
      <c r="F440" s="77">
        <v>660</v>
      </c>
      <c r="G440" s="77" t="s">
        <v>50</v>
      </c>
      <c r="H440" s="77">
        <v>1307</v>
      </c>
      <c r="I440" s="77" t="s">
        <v>50</v>
      </c>
    </row>
    <row r="441" spans="2:9" ht="15" hidden="1" customHeight="1" outlineLevel="1" x14ac:dyDescent="0.2">
      <c r="B441" s="44">
        <v>2016</v>
      </c>
      <c r="C441" s="72"/>
      <c r="D441" s="180">
        <v>1942</v>
      </c>
      <c r="E441" s="180" t="s">
        <v>50</v>
      </c>
      <c r="F441" s="180">
        <v>674</v>
      </c>
      <c r="G441" s="180" t="s">
        <v>50</v>
      </c>
      <c r="H441" s="180">
        <v>1268</v>
      </c>
      <c r="I441" s="180" t="s">
        <v>50</v>
      </c>
    </row>
    <row r="442" spans="2:9" ht="15" hidden="1" customHeight="1" outlineLevel="1" x14ac:dyDescent="0.2">
      <c r="B442" s="44">
        <v>2015</v>
      </c>
      <c r="C442" s="72"/>
      <c r="D442" s="180">
        <v>1961</v>
      </c>
      <c r="E442" s="180" t="s">
        <v>50</v>
      </c>
      <c r="F442" s="180">
        <v>673</v>
      </c>
      <c r="G442" s="180" t="s">
        <v>50</v>
      </c>
      <c r="H442" s="180">
        <v>1288</v>
      </c>
      <c r="I442" s="180" t="s">
        <v>50</v>
      </c>
    </row>
    <row r="443" spans="2:9" ht="15" hidden="1" customHeight="1" outlineLevel="1" x14ac:dyDescent="0.2">
      <c r="B443" s="44">
        <v>2014</v>
      </c>
      <c r="C443" s="72"/>
      <c r="D443" s="180">
        <v>1985</v>
      </c>
      <c r="E443" s="70" t="s">
        <v>276</v>
      </c>
      <c r="F443" s="180">
        <v>695</v>
      </c>
      <c r="G443" s="70" t="s">
        <v>276</v>
      </c>
      <c r="H443" s="180">
        <v>1290</v>
      </c>
      <c r="I443" s="70" t="s">
        <v>276</v>
      </c>
    </row>
    <row r="444" spans="2:9" ht="15" hidden="1" customHeight="1" outlineLevel="1" x14ac:dyDescent="0.2">
      <c r="B444" s="225" t="s">
        <v>24</v>
      </c>
      <c r="C444" s="72"/>
      <c r="D444" s="77"/>
      <c r="E444" s="77"/>
      <c r="F444" s="77"/>
      <c r="G444" s="77"/>
      <c r="H444" s="77"/>
      <c r="I444" s="77"/>
    </row>
    <row r="445" spans="2:9" ht="15" hidden="1" customHeight="1" outlineLevel="1" x14ac:dyDescent="0.2">
      <c r="B445" s="76">
        <v>2019</v>
      </c>
      <c r="C445" s="72"/>
      <c r="D445" s="180">
        <v>408</v>
      </c>
      <c r="E445" s="180"/>
      <c r="F445" s="180">
        <v>49</v>
      </c>
      <c r="G445" s="180"/>
      <c r="H445" s="180">
        <v>359</v>
      </c>
      <c r="I445" s="77"/>
    </row>
    <row r="446" spans="2:9" ht="15" hidden="1" customHeight="1" outlineLevel="1" x14ac:dyDescent="0.2">
      <c r="B446" s="76">
        <v>2018</v>
      </c>
      <c r="C446" s="72"/>
      <c r="D446" s="77">
        <v>397</v>
      </c>
      <c r="E446" s="77"/>
      <c r="F446" s="180">
        <v>39</v>
      </c>
      <c r="G446" s="77"/>
      <c r="H446" s="180">
        <v>358</v>
      </c>
      <c r="I446" s="77"/>
    </row>
    <row r="447" spans="2:9" ht="15" hidden="1" customHeight="1" outlineLevel="1" x14ac:dyDescent="0.2">
      <c r="B447" s="76">
        <v>2017</v>
      </c>
      <c r="C447" s="72"/>
      <c r="D447" s="77">
        <v>388</v>
      </c>
      <c r="E447" s="77" t="s">
        <v>50</v>
      </c>
      <c r="F447" s="77">
        <v>35</v>
      </c>
      <c r="G447" s="77" t="s">
        <v>50</v>
      </c>
      <c r="H447" s="77">
        <v>353</v>
      </c>
      <c r="I447" s="77" t="s">
        <v>50</v>
      </c>
    </row>
    <row r="448" spans="2:9" ht="15" hidden="1" customHeight="1" outlineLevel="1" x14ac:dyDescent="0.2">
      <c r="B448" s="44">
        <v>2016</v>
      </c>
      <c r="C448" s="72"/>
      <c r="D448" s="180">
        <v>399</v>
      </c>
      <c r="E448" s="180" t="s">
        <v>50</v>
      </c>
      <c r="F448" s="180">
        <v>33</v>
      </c>
      <c r="G448" s="180" t="s">
        <v>50</v>
      </c>
      <c r="H448" s="180">
        <v>366</v>
      </c>
      <c r="I448" s="180" t="s">
        <v>50</v>
      </c>
    </row>
    <row r="449" spans="2:9" ht="15" hidden="1" customHeight="1" outlineLevel="1" x14ac:dyDescent="0.2">
      <c r="B449" s="44">
        <v>2015</v>
      </c>
      <c r="C449" s="72"/>
      <c r="D449" s="180">
        <v>396</v>
      </c>
      <c r="E449" s="180" t="s">
        <v>50</v>
      </c>
      <c r="F449" s="180">
        <v>23</v>
      </c>
      <c r="G449" s="180" t="s">
        <v>50</v>
      </c>
      <c r="H449" s="180">
        <v>373</v>
      </c>
      <c r="I449" s="180" t="s">
        <v>50</v>
      </c>
    </row>
    <row r="450" spans="2:9" ht="15" hidden="1" customHeight="1" outlineLevel="1" x14ac:dyDescent="0.2">
      <c r="B450" s="44">
        <v>2014</v>
      </c>
      <c r="C450" s="72"/>
      <c r="D450" s="180">
        <v>424</v>
      </c>
      <c r="E450" s="70" t="s">
        <v>276</v>
      </c>
      <c r="F450" s="180">
        <v>23</v>
      </c>
      <c r="G450" s="70" t="s">
        <v>276</v>
      </c>
      <c r="H450" s="180">
        <v>401</v>
      </c>
      <c r="I450" s="70" t="s">
        <v>276</v>
      </c>
    </row>
    <row r="451" spans="2:9" ht="15" hidden="1" customHeight="1" outlineLevel="1" x14ac:dyDescent="0.2">
      <c r="B451" s="225" t="s">
        <v>25</v>
      </c>
      <c r="C451" s="72"/>
      <c r="D451" s="77"/>
      <c r="E451" s="77"/>
      <c r="F451" s="77"/>
      <c r="G451" s="77"/>
      <c r="H451" s="77"/>
      <c r="I451" s="77"/>
    </row>
    <row r="452" spans="2:9" ht="15" hidden="1" customHeight="1" outlineLevel="1" x14ac:dyDescent="0.2">
      <c r="B452" s="76">
        <v>2019</v>
      </c>
      <c r="C452" s="72"/>
      <c r="D452" s="180">
        <v>1793</v>
      </c>
      <c r="E452" s="180"/>
      <c r="F452" s="180">
        <v>808</v>
      </c>
      <c r="G452" s="180"/>
      <c r="H452" s="180">
        <v>985</v>
      </c>
      <c r="I452" s="77"/>
    </row>
    <row r="453" spans="2:9" ht="15" hidden="1" customHeight="1" outlineLevel="1" x14ac:dyDescent="0.2">
      <c r="B453" s="76">
        <v>2018</v>
      </c>
      <c r="C453" s="72"/>
      <c r="D453" s="77">
        <v>1727</v>
      </c>
      <c r="E453" s="77"/>
      <c r="F453" s="180">
        <v>773</v>
      </c>
      <c r="G453" s="77"/>
      <c r="H453" s="180">
        <v>954</v>
      </c>
      <c r="I453" s="77"/>
    </row>
    <row r="454" spans="2:9" ht="15" hidden="1" customHeight="1" outlineLevel="1" x14ac:dyDescent="0.2">
      <c r="B454" s="76">
        <v>2017</v>
      </c>
      <c r="C454" s="72"/>
      <c r="D454" s="77">
        <v>1522</v>
      </c>
      <c r="E454" s="77" t="s">
        <v>50</v>
      </c>
      <c r="F454" s="77">
        <v>658</v>
      </c>
      <c r="G454" s="77" t="s">
        <v>50</v>
      </c>
      <c r="H454" s="77">
        <v>864</v>
      </c>
      <c r="I454" s="77" t="s">
        <v>50</v>
      </c>
    </row>
    <row r="455" spans="2:9" ht="15" hidden="1" customHeight="1" outlineLevel="1" x14ac:dyDescent="0.2">
      <c r="B455" s="44">
        <v>2016</v>
      </c>
      <c r="C455" s="72"/>
      <c r="D455" s="180">
        <v>1304</v>
      </c>
      <c r="E455" s="180" t="s">
        <v>50</v>
      </c>
      <c r="F455" s="180">
        <v>487</v>
      </c>
      <c r="G455" s="180" t="s">
        <v>50</v>
      </c>
      <c r="H455" s="180">
        <v>817</v>
      </c>
      <c r="I455" s="180" t="s">
        <v>50</v>
      </c>
    </row>
    <row r="456" spans="2:9" ht="15" hidden="1" customHeight="1" outlineLevel="1" x14ac:dyDescent="0.2">
      <c r="B456" s="44">
        <v>2015</v>
      </c>
      <c r="C456" s="72"/>
      <c r="D456" s="180">
        <v>1162</v>
      </c>
      <c r="E456" s="180" t="s">
        <v>50</v>
      </c>
      <c r="F456" s="180">
        <v>378</v>
      </c>
      <c r="G456" s="180" t="s">
        <v>50</v>
      </c>
      <c r="H456" s="180">
        <v>784</v>
      </c>
      <c r="I456" s="180" t="s">
        <v>50</v>
      </c>
    </row>
    <row r="457" spans="2:9" ht="15" hidden="1" customHeight="1" outlineLevel="1" x14ac:dyDescent="0.2">
      <c r="B457" s="44">
        <v>2014</v>
      </c>
      <c r="C457" s="72"/>
      <c r="D457" s="180">
        <v>1062</v>
      </c>
      <c r="E457" s="70" t="s">
        <v>276</v>
      </c>
      <c r="F457" s="180">
        <v>301</v>
      </c>
      <c r="G457" s="70" t="s">
        <v>276</v>
      </c>
      <c r="H457" s="180">
        <v>761</v>
      </c>
      <c r="I457" s="70" t="s">
        <v>276</v>
      </c>
    </row>
    <row r="458" spans="2:9" ht="15" hidden="1" customHeight="1" outlineLevel="1" x14ac:dyDescent="0.2">
      <c r="B458" s="225" t="s">
        <v>26</v>
      </c>
      <c r="C458" s="72"/>
      <c r="D458" s="77"/>
      <c r="E458" s="77"/>
      <c r="F458" s="77"/>
      <c r="G458" s="77"/>
      <c r="H458" s="77"/>
      <c r="I458" s="77"/>
    </row>
    <row r="459" spans="2:9" ht="15" hidden="1" customHeight="1" outlineLevel="1" x14ac:dyDescent="0.2">
      <c r="B459" s="76">
        <v>2019</v>
      </c>
      <c r="C459" s="72"/>
      <c r="D459" s="180">
        <v>268</v>
      </c>
      <c r="E459" s="180"/>
      <c r="F459" s="180">
        <v>59</v>
      </c>
      <c r="G459" s="180"/>
      <c r="H459" s="180">
        <v>209</v>
      </c>
      <c r="I459" s="77"/>
    </row>
    <row r="460" spans="2:9" ht="15" hidden="1" customHeight="1" outlineLevel="1" x14ac:dyDescent="0.2">
      <c r="B460" s="76">
        <v>2018</v>
      </c>
      <c r="C460" s="72"/>
      <c r="D460" s="77">
        <v>245</v>
      </c>
      <c r="E460" s="77"/>
      <c r="F460" s="180">
        <v>56</v>
      </c>
      <c r="G460" s="77"/>
      <c r="H460" s="180">
        <v>189</v>
      </c>
      <c r="I460" s="77"/>
    </row>
    <row r="461" spans="2:9" ht="15" hidden="1" customHeight="1" outlineLevel="1" x14ac:dyDescent="0.2">
      <c r="B461" s="76">
        <v>2017</v>
      </c>
      <c r="C461" s="72"/>
      <c r="D461" s="77">
        <v>231</v>
      </c>
      <c r="E461" s="77" t="s">
        <v>50</v>
      </c>
      <c r="F461" s="77">
        <v>54</v>
      </c>
      <c r="G461" s="77" t="s">
        <v>50</v>
      </c>
      <c r="H461" s="77">
        <v>177</v>
      </c>
      <c r="I461" s="77" t="s">
        <v>50</v>
      </c>
    </row>
    <row r="462" spans="2:9" ht="15" hidden="1" customHeight="1" outlineLevel="1" x14ac:dyDescent="0.2">
      <c r="B462" s="44">
        <v>2016</v>
      </c>
      <c r="C462" s="72"/>
      <c r="D462" s="180">
        <v>194</v>
      </c>
      <c r="E462" s="180" t="s">
        <v>50</v>
      </c>
      <c r="F462" s="180">
        <v>43</v>
      </c>
      <c r="G462" s="180" t="s">
        <v>50</v>
      </c>
      <c r="H462" s="180">
        <v>151</v>
      </c>
      <c r="I462" s="180" t="s">
        <v>50</v>
      </c>
    </row>
    <row r="463" spans="2:9" ht="15" hidden="1" customHeight="1" outlineLevel="1" x14ac:dyDescent="0.2">
      <c r="B463" s="44">
        <v>2015</v>
      </c>
      <c r="C463" s="72"/>
      <c r="D463" s="180">
        <v>189</v>
      </c>
      <c r="E463" s="180" t="s">
        <v>50</v>
      </c>
      <c r="F463" s="180">
        <v>49</v>
      </c>
      <c r="G463" s="180" t="s">
        <v>50</v>
      </c>
      <c r="H463" s="180">
        <v>140</v>
      </c>
      <c r="I463" s="180" t="s">
        <v>50</v>
      </c>
    </row>
    <row r="464" spans="2:9" ht="15" hidden="1" customHeight="1" outlineLevel="1" x14ac:dyDescent="0.2">
      <c r="B464" s="44">
        <v>2014</v>
      </c>
      <c r="C464" s="72"/>
      <c r="D464" s="180">
        <v>184</v>
      </c>
      <c r="E464" s="70" t="s">
        <v>276</v>
      </c>
      <c r="F464" s="180">
        <v>47</v>
      </c>
      <c r="G464" s="70" t="s">
        <v>276</v>
      </c>
      <c r="H464" s="180">
        <v>137</v>
      </c>
      <c r="I464" s="70" t="s">
        <v>276</v>
      </c>
    </row>
    <row r="465" spans="2:9" ht="15" hidden="1" customHeight="1" outlineLevel="1" x14ac:dyDescent="0.2">
      <c r="B465" s="225" t="s">
        <v>27</v>
      </c>
      <c r="C465" s="72"/>
      <c r="D465" s="77"/>
      <c r="E465" s="77"/>
      <c r="F465" s="77"/>
      <c r="G465" s="77"/>
      <c r="H465" s="77"/>
      <c r="I465" s="77"/>
    </row>
    <row r="466" spans="2:9" ht="15" hidden="1" customHeight="1" outlineLevel="1" x14ac:dyDescent="0.2">
      <c r="B466" s="76">
        <v>2019</v>
      </c>
      <c r="C466" s="72"/>
      <c r="D466" s="180">
        <v>731</v>
      </c>
      <c r="E466" s="180"/>
      <c r="F466" s="180">
        <v>54</v>
      </c>
      <c r="G466" s="180"/>
      <c r="H466" s="180">
        <v>677</v>
      </c>
      <c r="I466" s="77"/>
    </row>
    <row r="467" spans="2:9" ht="15" hidden="1" customHeight="1" outlineLevel="1" x14ac:dyDescent="0.2">
      <c r="B467" s="76">
        <v>2018</v>
      </c>
      <c r="C467" s="72"/>
      <c r="D467" s="77">
        <v>663</v>
      </c>
      <c r="E467" s="77"/>
      <c r="F467" s="180">
        <v>55</v>
      </c>
      <c r="G467" s="77"/>
      <c r="H467" s="180">
        <v>608</v>
      </c>
      <c r="I467" s="77"/>
    </row>
    <row r="468" spans="2:9" ht="15" hidden="1" customHeight="1" outlineLevel="1" x14ac:dyDescent="0.2">
      <c r="B468" s="76">
        <v>2017</v>
      </c>
      <c r="C468" s="72"/>
      <c r="D468" s="77">
        <v>614</v>
      </c>
      <c r="E468" s="77" t="s">
        <v>50</v>
      </c>
      <c r="F468" s="77">
        <v>48</v>
      </c>
      <c r="G468" s="77" t="s">
        <v>50</v>
      </c>
      <c r="H468" s="77">
        <v>566</v>
      </c>
      <c r="I468" s="77" t="s">
        <v>50</v>
      </c>
    </row>
    <row r="469" spans="2:9" ht="15" hidden="1" customHeight="1" outlineLevel="1" x14ac:dyDescent="0.2">
      <c r="B469" s="44">
        <v>2016</v>
      </c>
      <c r="C469" s="72"/>
      <c r="D469" s="180">
        <v>551</v>
      </c>
      <c r="E469" s="180" t="s">
        <v>50</v>
      </c>
      <c r="F469" s="180">
        <v>50</v>
      </c>
      <c r="G469" s="180" t="s">
        <v>50</v>
      </c>
      <c r="H469" s="180">
        <v>501</v>
      </c>
      <c r="I469" s="180" t="s">
        <v>50</v>
      </c>
    </row>
    <row r="470" spans="2:9" ht="15" hidden="1" customHeight="1" outlineLevel="1" x14ac:dyDescent="0.2">
      <c r="B470" s="44">
        <v>2015</v>
      </c>
      <c r="C470" s="72"/>
      <c r="D470" s="180">
        <v>507</v>
      </c>
      <c r="E470" s="180" t="s">
        <v>50</v>
      </c>
      <c r="F470" s="180">
        <v>47</v>
      </c>
      <c r="G470" s="180" t="s">
        <v>50</v>
      </c>
      <c r="H470" s="180">
        <v>460</v>
      </c>
      <c r="I470" s="180" t="s">
        <v>50</v>
      </c>
    </row>
    <row r="471" spans="2:9" ht="15" hidden="1" customHeight="1" outlineLevel="1" x14ac:dyDescent="0.2">
      <c r="B471" s="44">
        <v>2014</v>
      </c>
      <c r="C471" s="72"/>
      <c r="D471" s="180">
        <v>481</v>
      </c>
      <c r="E471" s="70" t="s">
        <v>276</v>
      </c>
      <c r="F471" s="180">
        <v>34</v>
      </c>
      <c r="G471" s="70" t="s">
        <v>276</v>
      </c>
      <c r="H471" s="180">
        <v>447</v>
      </c>
      <c r="I471" s="70" t="s">
        <v>276</v>
      </c>
    </row>
    <row r="472" spans="2:9" ht="15" hidden="1" customHeight="1" outlineLevel="1" x14ac:dyDescent="0.2">
      <c r="B472" s="225" t="s">
        <v>28</v>
      </c>
      <c r="C472" s="72"/>
      <c r="D472" s="77"/>
      <c r="E472" s="77"/>
      <c r="F472" s="77"/>
      <c r="G472" s="77"/>
      <c r="H472" s="77"/>
      <c r="I472" s="77"/>
    </row>
    <row r="473" spans="2:9" ht="15" hidden="1" customHeight="1" outlineLevel="1" x14ac:dyDescent="0.2">
      <c r="B473" s="76">
        <v>2019</v>
      </c>
      <c r="C473" s="72"/>
      <c r="D473" s="180">
        <v>1647</v>
      </c>
      <c r="E473" s="180"/>
      <c r="F473" s="180">
        <v>915</v>
      </c>
      <c r="G473" s="180"/>
      <c r="H473" s="180">
        <v>732</v>
      </c>
      <c r="I473" s="77"/>
    </row>
    <row r="474" spans="2:9" ht="15" hidden="1" customHeight="1" outlineLevel="1" x14ac:dyDescent="0.2">
      <c r="B474" s="76">
        <v>2018</v>
      </c>
      <c r="C474" s="72"/>
      <c r="D474" s="77">
        <v>1584</v>
      </c>
      <c r="E474" s="77"/>
      <c r="F474" s="180">
        <v>908</v>
      </c>
      <c r="G474" s="77"/>
      <c r="H474" s="180">
        <v>676</v>
      </c>
      <c r="I474" s="77"/>
    </row>
    <row r="475" spans="2:9" ht="15" hidden="1" customHeight="1" outlineLevel="1" x14ac:dyDescent="0.2">
      <c r="B475" s="76">
        <v>2017</v>
      </c>
      <c r="C475" s="72"/>
      <c r="D475" s="77">
        <v>1464</v>
      </c>
      <c r="E475" s="77" t="s">
        <v>50</v>
      </c>
      <c r="F475" s="77">
        <v>887</v>
      </c>
      <c r="G475" s="77" t="s">
        <v>50</v>
      </c>
      <c r="H475" s="77">
        <v>577</v>
      </c>
      <c r="I475" s="77" t="s">
        <v>50</v>
      </c>
    </row>
    <row r="476" spans="2:9" ht="15" hidden="1" customHeight="1" outlineLevel="1" x14ac:dyDescent="0.2">
      <c r="B476" s="44">
        <v>2016</v>
      </c>
      <c r="C476" s="72"/>
      <c r="D476" s="180">
        <v>1361</v>
      </c>
      <c r="E476" s="180" t="s">
        <v>50</v>
      </c>
      <c r="F476" s="180">
        <v>845</v>
      </c>
      <c r="G476" s="180" t="s">
        <v>50</v>
      </c>
      <c r="H476" s="180">
        <v>516</v>
      </c>
      <c r="I476" s="180" t="s">
        <v>50</v>
      </c>
    </row>
    <row r="477" spans="2:9" ht="15" hidden="1" customHeight="1" outlineLevel="1" x14ac:dyDescent="0.2">
      <c r="B477" s="44">
        <v>2015</v>
      </c>
      <c r="C477" s="72"/>
      <c r="D477" s="180">
        <v>1326</v>
      </c>
      <c r="E477" s="180" t="s">
        <v>50</v>
      </c>
      <c r="F477" s="180">
        <v>817</v>
      </c>
      <c r="G477" s="180" t="s">
        <v>50</v>
      </c>
      <c r="H477" s="180">
        <v>509</v>
      </c>
      <c r="I477" s="180" t="s">
        <v>50</v>
      </c>
    </row>
    <row r="478" spans="2:9" ht="15" hidden="1" customHeight="1" outlineLevel="1" x14ac:dyDescent="0.2">
      <c r="B478" s="44">
        <v>2014</v>
      </c>
      <c r="C478" s="72"/>
      <c r="D478" s="180">
        <v>1286</v>
      </c>
      <c r="E478" s="70" t="s">
        <v>276</v>
      </c>
      <c r="F478" s="180">
        <v>795</v>
      </c>
      <c r="G478" s="70" t="s">
        <v>276</v>
      </c>
      <c r="H478" s="180">
        <v>491</v>
      </c>
      <c r="I478" s="70" t="s">
        <v>276</v>
      </c>
    </row>
    <row r="479" spans="2:9" ht="15" hidden="1" customHeight="1" outlineLevel="1" x14ac:dyDescent="0.2">
      <c r="B479" s="225" t="s">
        <v>29</v>
      </c>
      <c r="C479" s="72"/>
      <c r="D479" s="77"/>
      <c r="E479" s="77"/>
      <c r="F479" s="77"/>
      <c r="G479" s="77"/>
      <c r="H479" s="77"/>
      <c r="I479" s="77"/>
    </row>
    <row r="480" spans="2:9" ht="15" hidden="1" customHeight="1" outlineLevel="1" x14ac:dyDescent="0.2">
      <c r="B480" s="76">
        <v>2019</v>
      </c>
      <c r="C480" s="72"/>
      <c r="D480" s="180">
        <v>2451</v>
      </c>
      <c r="E480" s="180"/>
      <c r="F480" s="180">
        <v>2197</v>
      </c>
      <c r="G480" s="180"/>
      <c r="H480" s="180">
        <v>254</v>
      </c>
      <c r="I480" s="77"/>
    </row>
    <row r="481" spans="2:9" ht="15" hidden="1" customHeight="1" outlineLevel="1" x14ac:dyDescent="0.2">
      <c r="B481" s="76">
        <v>2018</v>
      </c>
      <c r="C481" s="72"/>
      <c r="D481" s="77">
        <v>2460</v>
      </c>
      <c r="E481" s="77"/>
      <c r="F481" s="180">
        <v>2216</v>
      </c>
      <c r="G481" s="77"/>
      <c r="H481" s="180">
        <v>244</v>
      </c>
      <c r="I481" s="77"/>
    </row>
    <row r="482" spans="2:9" ht="15" hidden="1" customHeight="1" outlineLevel="1" x14ac:dyDescent="0.2">
      <c r="B482" s="76">
        <v>2017</v>
      </c>
      <c r="C482" s="72"/>
      <c r="D482" s="77">
        <v>2387</v>
      </c>
      <c r="E482" s="77" t="s">
        <v>50</v>
      </c>
      <c r="F482" s="77">
        <v>2173</v>
      </c>
      <c r="G482" s="77" t="s">
        <v>50</v>
      </c>
      <c r="H482" s="77">
        <v>214</v>
      </c>
      <c r="I482" s="77" t="s">
        <v>50</v>
      </c>
    </row>
    <row r="483" spans="2:9" ht="15" hidden="1" customHeight="1" outlineLevel="1" x14ac:dyDescent="0.2">
      <c r="B483" s="44">
        <v>2016</v>
      </c>
      <c r="C483" s="72"/>
      <c r="D483" s="180">
        <v>2259</v>
      </c>
      <c r="E483" s="180" t="s">
        <v>50</v>
      </c>
      <c r="F483" s="180">
        <v>2058</v>
      </c>
      <c r="G483" s="180" t="s">
        <v>50</v>
      </c>
      <c r="H483" s="180">
        <v>201</v>
      </c>
      <c r="I483" s="180" t="s">
        <v>50</v>
      </c>
    </row>
    <row r="484" spans="2:9" ht="15" hidden="1" customHeight="1" outlineLevel="1" x14ac:dyDescent="0.2">
      <c r="B484" s="44">
        <v>2015</v>
      </c>
      <c r="C484" s="72"/>
      <c r="D484" s="180">
        <v>2065</v>
      </c>
      <c r="E484" s="180" t="s">
        <v>50</v>
      </c>
      <c r="F484" s="180">
        <v>1862</v>
      </c>
      <c r="G484" s="180" t="s">
        <v>50</v>
      </c>
      <c r="H484" s="180">
        <v>203</v>
      </c>
      <c r="I484" s="180" t="s">
        <v>50</v>
      </c>
    </row>
    <row r="485" spans="2:9" ht="15" hidden="1" customHeight="1" outlineLevel="1" x14ac:dyDescent="0.2">
      <c r="B485" s="44">
        <v>2014</v>
      </c>
      <c r="C485" s="72"/>
      <c r="D485" s="180">
        <v>1860</v>
      </c>
      <c r="E485" s="70" t="s">
        <v>276</v>
      </c>
      <c r="F485" s="180">
        <v>1668</v>
      </c>
      <c r="G485" s="70" t="s">
        <v>276</v>
      </c>
      <c r="H485" s="180">
        <v>192</v>
      </c>
      <c r="I485" s="70" t="s">
        <v>276</v>
      </c>
    </row>
    <row r="486" spans="2:9" ht="15" hidden="1" customHeight="1" outlineLevel="1" x14ac:dyDescent="0.2">
      <c r="B486" s="225" t="s">
        <v>30</v>
      </c>
      <c r="C486" s="72"/>
      <c r="D486" s="77"/>
      <c r="E486" s="77"/>
      <c r="F486" s="77"/>
      <c r="G486" s="77"/>
      <c r="H486" s="77"/>
      <c r="I486" s="77"/>
    </row>
    <row r="487" spans="2:9" ht="15" hidden="1" customHeight="1" outlineLevel="1" x14ac:dyDescent="0.2">
      <c r="B487" s="76">
        <v>2019</v>
      </c>
      <c r="C487" s="72"/>
      <c r="D487" s="180">
        <v>488</v>
      </c>
      <c r="E487" s="180"/>
      <c r="F487" s="180">
        <v>426</v>
      </c>
      <c r="G487" s="180"/>
      <c r="H487" s="180">
        <v>62</v>
      </c>
      <c r="I487" s="77"/>
    </row>
    <row r="488" spans="2:9" ht="15" hidden="1" customHeight="1" outlineLevel="1" x14ac:dyDescent="0.2">
      <c r="B488" s="76">
        <v>2018</v>
      </c>
      <c r="C488" s="72"/>
      <c r="D488" s="77">
        <v>491</v>
      </c>
      <c r="E488" s="77"/>
      <c r="F488" s="180">
        <v>431</v>
      </c>
      <c r="G488" s="77"/>
      <c r="H488" s="180">
        <v>60</v>
      </c>
      <c r="I488" s="77"/>
    </row>
    <row r="489" spans="2:9" ht="15" hidden="1" customHeight="1" outlineLevel="1" x14ac:dyDescent="0.2">
      <c r="B489" s="76">
        <v>2017</v>
      </c>
      <c r="C489" s="72"/>
      <c r="D489" s="77">
        <v>491</v>
      </c>
      <c r="E489" s="77" t="s">
        <v>50</v>
      </c>
      <c r="F489" s="77">
        <v>439</v>
      </c>
      <c r="G489" s="77" t="s">
        <v>50</v>
      </c>
      <c r="H489" s="77">
        <v>52</v>
      </c>
      <c r="I489" s="77" t="s">
        <v>50</v>
      </c>
    </row>
    <row r="490" spans="2:9" ht="15" hidden="1" customHeight="1" outlineLevel="1" x14ac:dyDescent="0.2">
      <c r="B490" s="44">
        <v>2016</v>
      </c>
      <c r="C490" s="72"/>
      <c r="D490" s="177">
        <v>495</v>
      </c>
      <c r="E490" s="177" t="s">
        <v>50</v>
      </c>
      <c r="F490" s="177">
        <v>443</v>
      </c>
      <c r="G490" s="177" t="s">
        <v>50</v>
      </c>
      <c r="H490" s="177">
        <v>52</v>
      </c>
      <c r="I490" s="177" t="s">
        <v>50</v>
      </c>
    </row>
    <row r="491" spans="2:9" ht="15" hidden="1" customHeight="1" outlineLevel="1" x14ac:dyDescent="0.2">
      <c r="B491" s="44">
        <v>2015</v>
      </c>
      <c r="C491" s="72"/>
      <c r="D491" s="177">
        <v>549</v>
      </c>
      <c r="E491" s="177" t="s">
        <v>50</v>
      </c>
      <c r="F491" s="177">
        <v>496</v>
      </c>
      <c r="G491" s="177" t="s">
        <v>50</v>
      </c>
      <c r="H491" s="177">
        <v>53</v>
      </c>
      <c r="I491" s="177" t="s">
        <v>50</v>
      </c>
    </row>
    <row r="492" spans="2:9" ht="15" hidden="1" customHeight="1" outlineLevel="1" x14ac:dyDescent="0.2">
      <c r="B492" s="44">
        <v>2014</v>
      </c>
      <c r="C492" s="72"/>
      <c r="D492" s="177">
        <v>569</v>
      </c>
      <c r="E492" s="70" t="s">
        <v>276</v>
      </c>
      <c r="F492" s="177">
        <v>512</v>
      </c>
      <c r="G492" s="70" t="s">
        <v>276</v>
      </c>
      <c r="H492" s="177">
        <v>57</v>
      </c>
      <c r="I492" s="70" t="s">
        <v>276</v>
      </c>
    </row>
    <row r="493" spans="2:9" ht="15" hidden="1" customHeight="1" outlineLevel="1" x14ac:dyDescent="0.2">
      <c r="B493" s="225" t="s">
        <v>31</v>
      </c>
      <c r="C493" s="72"/>
      <c r="D493" s="77"/>
      <c r="E493" s="77"/>
      <c r="F493" s="77"/>
      <c r="G493" s="77"/>
      <c r="H493" s="77"/>
      <c r="I493" s="77"/>
    </row>
    <row r="494" spans="2:9" ht="15" hidden="1" customHeight="1" outlineLevel="1" x14ac:dyDescent="0.2">
      <c r="B494" s="76">
        <v>2019</v>
      </c>
      <c r="C494" s="72"/>
      <c r="D494" s="180">
        <v>1327</v>
      </c>
      <c r="E494" s="180"/>
      <c r="F494" s="180">
        <v>961</v>
      </c>
      <c r="G494" s="180"/>
      <c r="H494" s="180">
        <v>366</v>
      </c>
      <c r="I494" s="77"/>
    </row>
    <row r="495" spans="2:9" ht="15" hidden="1" customHeight="1" outlineLevel="1" x14ac:dyDescent="0.2">
      <c r="B495" s="76">
        <v>2018</v>
      </c>
      <c r="C495" s="72"/>
      <c r="D495" s="77">
        <v>1244</v>
      </c>
      <c r="E495" s="77"/>
      <c r="F495" s="180">
        <v>905</v>
      </c>
      <c r="G495" s="77"/>
      <c r="H495" s="180">
        <v>339</v>
      </c>
      <c r="I495" s="77"/>
    </row>
    <row r="496" spans="2:9" ht="15" hidden="1" customHeight="1" outlineLevel="1" x14ac:dyDescent="0.2">
      <c r="B496" s="76">
        <v>2017</v>
      </c>
      <c r="C496" s="72"/>
      <c r="D496" s="77">
        <v>1173</v>
      </c>
      <c r="E496" s="77" t="s">
        <v>50</v>
      </c>
      <c r="F496" s="77">
        <v>853</v>
      </c>
      <c r="G496" s="77" t="s">
        <v>50</v>
      </c>
      <c r="H496" s="77">
        <v>320</v>
      </c>
      <c r="I496" s="77" t="s">
        <v>50</v>
      </c>
    </row>
    <row r="497" spans="2:9" ht="15" hidden="1" customHeight="1" outlineLevel="1" x14ac:dyDescent="0.2">
      <c r="B497" s="44">
        <v>2016</v>
      </c>
      <c r="C497" s="72"/>
      <c r="D497" s="177">
        <v>1142</v>
      </c>
      <c r="E497" s="177" t="s">
        <v>50</v>
      </c>
      <c r="F497" s="177">
        <v>837</v>
      </c>
      <c r="G497" s="177" t="s">
        <v>50</v>
      </c>
      <c r="H497" s="177">
        <v>305</v>
      </c>
      <c r="I497" s="177" t="s">
        <v>50</v>
      </c>
    </row>
    <row r="498" spans="2:9" ht="15" hidden="1" customHeight="1" outlineLevel="1" x14ac:dyDescent="0.2">
      <c r="B498" s="44">
        <v>2015</v>
      </c>
      <c r="C498" s="72"/>
      <c r="D498" s="177">
        <v>1114</v>
      </c>
      <c r="E498" s="177" t="s">
        <v>50</v>
      </c>
      <c r="F498" s="177">
        <v>816</v>
      </c>
      <c r="G498" s="177" t="s">
        <v>50</v>
      </c>
      <c r="H498" s="177">
        <v>298</v>
      </c>
      <c r="I498" s="177" t="s">
        <v>50</v>
      </c>
    </row>
    <row r="499" spans="2:9" ht="15" hidden="1" customHeight="1" outlineLevel="1" x14ac:dyDescent="0.2">
      <c r="B499" s="44">
        <v>2014</v>
      </c>
      <c r="C499" s="72"/>
      <c r="D499" s="177">
        <v>1077</v>
      </c>
      <c r="E499" s="70" t="s">
        <v>276</v>
      </c>
      <c r="F499" s="177">
        <v>780</v>
      </c>
      <c r="G499" s="70" t="s">
        <v>276</v>
      </c>
      <c r="H499" s="177">
        <v>297</v>
      </c>
      <c r="I499" s="70" t="s">
        <v>276</v>
      </c>
    </row>
    <row r="500" spans="2:9" ht="15" hidden="1" customHeight="1" outlineLevel="1" x14ac:dyDescent="0.2">
      <c r="B500" s="225" t="s">
        <v>32</v>
      </c>
      <c r="C500" s="72"/>
      <c r="D500" s="77"/>
      <c r="E500" s="77"/>
      <c r="F500" s="77"/>
      <c r="G500" s="77"/>
      <c r="H500" s="77"/>
      <c r="I500" s="77"/>
    </row>
    <row r="501" spans="2:9" ht="15" hidden="1" customHeight="1" outlineLevel="1" x14ac:dyDescent="0.2">
      <c r="B501" s="76">
        <v>2019</v>
      </c>
      <c r="C501" s="72"/>
      <c r="D501" s="180">
        <v>543</v>
      </c>
      <c r="E501" s="180"/>
      <c r="F501" s="180">
        <v>372</v>
      </c>
      <c r="G501" s="180"/>
      <c r="H501" s="180">
        <v>171</v>
      </c>
      <c r="I501" s="77"/>
    </row>
    <row r="502" spans="2:9" ht="15" hidden="1" customHeight="1" outlineLevel="1" x14ac:dyDescent="0.2">
      <c r="B502" s="76">
        <v>2018</v>
      </c>
      <c r="C502" s="72"/>
      <c r="D502" s="77">
        <v>535</v>
      </c>
      <c r="E502" s="77"/>
      <c r="F502" s="180">
        <v>372</v>
      </c>
      <c r="G502" s="77"/>
      <c r="H502" s="180">
        <v>163</v>
      </c>
      <c r="I502" s="77"/>
    </row>
    <row r="503" spans="2:9" ht="15" hidden="1" customHeight="1" outlineLevel="1" x14ac:dyDescent="0.2">
      <c r="B503" s="76">
        <v>2017</v>
      </c>
      <c r="C503" s="72"/>
      <c r="D503" s="77">
        <v>546</v>
      </c>
      <c r="E503" s="77" t="s">
        <v>50</v>
      </c>
      <c r="F503" s="77">
        <v>384</v>
      </c>
      <c r="G503" s="77" t="s">
        <v>50</v>
      </c>
      <c r="H503" s="77">
        <v>162</v>
      </c>
      <c r="I503" s="77" t="s">
        <v>50</v>
      </c>
    </row>
    <row r="504" spans="2:9" ht="15" hidden="1" customHeight="1" outlineLevel="1" x14ac:dyDescent="0.2">
      <c r="B504" s="44">
        <v>2016</v>
      </c>
      <c r="C504" s="72"/>
      <c r="D504" s="177">
        <v>507</v>
      </c>
      <c r="E504" s="177" t="s">
        <v>50</v>
      </c>
      <c r="F504" s="177">
        <v>361</v>
      </c>
      <c r="G504" s="177" t="s">
        <v>50</v>
      </c>
      <c r="H504" s="177">
        <v>146</v>
      </c>
      <c r="I504" s="177" t="s">
        <v>50</v>
      </c>
    </row>
    <row r="505" spans="2:9" ht="15" hidden="1" customHeight="1" outlineLevel="1" x14ac:dyDescent="0.2">
      <c r="B505" s="44">
        <v>2015</v>
      </c>
      <c r="C505" s="72"/>
      <c r="D505" s="177">
        <v>491</v>
      </c>
      <c r="E505" s="177" t="s">
        <v>50</v>
      </c>
      <c r="F505" s="177">
        <v>354</v>
      </c>
      <c r="G505" s="177" t="s">
        <v>50</v>
      </c>
      <c r="H505" s="177">
        <v>137</v>
      </c>
      <c r="I505" s="177" t="s">
        <v>50</v>
      </c>
    </row>
    <row r="506" spans="2:9" ht="15" hidden="1" customHeight="1" outlineLevel="1" x14ac:dyDescent="0.2">
      <c r="B506" s="44">
        <v>2014</v>
      </c>
      <c r="C506" s="72"/>
      <c r="D506" s="177">
        <v>451</v>
      </c>
      <c r="E506" s="70" t="s">
        <v>276</v>
      </c>
      <c r="F506" s="177">
        <v>331</v>
      </c>
      <c r="G506" s="70" t="s">
        <v>276</v>
      </c>
      <c r="H506" s="177">
        <v>120</v>
      </c>
      <c r="I506" s="70" t="s">
        <v>276</v>
      </c>
    </row>
    <row r="507" spans="2:9" ht="15" hidden="1" customHeight="1" outlineLevel="1" x14ac:dyDescent="0.2">
      <c r="B507" s="225" t="s">
        <v>33</v>
      </c>
      <c r="C507" s="72"/>
      <c r="D507" s="77"/>
      <c r="E507" s="77"/>
      <c r="F507" s="77"/>
      <c r="G507" s="77"/>
      <c r="H507" s="77"/>
      <c r="I507" s="77"/>
    </row>
    <row r="508" spans="2:9" ht="15" hidden="1" customHeight="1" outlineLevel="1" x14ac:dyDescent="0.2">
      <c r="B508" s="76">
        <v>2019</v>
      </c>
      <c r="C508" s="72"/>
      <c r="D508" s="180">
        <v>536</v>
      </c>
      <c r="E508" s="180"/>
      <c r="F508" s="180">
        <v>365</v>
      </c>
      <c r="G508" s="180"/>
      <c r="H508" s="180">
        <v>171</v>
      </c>
      <c r="I508" s="77"/>
    </row>
    <row r="509" spans="2:9" ht="15" hidden="1" customHeight="1" outlineLevel="1" x14ac:dyDescent="0.2">
      <c r="B509" s="76">
        <v>2018</v>
      </c>
      <c r="C509" s="72"/>
      <c r="D509" s="77">
        <v>523</v>
      </c>
      <c r="E509" s="77"/>
      <c r="F509" s="180">
        <v>357</v>
      </c>
      <c r="G509" s="77"/>
      <c r="H509" s="180">
        <v>166</v>
      </c>
      <c r="I509" s="77"/>
    </row>
    <row r="510" spans="2:9" ht="15" hidden="1" customHeight="1" outlineLevel="1" x14ac:dyDescent="0.2">
      <c r="B510" s="76">
        <v>2017</v>
      </c>
      <c r="C510" s="72"/>
      <c r="D510" s="77">
        <v>520</v>
      </c>
      <c r="E510" s="77" t="s">
        <v>50</v>
      </c>
      <c r="F510" s="77">
        <v>356</v>
      </c>
      <c r="G510" s="77" t="s">
        <v>50</v>
      </c>
      <c r="H510" s="77">
        <v>164</v>
      </c>
      <c r="I510" s="77" t="s">
        <v>50</v>
      </c>
    </row>
    <row r="511" spans="2:9" ht="15" hidden="1" customHeight="1" outlineLevel="1" x14ac:dyDescent="0.2">
      <c r="B511" s="44">
        <v>2016</v>
      </c>
      <c r="C511" s="72"/>
      <c r="D511" s="177">
        <v>510</v>
      </c>
      <c r="E511" s="177" t="s">
        <v>50</v>
      </c>
      <c r="F511" s="177">
        <v>340</v>
      </c>
      <c r="G511" s="177" t="s">
        <v>50</v>
      </c>
      <c r="H511" s="177">
        <v>170</v>
      </c>
      <c r="I511" s="177" t="s">
        <v>50</v>
      </c>
    </row>
    <row r="512" spans="2:9" ht="15" hidden="1" customHeight="1" outlineLevel="1" x14ac:dyDescent="0.2">
      <c r="B512" s="44">
        <v>2015</v>
      </c>
      <c r="C512" s="72"/>
      <c r="D512" s="177">
        <v>527</v>
      </c>
      <c r="E512" s="177" t="s">
        <v>50</v>
      </c>
      <c r="F512" s="177">
        <v>341</v>
      </c>
      <c r="G512" s="177" t="s">
        <v>50</v>
      </c>
      <c r="H512" s="177">
        <v>186</v>
      </c>
      <c r="I512" s="177" t="s">
        <v>50</v>
      </c>
    </row>
    <row r="513" spans="1:9" ht="15" hidden="1" customHeight="1" outlineLevel="1" x14ac:dyDescent="0.2">
      <c r="B513" s="44">
        <v>2014</v>
      </c>
      <c r="C513" s="72"/>
      <c r="D513" s="177">
        <v>527</v>
      </c>
      <c r="E513" s="70" t="s">
        <v>276</v>
      </c>
      <c r="F513" s="177">
        <v>355</v>
      </c>
      <c r="G513" s="70" t="s">
        <v>276</v>
      </c>
      <c r="H513" s="177">
        <v>172</v>
      </c>
      <c r="I513" s="70" t="s">
        <v>276</v>
      </c>
    </row>
    <row r="514" spans="1:9" ht="15" customHeight="1" collapsed="1" x14ac:dyDescent="0.2">
      <c r="B514" s="257" t="s">
        <v>204</v>
      </c>
      <c r="C514" s="72"/>
      <c r="D514" s="77"/>
      <c r="E514" s="77"/>
      <c r="F514" s="77"/>
      <c r="G514" s="77"/>
      <c r="H514" s="77"/>
      <c r="I514" s="77"/>
    </row>
    <row r="515" spans="1:9" ht="15" customHeight="1" x14ac:dyDescent="0.2">
      <c r="B515" s="76">
        <v>2019</v>
      </c>
      <c r="C515" s="72"/>
      <c r="D515" s="180">
        <v>1574</v>
      </c>
      <c r="E515" s="180"/>
      <c r="F515" s="180">
        <v>1097</v>
      </c>
      <c r="G515" s="180"/>
      <c r="H515" s="180">
        <v>477</v>
      </c>
      <c r="I515" s="77"/>
    </row>
    <row r="516" spans="1:9" ht="15" customHeight="1" x14ac:dyDescent="0.2">
      <c r="B516" s="76">
        <v>2018</v>
      </c>
      <c r="C516" s="72"/>
      <c r="D516" s="77">
        <v>1513</v>
      </c>
      <c r="E516" s="77"/>
      <c r="F516" s="180">
        <v>1059</v>
      </c>
      <c r="G516" s="77"/>
      <c r="H516" s="180">
        <v>454</v>
      </c>
      <c r="I516" s="77"/>
    </row>
    <row r="517" spans="1:9" ht="15" customHeight="1" x14ac:dyDescent="0.2">
      <c r="B517" s="76">
        <v>2017</v>
      </c>
      <c r="C517" s="72"/>
      <c r="D517" s="77">
        <v>1431</v>
      </c>
      <c r="E517" s="77" t="s">
        <v>50</v>
      </c>
      <c r="F517" s="77">
        <v>998</v>
      </c>
      <c r="G517" s="77" t="s">
        <v>50</v>
      </c>
      <c r="H517" s="77">
        <v>433</v>
      </c>
      <c r="I517" s="77" t="s">
        <v>50</v>
      </c>
    </row>
    <row r="518" spans="1:9" ht="15" customHeight="1" x14ac:dyDescent="0.2">
      <c r="B518" s="44">
        <v>2016</v>
      </c>
      <c r="C518" s="72"/>
      <c r="D518" s="177">
        <v>1343</v>
      </c>
      <c r="E518" s="177" t="s">
        <v>50</v>
      </c>
      <c r="F518" s="177">
        <v>929</v>
      </c>
      <c r="G518" s="177" t="s">
        <v>50</v>
      </c>
      <c r="H518" s="177">
        <v>414</v>
      </c>
      <c r="I518" s="177" t="s">
        <v>50</v>
      </c>
    </row>
    <row r="519" spans="1:9" ht="15" customHeight="1" x14ac:dyDescent="0.2">
      <c r="B519" s="44">
        <v>2015</v>
      </c>
      <c r="C519" s="72"/>
      <c r="D519" s="177">
        <v>1346</v>
      </c>
      <c r="E519" s="177" t="s">
        <v>50</v>
      </c>
      <c r="F519" s="177">
        <v>923</v>
      </c>
      <c r="G519" s="177" t="s">
        <v>50</v>
      </c>
      <c r="H519" s="177">
        <v>423</v>
      </c>
      <c r="I519" s="177" t="s">
        <v>50</v>
      </c>
    </row>
    <row r="520" spans="1:9" ht="15" customHeight="1" x14ac:dyDescent="0.2">
      <c r="B520" s="44">
        <v>2014</v>
      </c>
      <c r="C520" s="72"/>
      <c r="D520" s="177">
        <v>1305</v>
      </c>
      <c r="E520" s="70" t="s">
        <v>276</v>
      </c>
      <c r="F520" s="177">
        <v>857</v>
      </c>
      <c r="G520" s="70" t="s">
        <v>276</v>
      </c>
      <c r="H520" s="177">
        <v>448</v>
      </c>
      <c r="I520" s="70" t="s">
        <v>276</v>
      </c>
    </row>
    <row r="521" spans="1:9" s="69" customFormat="1" ht="15" hidden="1" customHeight="1" outlineLevel="1" x14ac:dyDescent="0.2">
      <c r="A521" s="11"/>
      <c r="B521" s="225" t="s">
        <v>17</v>
      </c>
      <c r="C521" s="72"/>
      <c r="D521" s="77"/>
      <c r="E521" s="77"/>
      <c r="F521" s="11"/>
      <c r="G521" s="77"/>
      <c r="H521" s="11"/>
      <c r="I521" s="77"/>
    </row>
    <row r="522" spans="1:9" s="69" customFormat="1" ht="15" hidden="1" customHeight="1" outlineLevel="1" x14ac:dyDescent="0.2">
      <c r="A522" s="11"/>
      <c r="B522" s="76">
        <v>2019</v>
      </c>
      <c r="C522" s="72"/>
      <c r="D522" s="180">
        <v>159</v>
      </c>
      <c r="E522" s="180"/>
      <c r="F522" s="180">
        <v>138</v>
      </c>
      <c r="G522" s="180"/>
      <c r="H522" s="180">
        <v>21</v>
      </c>
      <c r="I522" s="77"/>
    </row>
    <row r="523" spans="1:9" s="69" customFormat="1" ht="15" hidden="1" customHeight="1" outlineLevel="1" x14ac:dyDescent="0.2">
      <c r="A523" s="11"/>
      <c r="B523" s="76">
        <v>2018</v>
      </c>
      <c r="C523" s="72"/>
      <c r="D523" s="77">
        <v>166</v>
      </c>
      <c r="E523" s="77"/>
      <c r="F523" s="180">
        <v>141</v>
      </c>
      <c r="G523" s="77"/>
      <c r="H523" s="180">
        <v>25</v>
      </c>
      <c r="I523" s="77"/>
    </row>
    <row r="524" spans="1:9" ht="15" hidden="1" customHeight="1" outlineLevel="1" x14ac:dyDescent="0.2">
      <c r="B524" s="76">
        <v>2017</v>
      </c>
      <c r="C524" s="72"/>
      <c r="D524" s="77">
        <v>155</v>
      </c>
      <c r="E524" s="77" t="s">
        <v>50</v>
      </c>
      <c r="F524" s="77">
        <v>132</v>
      </c>
      <c r="G524" s="77" t="s">
        <v>50</v>
      </c>
      <c r="H524" s="77">
        <v>23</v>
      </c>
      <c r="I524" s="77" t="s">
        <v>50</v>
      </c>
    </row>
    <row r="525" spans="1:9" ht="15" hidden="1" customHeight="1" outlineLevel="1" x14ac:dyDescent="0.2">
      <c r="B525" s="44">
        <v>2016</v>
      </c>
      <c r="C525" s="72"/>
      <c r="D525" s="177">
        <v>167</v>
      </c>
      <c r="E525" s="177" t="s">
        <v>50</v>
      </c>
      <c r="F525" s="177">
        <v>147</v>
      </c>
      <c r="G525" s="177" t="s">
        <v>50</v>
      </c>
      <c r="H525" s="177">
        <v>20</v>
      </c>
      <c r="I525" s="177" t="s">
        <v>50</v>
      </c>
    </row>
    <row r="526" spans="1:9" ht="15" hidden="1" customHeight="1" outlineLevel="1" x14ac:dyDescent="0.2">
      <c r="B526" s="44">
        <v>2015</v>
      </c>
      <c r="C526" s="72"/>
      <c r="D526" s="177">
        <v>147</v>
      </c>
      <c r="E526" s="177" t="s">
        <v>50</v>
      </c>
      <c r="F526" s="177">
        <v>125</v>
      </c>
      <c r="G526" s="177" t="s">
        <v>50</v>
      </c>
      <c r="H526" s="177">
        <v>22</v>
      </c>
      <c r="I526" s="177" t="s">
        <v>50</v>
      </c>
    </row>
    <row r="527" spans="1:9" ht="15" hidden="1" customHeight="1" outlineLevel="1" x14ac:dyDescent="0.2">
      <c r="B527" s="44">
        <v>2014</v>
      </c>
      <c r="C527" s="72"/>
      <c r="D527" s="177">
        <v>142</v>
      </c>
      <c r="E527" s="70" t="s">
        <v>276</v>
      </c>
      <c r="F527" s="177">
        <v>121</v>
      </c>
      <c r="G527" s="70" t="s">
        <v>276</v>
      </c>
      <c r="H527" s="177">
        <v>21</v>
      </c>
      <c r="I527" s="70" t="s">
        <v>276</v>
      </c>
    </row>
    <row r="528" spans="1:9" ht="15" hidden="1" customHeight="1" outlineLevel="1" x14ac:dyDescent="0.2">
      <c r="B528" s="225" t="s">
        <v>18</v>
      </c>
      <c r="C528" s="72"/>
      <c r="D528" s="77"/>
      <c r="E528" s="77"/>
      <c r="F528" s="77"/>
      <c r="G528" s="77"/>
      <c r="H528" s="77"/>
      <c r="I528" s="77"/>
    </row>
    <row r="529" spans="2:9" ht="15" hidden="1" customHeight="1" outlineLevel="1" x14ac:dyDescent="0.2">
      <c r="B529" s="76">
        <v>2019</v>
      </c>
      <c r="C529" s="72"/>
      <c r="D529" s="77">
        <v>0</v>
      </c>
      <c r="E529" s="77"/>
      <c r="F529" s="77">
        <v>0</v>
      </c>
      <c r="G529" s="77"/>
      <c r="H529" s="77">
        <v>0</v>
      </c>
      <c r="I529" s="77"/>
    </row>
    <row r="530" spans="2:9" ht="15" hidden="1" customHeight="1" outlineLevel="1" x14ac:dyDescent="0.2">
      <c r="B530" s="76">
        <v>2018</v>
      </c>
      <c r="C530" s="72"/>
      <c r="D530" s="77">
        <v>0</v>
      </c>
      <c r="E530" s="77"/>
      <c r="F530" s="77">
        <v>0</v>
      </c>
      <c r="G530" s="77"/>
      <c r="H530" s="77">
        <v>0</v>
      </c>
      <c r="I530" s="77"/>
    </row>
    <row r="531" spans="2:9" ht="15" hidden="1" customHeight="1" outlineLevel="1" x14ac:dyDescent="0.2">
      <c r="B531" s="76">
        <v>2017</v>
      </c>
      <c r="C531" s="72"/>
      <c r="D531" s="77">
        <v>0</v>
      </c>
      <c r="E531" s="77" t="s">
        <v>50</v>
      </c>
      <c r="F531" s="77">
        <v>0</v>
      </c>
      <c r="G531" s="77" t="s">
        <v>50</v>
      </c>
      <c r="H531" s="77">
        <v>0</v>
      </c>
      <c r="I531" s="77" t="s">
        <v>50</v>
      </c>
    </row>
    <row r="532" spans="2:9" ht="15" hidden="1" customHeight="1" outlineLevel="1" x14ac:dyDescent="0.2">
      <c r="B532" s="44">
        <v>2016</v>
      </c>
      <c r="C532" s="72"/>
      <c r="D532" s="77">
        <v>0</v>
      </c>
      <c r="E532" s="77" t="s">
        <v>50</v>
      </c>
      <c r="F532" s="77">
        <v>0</v>
      </c>
      <c r="G532" s="77" t="s">
        <v>50</v>
      </c>
      <c r="H532" s="77">
        <v>0</v>
      </c>
      <c r="I532" s="77" t="s">
        <v>50</v>
      </c>
    </row>
    <row r="533" spans="2:9" ht="15" hidden="1" customHeight="1" outlineLevel="1" x14ac:dyDescent="0.2">
      <c r="B533" s="44">
        <v>2015</v>
      </c>
      <c r="C533" s="72"/>
      <c r="D533" s="77">
        <v>0</v>
      </c>
      <c r="E533" s="77" t="s">
        <v>50</v>
      </c>
      <c r="F533" s="77">
        <v>0</v>
      </c>
      <c r="G533" s="77" t="s">
        <v>50</v>
      </c>
      <c r="H533" s="77">
        <v>0</v>
      </c>
      <c r="I533" s="77" t="s">
        <v>50</v>
      </c>
    </row>
    <row r="534" spans="2:9" ht="15" hidden="1" customHeight="1" outlineLevel="1" x14ac:dyDescent="0.2">
      <c r="B534" s="44">
        <v>2014</v>
      </c>
      <c r="C534" s="72"/>
      <c r="D534" s="77">
        <v>0</v>
      </c>
      <c r="E534" s="70" t="s">
        <v>276</v>
      </c>
      <c r="F534" s="77">
        <v>0</v>
      </c>
      <c r="G534" s="70" t="s">
        <v>276</v>
      </c>
      <c r="H534" s="77">
        <v>0</v>
      </c>
      <c r="I534" s="70" t="s">
        <v>276</v>
      </c>
    </row>
    <row r="535" spans="2:9" ht="15" hidden="1" customHeight="1" outlineLevel="1" x14ac:dyDescent="0.2">
      <c r="B535" s="225" t="s">
        <v>19</v>
      </c>
      <c r="C535" s="72"/>
      <c r="D535" s="77"/>
      <c r="E535" s="77"/>
      <c r="F535" s="77"/>
      <c r="G535" s="77"/>
      <c r="H535" s="77"/>
      <c r="I535" s="77"/>
    </row>
    <row r="536" spans="2:9" ht="15" hidden="1" customHeight="1" outlineLevel="1" x14ac:dyDescent="0.2">
      <c r="B536" s="76">
        <v>2019</v>
      </c>
      <c r="C536" s="72"/>
      <c r="D536" s="180">
        <v>69</v>
      </c>
      <c r="E536" s="180"/>
      <c r="F536" s="180">
        <v>16</v>
      </c>
      <c r="G536" s="180"/>
      <c r="H536" s="180">
        <v>53</v>
      </c>
      <c r="I536" s="77"/>
    </row>
    <row r="537" spans="2:9" ht="15" hidden="1" customHeight="1" outlineLevel="1" x14ac:dyDescent="0.2">
      <c r="B537" s="76">
        <v>2018</v>
      </c>
      <c r="C537" s="72"/>
      <c r="D537" s="77">
        <v>62</v>
      </c>
      <c r="E537" s="77"/>
      <c r="F537" s="180">
        <v>15</v>
      </c>
      <c r="G537" s="77"/>
      <c r="H537" s="180">
        <v>47</v>
      </c>
      <c r="I537" s="77"/>
    </row>
    <row r="538" spans="2:9" ht="15" hidden="1" customHeight="1" outlineLevel="1" x14ac:dyDescent="0.2">
      <c r="B538" s="76">
        <v>2017</v>
      </c>
      <c r="C538" s="72"/>
      <c r="D538" s="77">
        <v>63</v>
      </c>
      <c r="E538" s="77" t="s">
        <v>50</v>
      </c>
      <c r="F538" s="77">
        <v>15</v>
      </c>
      <c r="G538" s="77" t="s">
        <v>50</v>
      </c>
      <c r="H538" s="77">
        <v>48</v>
      </c>
      <c r="I538" s="77" t="s">
        <v>50</v>
      </c>
    </row>
    <row r="539" spans="2:9" ht="15" hidden="1" customHeight="1" outlineLevel="1" x14ac:dyDescent="0.2">
      <c r="B539" s="44">
        <v>2016</v>
      </c>
      <c r="C539" s="72"/>
      <c r="D539" s="177">
        <v>64</v>
      </c>
      <c r="E539" s="177" t="s">
        <v>50</v>
      </c>
      <c r="F539" s="177">
        <v>18</v>
      </c>
      <c r="G539" s="177" t="s">
        <v>50</v>
      </c>
      <c r="H539" s="177">
        <v>46</v>
      </c>
      <c r="I539" s="177" t="s">
        <v>50</v>
      </c>
    </row>
    <row r="540" spans="2:9" ht="15" hidden="1" customHeight="1" outlineLevel="1" x14ac:dyDescent="0.2">
      <c r="B540" s="44">
        <v>2015</v>
      </c>
      <c r="C540" s="72"/>
      <c r="D540" s="177">
        <v>58</v>
      </c>
      <c r="E540" s="177" t="s">
        <v>50</v>
      </c>
      <c r="F540" s="177">
        <v>14</v>
      </c>
      <c r="G540" s="177" t="s">
        <v>50</v>
      </c>
      <c r="H540" s="177">
        <v>44</v>
      </c>
      <c r="I540" s="177" t="s">
        <v>50</v>
      </c>
    </row>
    <row r="541" spans="2:9" ht="15" hidden="1" customHeight="1" outlineLevel="1" x14ac:dyDescent="0.2">
      <c r="B541" s="44">
        <v>2014</v>
      </c>
      <c r="C541" s="72"/>
      <c r="D541" s="177">
        <v>70</v>
      </c>
      <c r="E541" s="70" t="s">
        <v>276</v>
      </c>
      <c r="F541" s="177">
        <v>18</v>
      </c>
      <c r="G541" s="70" t="s">
        <v>276</v>
      </c>
      <c r="H541" s="177">
        <v>52</v>
      </c>
      <c r="I541" s="70" t="s">
        <v>276</v>
      </c>
    </row>
    <row r="542" spans="2:9" ht="15" hidden="1" customHeight="1" outlineLevel="1" x14ac:dyDescent="0.2">
      <c r="B542" s="225" t="s">
        <v>20</v>
      </c>
      <c r="C542" s="72"/>
      <c r="D542" s="77"/>
      <c r="E542" s="77"/>
      <c r="F542" s="77"/>
      <c r="G542" s="77"/>
      <c r="H542" s="77"/>
      <c r="I542" s="77"/>
    </row>
    <row r="543" spans="2:9" ht="15" hidden="1" customHeight="1" outlineLevel="1" x14ac:dyDescent="0.2">
      <c r="B543" s="76">
        <v>2019</v>
      </c>
      <c r="C543" s="72"/>
      <c r="D543" s="180">
        <v>4</v>
      </c>
      <c r="E543" s="180"/>
      <c r="F543" s="180">
        <v>1</v>
      </c>
      <c r="G543" s="180"/>
      <c r="H543" s="180">
        <v>3</v>
      </c>
      <c r="I543" s="77"/>
    </row>
    <row r="544" spans="2:9" ht="15" hidden="1" customHeight="1" outlineLevel="1" x14ac:dyDescent="0.2">
      <c r="B544" s="76">
        <v>2018</v>
      </c>
      <c r="C544" s="72"/>
      <c r="D544" s="77">
        <v>3</v>
      </c>
      <c r="E544" s="77"/>
      <c r="F544" s="77">
        <v>0</v>
      </c>
      <c r="G544" s="77"/>
      <c r="H544" s="180">
        <v>3</v>
      </c>
      <c r="I544" s="77"/>
    </row>
    <row r="545" spans="2:9" ht="15" hidden="1" customHeight="1" outlineLevel="1" x14ac:dyDescent="0.2">
      <c r="B545" s="76">
        <v>2017</v>
      </c>
      <c r="C545" s="72"/>
      <c r="D545" s="77">
        <v>3</v>
      </c>
      <c r="E545" s="77" t="s">
        <v>50</v>
      </c>
      <c r="F545" s="77">
        <v>0</v>
      </c>
      <c r="G545" s="77" t="s">
        <v>50</v>
      </c>
      <c r="H545" s="77">
        <v>3</v>
      </c>
      <c r="I545" s="77" t="s">
        <v>50</v>
      </c>
    </row>
    <row r="546" spans="2:9" ht="15" hidden="1" customHeight="1" outlineLevel="1" x14ac:dyDescent="0.2">
      <c r="B546" s="44">
        <v>2016</v>
      </c>
      <c r="C546" s="72"/>
      <c r="D546" s="177">
        <v>2</v>
      </c>
      <c r="E546" s="177" t="s">
        <v>50</v>
      </c>
      <c r="F546" s="77">
        <v>0</v>
      </c>
      <c r="G546" s="177" t="s">
        <v>50</v>
      </c>
      <c r="H546" s="77">
        <v>2</v>
      </c>
      <c r="I546" s="177" t="s">
        <v>50</v>
      </c>
    </row>
    <row r="547" spans="2:9" ht="15" hidden="1" customHeight="1" outlineLevel="1" x14ac:dyDescent="0.2">
      <c r="B547" s="44">
        <v>2015</v>
      </c>
      <c r="C547" s="72"/>
      <c r="D547" s="177">
        <v>2</v>
      </c>
      <c r="E547" s="177" t="s">
        <v>50</v>
      </c>
      <c r="F547" s="77">
        <v>0</v>
      </c>
      <c r="G547" s="177" t="s">
        <v>50</v>
      </c>
      <c r="H547" s="77">
        <v>2</v>
      </c>
      <c r="I547" s="177" t="s">
        <v>50</v>
      </c>
    </row>
    <row r="548" spans="2:9" ht="15" hidden="1" customHeight="1" outlineLevel="1" x14ac:dyDescent="0.2">
      <c r="B548" s="44">
        <v>2014</v>
      </c>
      <c r="C548" s="72"/>
      <c r="D548" s="177">
        <v>2</v>
      </c>
      <c r="E548" s="70" t="s">
        <v>276</v>
      </c>
      <c r="F548" s="77">
        <v>0</v>
      </c>
      <c r="G548" s="70" t="s">
        <v>276</v>
      </c>
      <c r="H548" s="77">
        <v>2</v>
      </c>
      <c r="I548" s="70" t="s">
        <v>276</v>
      </c>
    </row>
    <row r="549" spans="2:9" ht="15" hidden="1" customHeight="1" outlineLevel="1" x14ac:dyDescent="0.2">
      <c r="B549" s="225" t="s">
        <v>21</v>
      </c>
      <c r="C549" s="267"/>
      <c r="D549" s="267"/>
      <c r="E549" s="267"/>
      <c r="F549" s="267"/>
      <c r="G549" s="267"/>
      <c r="H549" s="267"/>
      <c r="I549" s="267"/>
    </row>
    <row r="550" spans="2:9" ht="15" hidden="1" customHeight="1" outlineLevel="1" x14ac:dyDescent="0.2">
      <c r="B550" s="76">
        <v>2019</v>
      </c>
      <c r="C550" s="72"/>
      <c r="D550" s="180">
        <v>2</v>
      </c>
      <c r="E550" s="180"/>
      <c r="F550" s="77">
        <v>0</v>
      </c>
      <c r="G550" s="180"/>
      <c r="H550" s="180">
        <v>2</v>
      </c>
      <c r="I550" s="77"/>
    </row>
    <row r="551" spans="2:9" ht="15" hidden="1" customHeight="1" outlineLevel="1" x14ac:dyDescent="0.2">
      <c r="B551" s="76">
        <v>2018</v>
      </c>
      <c r="C551" s="72"/>
      <c r="D551" s="77">
        <v>3</v>
      </c>
      <c r="E551" s="77"/>
      <c r="F551" s="77">
        <v>0</v>
      </c>
      <c r="G551" s="77"/>
      <c r="H551" s="77">
        <v>3</v>
      </c>
      <c r="I551" s="77"/>
    </row>
    <row r="552" spans="2:9" ht="15" hidden="1" customHeight="1" outlineLevel="1" x14ac:dyDescent="0.2">
      <c r="B552" s="76">
        <v>2017</v>
      </c>
      <c r="C552" s="72"/>
      <c r="D552" s="77">
        <v>4</v>
      </c>
      <c r="E552" s="77" t="s">
        <v>50</v>
      </c>
      <c r="F552" s="77">
        <v>0</v>
      </c>
      <c r="G552" s="77" t="s">
        <v>50</v>
      </c>
      <c r="H552" s="77">
        <v>4</v>
      </c>
      <c r="I552" s="77" t="s">
        <v>50</v>
      </c>
    </row>
    <row r="553" spans="2:9" ht="15" hidden="1" customHeight="1" outlineLevel="1" x14ac:dyDescent="0.2">
      <c r="B553" s="44">
        <v>2016</v>
      </c>
      <c r="C553" s="72"/>
      <c r="D553" s="177">
        <v>4</v>
      </c>
      <c r="E553" s="177" t="s">
        <v>50</v>
      </c>
      <c r="F553" s="77">
        <v>0</v>
      </c>
      <c r="G553" s="177" t="s">
        <v>50</v>
      </c>
      <c r="H553" s="77">
        <v>4</v>
      </c>
      <c r="I553" s="177" t="s">
        <v>50</v>
      </c>
    </row>
    <row r="554" spans="2:9" ht="15" hidden="1" customHeight="1" outlineLevel="1" x14ac:dyDescent="0.2">
      <c r="B554" s="44">
        <v>2015</v>
      </c>
      <c r="C554" s="72"/>
      <c r="D554" s="177">
        <v>3</v>
      </c>
      <c r="E554" s="177" t="s">
        <v>50</v>
      </c>
      <c r="F554" s="77">
        <v>0</v>
      </c>
      <c r="G554" s="177" t="s">
        <v>50</v>
      </c>
      <c r="H554" s="77">
        <v>3</v>
      </c>
      <c r="I554" s="177" t="s">
        <v>50</v>
      </c>
    </row>
    <row r="555" spans="2:9" ht="15" hidden="1" customHeight="1" outlineLevel="1" x14ac:dyDescent="0.2">
      <c r="B555" s="44">
        <v>2014</v>
      </c>
      <c r="C555" s="72"/>
      <c r="D555" s="177">
        <v>4</v>
      </c>
      <c r="E555" s="70" t="s">
        <v>276</v>
      </c>
      <c r="F555" s="77">
        <v>0</v>
      </c>
      <c r="G555" s="70" t="s">
        <v>276</v>
      </c>
      <c r="H555" s="177">
        <v>4</v>
      </c>
      <c r="I555" s="70" t="s">
        <v>276</v>
      </c>
    </row>
    <row r="556" spans="2:9" ht="15" hidden="1" customHeight="1" outlineLevel="1" x14ac:dyDescent="0.2">
      <c r="B556" s="225" t="s">
        <v>22</v>
      </c>
      <c r="C556" s="72"/>
      <c r="D556" s="77"/>
      <c r="E556" s="77"/>
      <c r="F556" s="77"/>
      <c r="G556" s="77"/>
      <c r="H556" s="77"/>
      <c r="I556" s="77"/>
    </row>
    <row r="557" spans="2:9" ht="15" hidden="1" customHeight="1" outlineLevel="1" x14ac:dyDescent="0.2">
      <c r="B557" s="76">
        <v>2019</v>
      </c>
      <c r="C557" s="72"/>
      <c r="D557" s="180">
        <v>113</v>
      </c>
      <c r="E557" s="180"/>
      <c r="F557" s="180">
        <v>31</v>
      </c>
      <c r="G557" s="180"/>
      <c r="H557" s="180">
        <v>82</v>
      </c>
      <c r="I557" s="77"/>
    </row>
    <row r="558" spans="2:9" ht="15" hidden="1" customHeight="1" outlineLevel="1" x14ac:dyDescent="0.2">
      <c r="B558" s="76">
        <v>2018</v>
      </c>
      <c r="C558" s="72"/>
      <c r="D558" s="77">
        <v>107</v>
      </c>
      <c r="E558" s="77"/>
      <c r="F558" s="180">
        <v>30</v>
      </c>
      <c r="G558" s="77"/>
      <c r="H558" s="180">
        <v>77</v>
      </c>
      <c r="I558" s="77"/>
    </row>
    <row r="559" spans="2:9" ht="15" hidden="1" customHeight="1" outlineLevel="1" x14ac:dyDescent="0.2">
      <c r="B559" s="76">
        <v>2017</v>
      </c>
      <c r="C559" s="72"/>
      <c r="D559" s="77">
        <v>97</v>
      </c>
      <c r="E559" s="77" t="s">
        <v>50</v>
      </c>
      <c r="F559" s="77">
        <v>25</v>
      </c>
      <c r="G559" s="77" t="s">
        <v>50</v>
      </c>
      <c r="H559" s="77">
        <v>72</v>
      </c>
      <c r="I559" s="77" t="s">
        <v>50</v>
      </c>
    </row>
    <row r="560" spans="2:9" ht="15" hidden="1" customHeight="1" outlineLevel="1" x14ac:dyDescent="0.2">
      <c r="B560" s="44">
        <v>2016</v>
      </c>
      <c r="C560" s="72"/>
      <c r="D560" s="177">
        <v>94</v>
      </c>
      <c r="E560" s="177" t="s">
        <v>50</v>
      </c>
      <c r="F560" s="179">
        <v>20</v>
      </c>
      <c r="G560" s="177" t="s">
        <v>50</v>
      </c>
      <c r="H560" s="177">
        <v>74</v>
      </c>
      <c r="I560" s="177" t="s">
        <v>50</v>
      </c>
    </row>
    <row r="561" spans="2:9" ht="15" hidden="1" customHeight="1" outlineLevel="1" x14ac:dyDescent="0.2">
      <c r="B561" s="44">
        <v>2015</v>
      </c>
      <c r="C561" s="72"/>
      <c r="D561" s="177">
        <v>98</v>
      </c>
      <c r="E561" s="177" t="s">
        <v>50</v>
      </c>
      <c r="F561" s="177">
        <v>20</v>
      </c>
      <c r="G561" s="177" t="s">
        <v>50</v>
      </c>
      <c r="H561" s="177">
        <v>78</v>
      </c>
      <c r="I561" s="177" t="s">
        <v>50</v>
      </c>
    </row>
    <row r="562" spans="2:9" ht="15" hidden="1" customHeight="1" outlineLevel="1" x14ac:dyDescent="0.2">
      <c r="B562" s="44">
        <v>2014</v>
      </c>
      <c r="C562" s="72"/>
      <c r="D562" s="177">
        <v>114</v>
      </c>
      <c r="E562" s="70" t="s">
        <v>276</v>
      </c>
      <c r="F562" s="177">
        <v>26</v>
      </c>
      <c r="G562" s="70" t="s">
        <v>276</v>
      </c>
      <c r="H562" s="177">
        <v>88</v>
      </c>
      <c r="I562" s="70" t="s">
        <v>276</v>
      </c>
    </row>
    <row r="563" spans="2:9" ht="15" hidden="1" customHeight="1" outlineLevel="1" x14ac:dyDescent="0.2">
      <c r="B563" s="225" t="s">
        <v>23</v>
      </c>
      <c r="C563" s="267"/>
      <c r="D563" s="267"/>
      <c r="E563" s="267"/>
      <c r="F563" s="267"/>
      <c r="G563" s="267"/>
      <c r="H563" s="267"/>
      <c r="I563" s="267"/>
    </row>
    <row r="564" spans="2:9" ht="15" hidden="1" customHeight="1" outlineLevel="1" x14ac:dyDescent="0.2">
      <c r="B564" s="76">
        <v>2019</v>
      </c>
      <c r="C564" s="72"/>
      <c r="D564" s="180">
        <v>232</v>
      </c>
      <c r="E564" s="180"/>
      <c r="F564" s="180">
        <v>129</v>
      </c>
      <c r="G564" s="180"/>
      <c r="H564" s="180">
        <v>103</v>
      </c>
      <c r="I564" s="77"/>
    </row>
    <row r="565" spans="2:9" ht="15" hidden="1" customHeight="1" outlineLevel="1" x14ac:dyDescent="0.2">
      <c r="B565" s="76">
        <v>2018</v>
      </c>
      <c r="C565" s="72"/>
      <c r="D565" s="77">
        <v>224</v>
      </c>
      <c r="E565" s="77"/>
      <c r="F565" s="180">
        <v>127</v>
      </c>
      <c r="G565" s="77"/>
      <c r="H565" s="180">
        <v>97</v>
      </c>
      <c r="I565" s="77"/>
    </row>
    <row r="566" spans="2:9" ht="15" hidden="1" customHeight="1" outlineLevel="1" x14ac:dyDescent="0.2">
      <c r="B566" s="76">
        <v>2017</v>
      </c>
      <c r="C566" s="72"/>
      <c r="D566" s="77">
        <v>218</v>
      </c>
      <c r="E566" s="77" t="s">
        <v>50</v>
      </c>
      <c r="F566" s="77">
        <v>120</v>
      </c>
      <c r="G566" s="77" t="s">
        <v>50</v>
      </c>
      <c r="H566" s="77">
        <v>98</v>
      </c>
      <c r="I566" s="77" t="s">
        <v>50</v>
      </c>
    </row>
    <row r="567" spans="2:9" ht="15" hidden="1" customHeight="1" outlineLevel="1" x14ac:dyDescent="0.2">
      <c r="B567" s="44">
        <v>2016</v>
      </c>
      <c r="C567" s="72"/>
      <c r="D567" s="177">
        <v>211</v>
      </c>
      <c r="E567" s="177" t="s">
        <v>50</v>
      </c>
      <c r="F567" s="177">
        <v>117</v>
      </c>
      <c r="G567" s="177" t="s">
        <v>50</v>
      </c>
      <c r="H567" s="177">
        <v>94</v>
      </c>
      <c r="I567" s="177" t="s">
        <v>50</v>
      </c>
    </row>
    <row r="568" spans="2:9" ht="15" hidden="1" customHeight="1" outlineLevel="1" x14ac:dyDescent="0.2">
      <c r="B568" s="44">
        <v>2015</v>
      </c>
      <c r="C568" s="72"/>
      <c r="D568" s="177">
        <v>233</v>
      </c>
      <c r="E568" s="177" t="s">
        <v>50</v>
      </c>
      <c r="F568" s="177">
        <v>145</v>
      </c>
      <c r="G568" s="177" t="s">
        <v>50</v>
      </c>
      <c r="H568" s="177">
        <v>88</v>
      </c>
      <c r="I568" s="177" t="s">
        <v>50</v>
      </c>
    </row>
    <row r="569" spans="2:9" ht="15" hidden="1" customHeight="1" outlineLevel="1" x14ac:dyDescent="0.2">
      <c r="B569" s="44">
        <v>2014</v>
      </c>
      <c r="C569" s="72"/>
      <c r="D569" s="177">
        <v>230</v>
      </c>
      <c r="E569" s="70" t="s">
        <v>276</v>
      </c>
      <c r="F569" s="177">
        <v>135</v>
      </c>
      <c r="G569" s="70" t="s">
        <v>276</v>
      </c>
      <c r="H569" s="177">
        <v>95</v>
      </c>
      <c r="I569" s="70" t="s">
        <v>276</v>
      </c>
    </row>
    <row r="570" spans="2:9" ht="15" hidden="1" customHeight="1" outlineLevel="1" x14ac:dyDescent="0.2">
      <c r="B570" s="225" t="s">
        <v>24</v>
      </c>
      <c r="C570" s="72"/>
      <c r="D570" s="77"/>
      <c r="E570" s="77"/>
      <c r="F570" s="77"/>
      <c r="G570" s="77"/>
      <c r="H570" s="77"/>
      <c r="I570" s="77"/>
    </row>
    <row r="571" spans="2:9" ht="15" hidden="1" customHeight="1" outlineLevel="1" x14ac:dyDescent="0.2">
      <c r="B571" s="76">
        <v>2019</v>
      </c>
      <c r="C571" s="72"/>
      <c r="D571" s="180">
        <v>72</v>
      </c>
      <c r="E571" s="180"/>
      <c r="F571" s="180">
        <v>38</v>
      </c>
      <c r="G571" s="180"/>
      <c r="H571" s="180">
        <v>34</v>
      </c>
      <c r="I571" s="77"/>
    </row>
    <row r="572" spans="2:9" ht="15" hidden="1" customHeight="1" outlineLevel="1" x14ac:dyDescent="0.2">
      <c r="B572" s="76">
        <v>2018</v>
      </c>
      <c r="C572" s="72"/>
      <c r="D572" s="77">
        <v>69</v>
      </c>
      <c r="E572" s="77"/>
      <c r="F572" s="77">
        <v>36</v>
      </c>
      <c r="G572" s="77"/>
      <c r="H572" s="77">
        <v>33</v>
      </c>
      <c r="I572" s="77"/>
    </row>
    <row r="573" spans="2:9" ht="15" hidden="1" customHeight="1" outlineLevel="1" x14ac:dyDescent="0.2">
      <c r="B573" s="76">
        <v>2017</v>
      </c>
      <c r="C573" s="72"/>
      <c r="D573" s="77">
        <v>63</v>
      </c>
      <c r="E573" s="77" t="s">
        <v>50</v>
      </c>
      <c r="F573" s="77">
        <v>30</v>
      </c>
      <c r="G573" s="77" t="s">
        <v>50</v>
      </c>
      <c r="H573" s="77">
        <v>33</v>
      </c>
      <c r="I573" s="77" t="s">
        <v>50</v>
      </c>
    </row>
    <row r="574" spans="2:9" ht="15" hidden="1" customHeight="1" outlineLevel="1" x14ac:dyDescent="0.2">
      <c r="B574" s="44">
        <v>2016</v>
      </c>
      <c r="C574" s="72"/>
      <c r="D574" s="177">
        <v>66</v>
      </c>
      <c r="E574" s="177" t="s">
        <v>50</v>
      </c>
      <c r="F574" s="177">
        <v>31</v>
      </c>
      <c r="G574" s="177" t="s">
        <v>50</v>
      </c>
      <c r="H574" s="177">
        <v>35</v>
      </c>
      <c r="I574" s="177" t="s">
        <v>50</v>
      </c>
    </row>
    <row r="575" spans="2:9" ht="15" hidden="1" customHeight="1" outlineLevel="1" x14ac:dyDescent="0.2">
      <c r="B575" s="44">
        <v>2015</v>
      </c>
      <c r="C575" s="72"/>
      <c r="D575" s="177">
        <v>67</v>
      </c>
      <c r="E575" s="177" t="s">
        <v>50</v>
      </c>
      <c r="F575" s="177">
        <v>27</v>
      </c>
      <c r="G575" s="177" t="s">
        <v>50</v>
      </c>
      <c r="H575" s="177">
        <v>40</v>
      </c>
      <c r="I575" s="177" t="s">
        <v>50</v>
      </c>
    </row>
    <row r="576" spans="2:9" ht="15" hidden="1" customHeight="1" outlineLevel="1" x14ac:dyDescent="0.2">
      <c r="B576" s="44">
        <v>2014</v>
      </c>
      <c r="C576" s="72"/>
      <c r="D576" s="177">
        <v>66</v>
      </c>
      <c r="E576" s="70" t="s">
        <v>276</v>
      </c>
      <c r="F576" s="177">
        <v>24</v>
      </c>
      <c r="G576" s="70" t="s">
        <v>276</v>
      </c>
      <c r="H576" s="177">
        <v>42</v>
      </c>
      <c r="I576" s="70" t="s">
        <v>276</v>
      </c>
    </row>
    <row r="577" spans="2:9" ht="15" hidden="1" customHeight="1" outlineLevel="1" x14ac:dyDescent="0.2">
      <c r="B577" s="225" t="s">
        <v>25</v>
      </c>
      <c r="C577" s="72"/>
      <c r="D577" s="77"/>
      <c r="E577" s="77"/>
      <c r="F577" s="77"/>
      <c r="G577" s="77"/>
      <c r="H577" s="77"/>
      <c r="I577" s="77"/>
    </row>
    <row r="578" spans="2:9" ht="15" hidden="1" customHeight="1" outlineLevel="1" x14ac:dyDescent="0.2">
      <c r="B578" s="76">
        <v>2019</v>
      </c>
      <c r="C578" s="72"/>
      <c r="D578" s="180">
        <v>253</v>
      </c>
      <c r="E578" s="180"/>
      <c r="F578" s="180">
        <v>170</v>
      </c>
      <c r="G578" s="180"/>
      <c r="H578" s="180">
        <v>83</v>
      </c>
      <c r="I578" s="77"/>
    </row>
    <row r="579" spans="2:9" ht="15" hidden="1" customHeight="1" outlineLevel="1" x14ac:dyDescent="0.2">
      <c r="B579" s="76">
        <v>2018</v>
      </c>
      <c r="C579" s="72"/>
      <c r="D579" s="77">
        <v>251</v>
      </c>
      <c r="E579" s="77"/>
      <c r="F579" s="180">
        <v>164</v>
      </c>
      <c r="G579" s="77"/>
      <c r="H579" s="180">
        <v>87</v>
      </c>
      <c r="I579" s="77"/>
    </row>
    <row r="580" spans="2:9" ht="15" hidden="1" customHeight="1" outlineLevel="1" x14ac:dyDescent="0.2">
      <c r="B580" s="76">
        <v>2017</v>
      </c>
      <c r="C580" s="72"/>
      <c r="D580" s="77">
        <v>225</v>
      </c>
      <c r="E580" s="77" t="s">
        <v>50</v>
      </c>
      <c r="F580" s="77">
        <v>144</v>
      </c>
      <c r="G580" s="77" t="s">
        <v>50</v>
      </c>
      <c r="H580" s="77">
        <v>81</v>
      </c>
      <c r="I580" s="77" t="s">
        <v>50</v>
      </c>
    </row>
    <row r="581" spans="2:9" ht="15" hidden="1" customHeight="1" outlineLevel="1" x14ac:dyDescent="0.2">
      <c r="B581" s="44">
        <v>2016</v>
      </c>
      <c r="C581" s="72"/>
      <c r="D581" s="177">
        <v>202</v>
      </c>
      <c r="E581" s="177" t="s">
        <v>50</v>
      </c>
      <c r="F581" s="177">
        <v>127</v>
      </c>
      <c r="G581" s="177" t="s">
        <v>50</v>
      </c>
      <c r="H581" s="177">
        <v>75</v>
      </c>
      <c r="I581" s="177" t="s">
        <v>50</v>
      </c>
    </row>
    <row r="582" spans="2:9" ht="15" hidden="1" customHeight="1" outlineLevel="1" x14ac:dyDescent="0.2">
      <c r="B582" s="44">
        <v>2015</v>
      </c>
      <c r="C582" s="72"/>
      <c r="D582" s="177">
        <v>200</v>
      </c>
      <c r="E582" s="177" t="s">
        <v>50</v>
      </c>
      <c r="F582" s="177">
        <v>121</v>
      </c>
      <c r="G582" s="177" t="s">
        <v>50</v>
      </c>
      <c r="H582" s="177">
        <v>79</v>
      </c>
      <c r="I582" s="177" t="s">
        <v>50</v>
      </c>
    </row>
    <row r="583" spans="2:9" ht="15" hidden="1" customHeight="1" outlineLevel="1" x14ac:dyDescent="0.2">
      <c r="B583" s="44">
        <v>2014</v>
      </c>
      <c r="C583" s="72"/>
      <c r="D583" s="177">
        <v>188</v>
      </c>
      <c r="E583" s="70" t="s">
        <v>276</v>
      </c>
      <c r="F583" s="177">
        <v>113</v>
      </c>
      <c r="G583" s="70" t="s">
        <v>276</v>
      </c>
      <c r="H583" s="177">
        <v>75</v>
      </c>
      <c r="I583" s="70" t="s">
        <v>276</v>
      </c>
    </row>
    <row r="584" spans="2:9" ht="15" hidden="1" customHeight="1" outlineLevel="1" x14ac:dyDescent="0.2">
      <c r="B584" s="225" t="s">
        <v>26</v>
      </c>
      <c r="C584" s="72"/>
      <c r="D584" s="77"/>
      <c r="E584" s="77"/>
      <c r="F584" s="77"/>
      <c r="G584" s="77"/>
      <c r="H584" s="77"/>
      <c r="I584" s="77"/>
    </row>
    <row r="585" spans="2:9" ht="15" hidden="1" customHeight="1" outlineLevel="1" x14ac:dyDescent="0.2">
      <c r="B585" s="76">
        <v>2019</v>
      </c>
      <c r="C585" s="72"/>
      <c r="D585" s="180">
        <v>11</v>
      </c>
      <c r="E585" s="180"/>
      <c r="F585" s="180">
        <v>6</v>
      </c>
      <c r="G585" s="180"/>
      <c r="H585" s="180">
        <v>5</v>
      </c>
      <c r="I585" s="77"/>
    </row>
    <row r="586" spans="2:9" ht="15" hidden="1" customHeight="1" outlineLevel="1" x14ac:dyDescent="0.2">
      <c r="B586" s="76">
        <v>2018</v>
      </c>
      <c r="C586" s="72"/>
      <c r="D586" s="77">
        <v>9</v>
      </c>
      <c r="E586" s="77"/>
      <c r="F586" s="180">
        <v>5</v>
      </c>
      <c r="G586" s="77"/>
      <c r="H586" s="180">
        <v>4</v>
      </c>
      <c r="I586" s="77"/>
    </row>
    <row r="587" spans="2:9" ht="15" hidden="1" customHeight="1" outlineLevel="1" x14ac:dyDescent="0.2">
      <c r="B587" s="76">
        <v>2017</v>
      </c>
      <c r="C587" s="72"/>
      <c r="D587" s="77">
        <v>8</v>
      </c>
      <c r="E587" s="77" t="s">
        <v>50</v>
      </c>
      <c r="F587" s="77">
        <v>6</v>
      </c>
      <c r="G587" s="77" t="s">
        <v>50</v>
      </c>
      <c r="H587" s="77">
        <v>2</v>
      </c>
      <c r="I587" s="77" t="s">
        <v>50</v>
      </c>
    </row>
    <row r="588" spans="2:9" ht="15" hidden="1" customHeight="1" outlineLevel="1" x14ac:dyDescent="0.2">
      <c r="B588" s="44">
        <v>2016</v>
      </c>
      <c r="C588" s="72"/>
      <c r="D588" s="177">
        <v>7</v>
      </c>
      <c r="E588" s="177" t="s">
        <v>50</v>
      </c>
      <c r="F588" s="179">
        <v>6</v>
      </c>
      <c r="G588" s="177" t="s">
        <v>50</v>
      </c>
      <c r="H588" s="177">
        <v>1</v>
      </c>
      <c r="I588" s="177" t="s">
        <v>50</v>
      </c>
    </row>
    <row r="589" spans="2:9" ht="15" hidden="1" customHeight="1" outlineLevel="1" x14ac:dyDescent="0.2">
      <c r="B589" s="44">
        <v>2015</v>
      </c>
      <c r="C589" s="72"/>
      <c r="D589" s="177">
        <v>7</v>
      </c>
      <c r="E589" s="177" t="s">
        <v>50</v>
      </c>
      <c r="F589" s="177">
        <v>5</v>
      </c>
      <c r="G589" s="177" t="s">
        <v>50</v>
      </c>
      <c r="H589" s="177">
        <v>2</v>
      </c>
      <c r="I589" s="177" t="s">
        <v>50</v>
      </c>
    </row>
    <row r="590" spans="2:9" ht="15" hidden="1" customHeight="1" outlineLevel="1" x14ac:dyDescent="0.2">
      <c r="B590" s="44">
        <v>2014</v>
      </c>
      <c r="C590" s="72"/>
      <c r="D590" s="177">
        <v>6</v>
      </c>
      <c r="E590" s="70" t="s">
        <v>276</v>
      </c>
      <c r="F590" s="177">
        <v>4</v>
      </c>
      <c r="G590" s="70" t="s">
        <v>276</v>
      </c>
      <c r="H590" s="177">
        <v>2</v>
      </c>
      <c r="I590" s="70" t="s">
        <v>276</v>
      </c>
    </row>
    <row r="591" spans="2:9" ht="15" hidden="1" customHeight="1" outlineLevel="1" x14ac:dyDescent="0.2">
      <c r="B591" s="225" t="s">
        <v>27</v>
      </c>
      <c r="C591" s="72"/>
      <c r="D591" s="77"/>
      <c r="E591" s="77"/>
      <c r="F591" s="77"/>
      <c r="G591" s="77"/>
      <c r="H591" s="77"/>
      <c r="I591" s="77"/>
    </row>
    <row r="592" spans="2:9" ht="15" hidden="1" customHeight="1" outlineLevel="1" x14ac:dyDescent="0.2">
      <c r="B592" s="76">
        <v>2019</v>
      </c>
      <c r="C592" s="72"/>
      <c r="D592" s="180">
        <v>30</v>
      </c>
      <c r="E592" s="180"/>
      <c r="F592" s="180">
        <v>16</v>
      </c>
      <c r="G592" s="180"/>
      <c r="H592" s="180">
        <v>14</v>
      </c>
      <c r="I592" s="77"/>
    </row>
    <row r="593" spans="2:9" ht="15" hidden="1" customHeight="1" outlineLevel="1" x14ac:dyDescent="0.2">
      <c r="B593" s="76">
        <v>2018</v>
      </c>
      <c r="C593" s="72"/>
      <c r="D593" s="77">
        <v>31</v>
      </c>
      <c r="E593" s="77"/>
      <c r="F593" s="180">
        <v>17</v>
      </c>
      <c r="G593" s="77"/>
      <c r="H593" s="180">
        <v>14</v>
      </c>
      <c r="I593" s="77"/>
    </row>
    <row r="594" spans="2:9" ht="15" hidden="1" customHeight="1" outlineLevel="1" x14ac:dyDescent="0.2">
      <c r="B594" s="76">
        <v>2017</v>
      </c>
      <c r="C594" s="72"/>
      <c r="D594" s="77">
        <v>27</v>
      </c>
      <c r="E594" s="77" t="s">
        <v>50</v>
      </c>
      <c r="F594" s="77">
        <v>14</v>
      </c>
      <c r="G594" s="77" t="s">
        <v>50</v>
      </c>
      <c r="H594" s="77">
        <v>13</v>
      </c>
      <c r="I594" s="77" t="s">
        <v>50</v>
      </c>
    </row>
    <row r="595" spans="2:9" ht="15" hidden="1" customHeight="1" outlineLevel="1" x14ac:dyDescent="0.2">
      <c r="B595" s="44">
        <v>2016</v>
      </c>
      <c r="C595" s="72"/>
      <c r="D595" s="177">
        <v>20</v>
      </c>
      <c r="E595" s="177" t="s">
        <v>50</v>
      </c>
      <c r="F595" s="179">
        <v>12</v>
      </c>
      <c r="G595" s="177" t="s">
        <v>50</v>
      </c>
      <c r="H595" s="177">
        <v>8</v>
      </c>
      <c r="I595" s="177" t="s">
        <v>50</v>
      </c>
    </row>
    <row r="596" spans="2:9" ht="15" hidden="1" customHeight="1" outlineLevel="1" x14ac:dyDescent="0.2">
      <c r="B596" s="44">
        <v>2015</v>
      </c>
      <c r="C596" s="72"/>
      <c r="D596" s="177">
        <v>21</v>
      </c>
      <c r="E596" s="177" t="s">
        <v>50</v>
      </c>
      <c r="F596" s="177">
        <v>12</v>
      </c>
      <c r="G596" s="177" t="s">
        <v>50</v>
      </c>
      <c r="H596" s="177">
        <v>9</v>
      </c>
      <c r="I596" s="177" t="s">
        <v>50</v>
      </c>
    </row>
    <row r="597" spans="2:9" ht="15" hidden="1" customHeight="1" outlineLevel="1" x14ac:dyDescent="0.2">
      <c r="B597" s="44">
        <v>2014</v>
      </c>
      <c r="C597" s="72"/>
      <c r="D597" s="177">
        <v>19</v>
      </c>
      <c r="E597" s="70" t="s">
        <v>276</v>
      </c>
      <c r="F597" s="177">
        <v>9</v>
      </c>
      <c r="G597" s="70" t="s">
        <v>276</v>
      </c>
      <c r="H597" s="177">
        <v>10</v>
      </c>
      <c r="I597" s="70" t="s">
        <v>276</v>
      </c>
    </row>
    <row r="598" spans="2:9" ht="15" hidden="1" customHeight="1" outlineLevel="1" x14ac:dyDescent="0.2">
      <c r="B598" s="225" t="s">
        <v>28</v>
      </c>
      <c r="C598" s="72"/>
      <c r="D598" s="77"/>
      <c r="E598" s="77"/>
      <c r="F598" s="77"/>
      <c r="G598" s="77"/>
      <c r="H598" s="77"/>
      <c r="I598" s="77"/>
    </row>
    <row r="599" spans="2:9" ht="15" hidden="1" customHeight="1" outlineLevel="1" x14ac:dyDescent="0.2">
      <c r="B599" s="76">
        <v>2019</v>
      </c>
      <c r="C599" s="72"/>
      <c r="D599" s="180">
        <v>82</v>
      </c>
      <c r="E599" s="180"/>
      <c r="F599" s="180">
        <v>60</v>
      </c>
      <c r="G599" s="180"/>
      <c r="H599" s="180">
        <v>22</v>
      </c>
      <c r="I599" s="77"/>
    </row>
    <row r="600" spans="2:9" ht="15" hidden="1" customHeight="1" outlineLevel="1" x14ac:dyDescent="0.2">
      <c r="B600" s="76">
        <v>2018</v>
      </c>
      <c r="C600" s="72"/>
      <c r="D600" s="77">
        <v>76</v>
      </c>
      <c r="E600" s="77"/>
      <c r="F600" s="180">
        <v>56</v>
      </c>
      <c r="G600" s="77"/>
      <c r="H600" s="180">
        <v>20</v>
      </c>
      <c r="I600" s="77"/>
    </row>
    <row r="601" spans="2:9" ht="15" hidden="1" customHeight="1" outlineLevel="1" x14ac:dyDescent="0.2">
      <c r="B601" s="76">
        <v>2017</v>
      </c>
      <c r="C601" s="72"/>
      <c r="D601" s="77">
        <v>70</v>
      </c>
      <c r="E601" s="77" t="s">
        <v>50</v>
      </c>
      <c r="F601" s="77">
        <v>55</v>
      </c>
      <c r="G601" s="77" t="s">
        <v>50</v>
      </c>
      <c r="H601" s="77">
        <v>15</v>
      </c>
      <c r="I601" s="77" t="s">
        <v>50</v>
      </c>
    </row>
    <row r="602" spans="2:9" ht="15" hidden="1" customHeight="1" outlineLevel="1" x14ac:dyDescent="0.2">
      <c r="B602" s="44">
        <v>2016</v>
      </c>
      <c r="C602" s="72"/>
      <c r="D602" s="177">
        <v>64</v>
      </c>
      <c r="E602" s="177" t="s">
        <v>50</v>
      </c>
      <c r="F602" s="179">
        <v>47</v>
      </c>
      <c r="G602" s="177" t="s">
        <v>50</v>
      </c>
      <c r="H602" s="177">
        <v>17</v>
      </c>
      <c r="I602" s="177" t="s">
        <v>50</v>
      </c>
    </row>
    <row r="603" spans="2:9" ht="15" hidden="1" customHeight="1" outlineLevel="1" x14ac:dyDescent="0.2">
      <c r="B603" s="44">
        <v>2015</v>
      </c>
      <c r="C603" s="72"/>
      <c r="D603" s="177">
        <v>65</v>
      </c>
      <c r="E603" s="177" t="s">
        <v>50</v>
      </c>
      <c r="F603" s="177">
        <v>46</v>
      </c>
      <c r="G603" s="177" t="s">
        <v>50</v>
      </c>
      <c r="H603" s="177">
        <v>19</v>
      </c>
      <c r="I603" s="177" t="s">
        <v>50</v>
      </c>
    </row>
    <row r="604" spans="2:9" ht="15" hidden="1" customHeight="1" outlineLevel="1" x14ac:dyDescent="0.2">
      <c r="B604" s="44">
        <v>2014</v>
      </c>
      <c r="C604" s="72"/>
      <c r="D604" s="177">
        <v>66</v>
      </c>
      <c r="E604" s="70" t="s">
        <v>276</v>
      </c>
      <c r="F604" s="177">
        <v>47</v>
      </c>
      <c r="G604" s="70" t="s">
        <v>276</v>
      </c>
      <c r="H604" s="177">
        <v>19</v>
      </c>
      <c r="I604" s="70" t="s">
        <v>276</v>
      </c>
    </row>
    <row r="605" spans="2:9" ht="15" hidden="1" customHeight="1" outlineLevel="1" x14ac:dyDescent="0.2">
      <c r="B605" s="225" t="s">
        <v>29</v>
      </c>
      <c r="C605" s="72"/>
      <c r="D605" s="77"/>
      <c r="E605" s="77"/>
      <c r="F605" s="77"/>
      <c r="G605" s="77"/>
      <c r="H605" s="77"/>
      <c r="I605" s="77"/>
    </row>
    <row r="606" spans="2:9" ht="15" hidden="1" customHeight="1" outlineLevel="1" x14ac:dyDescent="0.2">
      <c r="B606" s="76">
        <v>2019</v>
      </c>
      <c r="C606" s="72"/>
      <c r="D606" s="180">
        <v>232</v>
      </c>
      <c r="E606" s="180"/>
      <c r="F606" s="180">
        <v>220</v>
      </c>
      <c r="G606" s="180"/>
      <c r="H606" s="180">
        <v>12</v>
      </c>
      <c r="I606" s="77"/>
    </row>
    <row r="607" spans="2:9" ht="15" hidden="1" customHeight="1" outlineLevel="1" x14ac:dyDescent="0.2">
      <c r="B607" s="76">
        <v>2018</v>
      </c>
      <c r="C607" s="72"/>
      <c r="D607" s="77">
        <v>228</v>
      </c>
      <c r="E607" s="77"/>
      <c r="F607" s="180">
        <v>217</v>
      </c>
      <c r="G607" s="77"/>
      <c r="H607" s="180">
        <v>11</v>
      </c>
      <c r="I607" s="77"/>
    </row>
    <row r="608" spans="2:9" ht="15" hidden="1" customHeight="1" outlineLevel="1" x14ac:dyDescent="0.2">
      <c r="B608" s="76">
        <v>2017</v>
      </c>
      <c r="C608" s="72"/>
      <c r="D608" s="77">
        <v>231</v>
      </c>
      <c r="E608" s="77" t="s">
        <v>50</v>
      </c>
      <c r="F608" s="77">
        <v>223</v>
      </c>
      <c r="G608" s="77" t="s">
        <v>50</v>
      </c>
      <c r="H608" s="77">
        <v>8</v>
      </c>
      <c r="I608" s="77" t="s">
        <v>50</v>
      </c>
    </row>
    <row r="609" spans="2:9" ht="15" hidden="1" customHeight="1" outlineLevel="1" x14ac:dyDescent="0.2">
      <c r="B609" s="44">
        <v>2016</v>
      </c>
      <c r="C609" s="72"/>
      <c r="D609" s="177">
        <v>199</v>
      </c>
      <c r="E609" s="177" t="s">
        <v>50</v>
      </c>
      <c r="F609" s="177">
        <v>191</v>
      </c>
      <c r="G609" s="177" t="s">
        <v>50</v>
      </c>
      <c r="H609" s="177">
        <v>8</v>
      </c>
      <c r="I609" s="177" t="s">
        <v>50</v>
      </c>
    </row>
    <row r="610" spans="2:9" ht="15" hidden="1" customHeight="1" outlineLevel="1" x14ac:dyDescent="0.2">
      <c r="B610" s="44">
        <v>2015</v>
      </c>
      <c r="C610" s="72"/>
      <c r="D610" s="177">
        <v>208</v>
      </c>
      <c r="E610" s="177" t="s">
        <v>50</v>
      </c>
      <c r="F610" s="177">
        <v>200</v>
      </c>
      <c r="G610" s="177" t="s">
        <v>50</v>
      </c>
      <c r="H610" s="177">
        <v>8</v>
      </c>
      <c r="I610" s="177" t="s">
        <v>50</v>
      </c>
    </row>
    <row r="611" spans="2:9" ht="15" hidden="1" customHeight="1" outlineLevel="1" x14ac:dyDescent="0.2">
      <c r="B611" s="44">
        <v>2014</v>
      </c>
      <c r="C611" s="72"/>
      <c r="D611" s="177">
        <v>179</v>
      </c>
      <c r="E611" s="70" t="s">
        <v>276</v>
      </c>
      <c r="F611" s="177">
        <v>170</v>
      </c>
      <c r="G611" s="70" t="s">
        <v>276</v>
      </c>
      <c r="H611" s="177">
        <v>9</v>
      </c>
      <c r="I611" s="70" t="s">
        <v>276</v>
      </c>
    </row>
    <row r="612" spans="2:9" ht="15" hidden="1" customHeight="1" outlineLevel="1" x14ac:dyDescent="0.2">
      <c r="B612" s="225" t="s">
        <v>30</v>
      </c>
      <c r="C612" s="72"/>
      <c r="D612" s="77"/>
      <c r="E612" s="77"/>
      <c r="F612" s="77"/>
      <c r="G612" s="77"/>
      <c r="H612" s="77"/>
      <c r="I612" s="77"/>
    </row>
    <row r="613" spans="2:9" ht="15" hidden="1" customHeight="1" outlineLevel="1" x14ac:dyDescent="0.2">
      <c r="B613" s="76">
        <v>2019</v>
      </c>
      <c r="C613" s="72"/>
      <c r="D613" s="180">
        <v>48</v>
      </c>
      <c r="E613" s="180"/>
      <c r="F613" s="180">
        <v>46</v>
      </c>
      <c r="G613" s="180"/>
      <c r="H613" s="180">
        <v>2</v>
      </c>
      <c r="I613" s="77"/>
    </row>
    <row r="614" spans="2:9" ht="15" hidden="1" customHeight="1" outlineLevel="1" x14ac:dyDescent="0.2">
      <c r="B614" s="76">
        <v>2018</v>
      </c>
      <c r="C614" s="72"/>
      <c r="D614" s="77">
        <v>41</v>
      </c>
      <c r="E614" s="77"/>
      <c r="F614" s="180">
        <v>39</v>
      </c>
      <c r="G614" s="77"/>
      <c r="H614" s="180">
        <v>2</v>
      </c>
      <c r="I614" s="77"/>
    </row>
    <row r="615" spans="2:9" ht="15" hidden="1" customHeight="1" outlineLevel="1" x14ac:dyDescent="0.2">
      <c r="B615" s="76">
        <v>2017</v>
      </c>
      <c r="C615" s="72"/>
      <c r="D615" s="77">
        <v>39</v>
      </c>
      <c r="E615" s="77" t="s">
        <v>50</v>
      </c>
      <c r="F615" s="77">
        <v>37</v>
      </c>
      <c r="G615" s="77" t="s">
        <v>50</v>
      </c>
      <c r="H615" s="77">
        <v>2</v>
      </c>
      <c r="I615" s="77" t="s">
        <v>50</v>
      </c>
    </row>
    <row r="616" spans="2:9" ht="15" hidden="1" customHeight="1" outlineLevel="1" x14ac:dyDescent="0.2">
      <c r="B616" s="44">
        <v>2016</v>
      </c>
      <c r="C616" s="72"/>
      <c r="D616" s="177">
        <v>34</v>
      </c>
      <c r="E616" s="177" t="s">
        <v>50</v>
      </c>
      <c r="F616" s="177">
        <v>32</v>
      </c>
      <c r="G616" s="177" t="s">
        <v>50</v>
      </c>
      <c r="H616" s="177">
        <v>2</v>
      </c>
      <c r="I616" s="177" t="s">
        <v>50</v>
      </c>
    </row>
    <row r="617" spans="2:9" ht="15" hidden="1" customHeight="1" outlineLevel="1" x14ac:dyDescent="0.2">
      <c r="B617" s="44">
        <v>2015</v>
      </c>
      <c r="C617" s="72"/>
      <c r="D617" s="177">
        <v>40</v>
      </c>
      <c r="E617" s="177" t="s">
        <v>50</v>
      </c>
      <c r="F617" s="177">
        <v>38</v>
      </c>
      <c r="G617" s="177" t="s">
        <v>50</v>
      </c>
      <c r="H617" s="177">
        <v>2</v>
      </c>
      <c r="I617" s="177" t="s">
        <v>50</v>
      </c>
    </row>
    <row r="618" spans="2:9" ht="15" hidden="1" customHeight="1" outlineLevel="1" x14ac:dyDescent="0.2">
      <c r="B618" s="44">
        <v>2014</v>
      </c>
      <c r="C618" s="72"/>
      <c r="D618" s="177">
        <v>37</v>
      </c>
      <c r="E618" s="70" t="s">
        <v>276</v>
      </c>
      <c r="F618" s="77">
        <v>34</v>
      </c>
      <c r="G618" s="70" t="s">
        <v>276</v>
      </c>
      <c r="H618" s="77">
        <v>3</v>
      </c>
      <c r="I618" s="70" t="s">
        <v>276</v>
      </c>
    </row>
    <row r="619" spans="2:9" ht="15" hidden="1" customHeight="1" outlineLevel="1" x14ac:dyDescent="0.2">
      <c r="B619" s="225" t="s">
        <v>31</v>
      </c>
      <c r="C619" s="72"/>
      <c r="D619" s="77"/>
      <c r="E619" s="77"/>
      <c r="F619" s="77"/>
      <c r="G619" s="77"/>
      <c r="H619" s="77"/>
      <c r="I619" s="77"/>
    </row>
    <row r="620" spans="2:9" ht="15" hidden="1" customHeight="1" outlineLevel="1" x14ac:dyDescent="0.2">
      <c r="B620" s="76">
        <v>2019</v>
      </c>
      <c r="C620" s="72"/>
      <c r="D620" s="180">
        <v>133</v>
      </c>
      <c r="E620" s="180"/>
      <c r="F620" s="180">
        <v>115</v>
      </c>
      <c r="G620" s="180"/>
      <c r="H620" s="180">
        <v>18</v>
      </c>
      <c r="I620" s="77"/>
    </row>
    <row r="621" spans="2:9" ht="15" hidden="1" customHeight="1" outlineLevel="1" x14ac:dyDescent="0.2">
      <c r="B621" s="76">
        <v>2018</v>
      </c>
      <c r="C621" s="72"/>
      <c r="D621" s="77">
        <v>124</v>
      </c>
      <c r="E621" s="77"/>
      <c r="F621" s="180">
        <v>111</v>
      </c>
      <c r="G621" s="77"/>
      <c r="H621" s="180">
        <v>13</v>
      </c>
      <c r="I621" s="77"/>
    </row>
    <row r="622" spans="2:9" ht="15" hidden="1" customHeight="1" outlineLevel="1" x14ac:dyDescent="0.2">
      <c r="B622" s="76">
        <v>2017</v>
      </c>
      <c r="C622" s="72"/>
      <c r="D622" s="77">
        <v>117</v>
      </c>
      <c r="E622" s="77" t="s">
        <v>50</v>
      </c>
      <c r="F622" s="77">
        <v>104</v>
      </c>
      <c r="G622" s="77" t="s">
        <v>50</v>
      </c>
      <c r="H622" s="77">
        <v>13</v>
      </c>
      <c r="I622" s="77" t="s">
        <v>50</v>
      </c>
    </row>
    <row r="623" spans="2:9" ht="15" hidden="1" customHeight="1" outlineLevel="1" x14ac:dyDescent="0.2">
      <c r="B623" s="44">
        <v>2016</v>
      </c>
      <c r="C623" s="72"/>
      <c r="D623" s="177">
        <v>103</v>
      </c>
      <c r="E623" s="177" t="s">
        <v>50</v>
      </c>
      <c r="F623" s="177">
        <v>92</v>
      </c>
      <c r="G623" s="177" t="s">
        <v>50</v>
      </c>
      <c r="H623" s="177">
        <v>11</v>
      </c>
      <c r="I623" s="177" t="s">
        <v>50</v>
      </c>
    </row>
    <row r="624" spans="2:9" ht="15" hidden="1" customHeight="1" outlineLevel="1" x14ac:dyDescent="0.2">
      <c r="B624" s="44">
        <v>2015</v>
      </c>
      <c r="C624" s="72"/>
      <c r="D624" s="177">
        <v>96</v>
      </c>
      <c r="E624" s="177" t="s">
        <v>50</v>
      </c>
      <c r="F624" s="177">
        <v>86</v>
      </c>
      <c r="G624" s="177" t="s">
        <v>50</v>
      </c>
      <c r="H624" s="177">
        <v>10</v>
      </c>
      <c r="I624" s="177" t="s">
        <v>50</v>
      </c>
    </row>
    <row r="625" spans="2:9" ht="15" hidden="1" customHeight="1" outlineLevel="1" x14ac:dyDescent="0.2">
      <c r="B625" s="44">
        <v>2014</v>
      </c>
      <c r="C625" s="72"/>
      <c r="D625" s="177">
        <v>87</v>
      </c>
      <c r="E625" s="70" t="s">
        <v>276</v>
      </c>
      <c r="F625" s="177">
        <v>78</v>
      </c>
      <c r="G625" s="70" t="s">
        <v>276</v>
      </c>
      <c r="H625" s="177">
        <v>9</v>
      </c>
      <c r="I625" s="70" t="s">
        <v>276</v>
      </c>
    </row>
    <row r="626" spans="2:9" ht="15" hidden="1" customHeight="1" outlineLevel="1" x14ac:dyDescent="0.2">
      <c r="B626" s="225" t="s">
        <v>32</v>
      </c>
      <c r="C626" s="72"/>
      <c r="D626" s="77"/>
      <c r="E626" s="77"/>
      <c r="F626" s="77"/>
      <c r="G626" s="77"/>
      <c r="H626" s="77"/>
      <c r="I626" s="77"/>
    </row>
    <row r="627" spans="2:9" ht="15" hidden="1" customHeight="1" outlineLevel="1" x14ac:dyDescent="0.2">
      <c r="B627" s="76">
        <v>2019</v>
      </c>
      <c r="C627" s="72"/>
      <c r="D627" s="180">
        <v>54</v>
      </c>
      <c r="E627" s="180"/>
      <c r="F627" s="180">
        <v>38</v>
      </c>
      <c r="G627" s="180"/>
      <c r="H627" s="180">
        <v>16</v>
      </c>
      <c r="I627" s="77"/>
    </row>
    <row r="628" spans="2:9" ht="15" hidden="1" customHeight="1" outlineLevel="1" x14ac:dyDescent="0.2">
      <c r="B628" s="76">
        <v>2018</v>
      </c>
      <c r="C628" s="72"/>
      <c r="D628" s="77">
        <v>48</v>
      </c>
      <c r="E628" s="77"/>
      <c r="F628" s="180">
        <v>36</v>
      </c>
      <c r="G628" s="77"/>
      <c r="H628" s="180">
        <v>12</v>
      </c>
      <c r="I628" s="77"/>
    </row>
    <row r="629" spans="2:9" ht="15" hidden="1" customHeight="1" outlineLevel="1" x14ac:dyDescent="0.2">
      <c r="B629" s="76">
        <v>2017</v>
      </c>
      <c r="C629" s="72"/>
      <c r="D629" s="77">
        <v>48</v>
      </c>
      <c r="E629" s="77" t="s">
        <v>50</v>
      </c>
      <c r="F629" s="77">
        <v>36</v>
      </c>
      <c r="G629" s="77" t="s">
        <v>50</v>
      </c>
      <c r="H629" s="77">
        <v>12</v>
      </c>
      <c r="I629" s="77" t="s">
        <v>50</v>
      </c>
    </row>
    <row r="630" spans="2:9" ht="15" hidden="1" customHeight="1" outlineLevel="1" x14ac:dyDescent="0.2">
      <c r="B630" s="44">
        <v>2016</v>
      </c>
      <c r="C630" s="72"/>
      <c r="D630" s="177">
        <v>46</v>
      </c>
      <c r="E630" s="177" t="s">
        <v>50</v>
      </c>
      <c r="F630" s="177">
        <v>35</v>
      </c>
      <c r="G630" s="177" t="s">
        <v>50</v>
      </c>
      <c r="H630" s="177">
        <v>11</v>
      </c>
      <c r="I630" s="177" t="s">
        <v>50</v>
      </c>
    </row>
    <row r="631" spans="2:9" ht="15" hidden="1" customHeight="1" outlineLevel="1" x14ac:dyDescent="0.2">
      <c r="B631" s="44">
        <v>2015</v>
      </c>
      <c r="C631" s="72"/>
      <c r="D631" s="177">
        <v>39</v>
      </c>
      <c r="E631" s="177" t="s">
        <v>50</v>
      </c>
      <c r="F631" s="177">
        <v>29</v>
      </c>
      <c r="G631" s="177" t="s">
        <v>50</v>
      </c>
      <c r="H631" s="177">
        <v>10</v>
      </c>
      <c r="I631" s="177" t="s">
        <v>50</v>
      </c>
    </row>
    <row r="632" spans="2:9" ht="15" hidden="1" customHeight="1" outlineLevel="1" x14ac:dyDescent="0.2">
      <c r="B632" s="44">
        <v>2014</v>
      </c>
      <c r="C632" s="72"/>
      <c r="D632" s="177">
        <v>31</v>
      </c>
      <c r="E632" s="70" t="s">
        <v>276</v>
      </c>
      <c r="F632" s="177">
        <v>22</v>
      </c>
      <c r="G632" s="70" t="s">
        <v>276</v>
      </c>
      <c r="H632" s="177">
        <v>9</v>
      </c>
      <c r="I632" s="70" t="s">
        <v>276</v>
      </c>
    </row>
    <row r="633" spans="2:9" ht="15" hidden="1" customHeight="1" outlineLevel="1" x14ac:dyDescent="0.2">
      <c r="B633" s="225" t="s">
        <v>33</v>
      </c>
      <c r="C633" s="72"/>
      <c r="D633" s="77"/>
      <c r="E633" s="77"/>
      <c r="F633" s="77"/>
      <c r="G633" s="77"/>
      <c r="H633" s="77"/>
      <c r="I633" s="77"/>
    </row>
    <row r="634" spans="2:9" ht="15" hidden="1" customHeight="1" outlineLevel="1" x14ac:dyDescent="0.2">
      <c r="B634" s="76">
        <v>2019</v>
      </c>
      <c r="C634" s="72"/>
      <c r="D634" s="180">
        <v>80</v>
      </c>
      <c r="E634" s="180"/>
      <c r="F634" s="180">
        <v>73</v>
      </c>
      <c r="G634" s="180"/>
      <c r="H634" s="180">
        <v>7</v>
      </c>
      <c r="I634" s="77"/>
    </row>
    <row r="635" spans="2:9" ht="15" hidden="1" customHeight="1" outlineLevel="1" x14ac:dyDescent="0.2">
      <c r="B635" s="76">
        <v>2018</v>
      </c>
      <c r="C635" s="72"/>
      <c r="D635" s="77">
        <v>71</v>
      </c>
      <c r="E635" s="77"/>
      <c r="F635" s="180">
        <v>65</v>
      </c>
      <c r="G635" s="77"/>
      <c r="H635" s="180">
        <v>6</v>
      </c>
      <c r="I635" s="77"/>
    </row>
    <row r="636" spans="2:9" ht="15" hidden="1" customHeight="1" outlineLevel="1" x14ac:dyDescent="0.2">
      <c r="B636" s="76">
        <v>2017</v>
      </c>
      <c r="C636" s="72"/>
      <c r="D636" s="77">
        <v>63</v>
      </c>
      <c r="E636" s="77" t="s">
        <v>50</v>
      </c>
      <c r="F636" s="77">
        <v>57</v>
      </c>
      <c r="G636" s="77" t="s">
        <v>50</v>
      </c>
      <c r="H636" s="77">
        <v>6</v>
      </c>
      <c r="I636" s="77" t="s">
        <v>50</v>
      </c>
    </row>
    <row r="637" spans="2:9" ht="15" hidden="1" customHeight="1" outlineLevel="1" x14ac:dyDescent="0.2">
      <c r="B637" s="44">
        <v>2016</v>
      </c>
      <c r="C637" s="72"/>
      <c r="D637" s="177">
        <v>60</v>
      </c>
      <c r="E637" s="177" t="s">
        <v>50</v>
      </c>
      <c r="F637" s="177">
        <v>54</v>
      </c>
      <c r="G637" s="177" t="s">
        <v>50</v>
      </c>
      <c r="H637" s="177">
        <v>6</v>
      </c>
      <c r="I637" s="177" t="s">
        <v>50</v>
      </c>
    </row>
    <row r="638" spans="2:9" ht="15" hidden="1" customHeight="1" outlineLevel="1" x14ac:dyDescent="0.2">
      <c r="B638" s="44">
        <v>2015</v>
      </c>
      <c r="C638" s="72"/>
      <c r="D638" s="177">
        <v>62</v>
      </c>
      <c r="E638" s="177" t="s">
        <v>50</v>
      </c>
      <c r="F638" s="177">
        <v>55</v>
      </c>
      <c r="G638" s="177" t="s">
        <v>50</v>
      </c>
      <c r="H638" s="177">
        <v>7</v>
      </c>
      <c r="I638" s="177" t="s">
        <v>50</v>
      </c>
    </row>
    <row r="639" spans="2:9" ht="15" hidden="1" customHeight="1" outlineLevel="1" x14ac:dyDescent="0.2">
      <c r="B639" s="44">
        <v>2014</v>
      </c>
      <c r="C639" s="72"/>
      <c r="D639" s="177">
        <v>64</v>
      </c>
      <c r="E639" s="70" t="s">
        <v>276</v>
      </c>
      <c r="F639" s="177">
        <v>56</v>
      </c>
      <c r="G639" s="70" t="s">
        <v>276</v>
      </c>
      <c r="H639" s="177">
        <v>8</v>
      </c>
      <c r="I639" s="70" t="s">
        <v>276</v>
      </c>
    </row>
    <row r="640" spans="2:9" ht="15" customHeight="1" collapsed="1" x14ac:dyDescent="0.2">
      <c r="B640" s="257" t="s">
        <v>205</v>
      </c>
      <c r="C640" s="173"/>
      <c r="D640" s="173"/>
      <c r="E640" s="77"/>
      <c r="F640" s="77"/>
      <c r="G640" s="77"/>
      <c r="H640" s="77"/>
      <c r="I640" s="77"/>
    </row>
    <row r="641" spans="1:9" ht="15" customHeight="1" x14ac:dyDescent="0.2">
      <c r="B641" s="76">
        <v>2019</v>
      </c>
      <c r="C641" s="72"/>
      <c r="D641" s="180">
        <v>1467</v>
      </c>
      <c r="E641" s="180"/>
      <c r="F641" s="180">
        <v>1249</v>
      </c>
      <c r="G641" s="180"/>
      <c r="H641" s="180">
        <v>218</v>
      </c>
      <c r="I641" s="77"/>
    </row>
    <row r="642" spans="1:9" ht="15" customHeight="1" x14ac:dyDescent="0.2">
      <c r="B642" s="76">
        <v>2018</v>
      </c>
      <c r="C642" s="72"/>
      <c r="D642" s="77">
        <v>1408</v>
      </c>
      <c r="E642" s="77"/>
      <c r="F642" s="180">
        <v>1203</v>
      </c>
      <c r="G642" s="77"/>
      <c r="H642" s="180">
        <v>205</v>
      </c>
      <c r="I642" s="77"/>
    </row>
    <row r="643" spans="1:9" ht="15" customHeight="1" x14ac:dyDescent="0.2">
      <c r="B643" s="76">
        <v>2017</v>
      </c>
      <c r="C643" s="72"/>
      <c r="D643" s="77">
        <v>1302</v>
      </c>
      <c r="E643" s="77" t="s">
        <v>50</v>
      </c>
      <c r="F643" s="77">
        <v>1105</v>
      </c>
      <c r="G643" s="77" t="s">
        <v>50</v>
      </c>
      <c r="H643" s="77">
        <v>197</v>
      </c>
      <c r="I643" s="77" t="s">
        <v>50</v>
      </c>
    </row>
    <row r="644" spans="1:9" ht="15" customHeight="1" x14ac:dyDescent="0.2">
      <c r="B644" s="44">
        <v>2016</v>
      </c>
      <c r="C644" s="72"/>
      <c r="D644" s="177">
        <v>1244</v>
      </c>
      <c r="E644" s="177" t="s">
        <v>50</v>
      </c>
      <c r="F644" s="177">
        <v>1048</v>
      </c>
      <c r="G644" s="177" t="s">
        <v>50</v>
      </c>
      <c r="H644" s="177">
        <v>196</v>
      </c>
      <c r="I644" s="177" t="s">
        <v>50</v>
      </c>
    </row>
    <row r="645" spans="1:9" ht="15" customHeight="1" x14ac:dyDescent="0.2">
      <c r="B645" s="70">
        <v>2015</v>
      </c>
      <c r="C645" s="72"/>
      <c r="D645" s="177">
        <v>1160</v>
      </c>
      <c r="E645" s="177" t="s">
        <v>50</v>
      </c>
      <c r="F645" s="177">
        <v>972</v>
      </c>
      <c r="G645" s="177" t="s">
        <v>50</v>
      </c>
      <c r="H645" s="177">
        <v>188</v>
      </c>
      <c r="I645" s="177" t="s">
        <v>50</v>
      </c>
    </row>
    <row r="646" spans="1:9" ht="15" customHeight="1" x14ac:dyDescent="0.2">
      <c r="B646" s="70">
        <v>2014</v>
      </c>
      <c r="C646" s="72"/>
      <c r="D646" s="177">
        <v>1154</v>
      </c>
      <c r="E646" s="70" t="s">
        <v>276</v>
      </c>
      <c r="F646" s="177">
        <v>965</v>
      </c>
      <c r="G646" s="70" t="s">
        <v>276</v>
      </c>
      <c r="H646" s="177">
        <v>189</v>
      </c>
      <c r="I646" s="70" t="s">
        <v>276</v>
      </c>
    </row>
    <row r="647" spans="1:9" s="69" customFormat="1" ht="15" hidden="1" customHeight="1" outlineLevel="1" x14ac:dyDescent="0.2">
      <c r="A647" s="11"/>
      <c r="B647" s="225" t="s">
        <v>17</v>
      </c>
      <c r="C647" s="72"/>
      <c r="D647" s="77"/>
      <c r="E647" s="77"/>
      <c r="F647" s="11"/>
      <c r="G647" s="77"/>
      <c r="H647" s="11"/>
      <c r="I647" s="77"/>
    </row>
    <row r="648" spans="1:9" s="69" customFormat="1" ht="15" hidden="1" customHeight="1" outlineLevel="1" x14ac:dyDescent="0.2">
      <c r="A648" s="11"/>
      <c r="B648" s="76">
        <v>2019</v>
      </c>
      <c r="C648" s="72"/>
      <c r="D648" s="180">
        <v>790</v>
      </c>
      <c r="E648" s="180"/>
      <c r="F648" s="180">
        <v>781</v>
      </c>
      <c r="G648" s="180"/>
      <c r="H648" s="180">
        <v>9</v>
      </c>
      <c r="I648" s="77"/>
    </row>
    <row r="649" spans="1:9" s="69" customFormat="1" ht="15" hidden="1" customHeight="1" outlineLevel="1" x14ac:dyDescent="0.2">
      <c r="A649" s="11"/>
      <c r="B649" s="76">
        <v>2018</v>
      </c>
      <c r="C649" s="72"/>
      <c r="D649" s="77">
        <v>793</v>
      </c>
      <c r="E649" s="77"/>
      <c r="F649" s="180">
        <v>784</v>
      </c>
      <c r="G649" s="77"/>
      <c r="H649" s="180">
        <v>9</v>
      </c>
      <c r="I649" s="77"/>
    </row>
    <row r="650" spans="1:9" ht="15" hidden="1" customHeight="1" outlineLevel="1" x14ac:dyDescent="0.2">
      <c r="B650" s="76">
        <v>2017</v>
      </c>
      <c r="C650" s="72"/>
      <c r="D650" s="77">
        <v>760</v>
      </c>
      <c r="E650" s="77" t="s">
        <v>50</v>
      </c>
      <c r="F650" s="77">
        <v>752</v>
      </c>
      <c r="G650" s="77" t="s">
        <v>50</v>
      </c>
      <c r="H650" s="77">
        <v>8</v>
      </c>
      <c r="I650" s="77" t="s">
        <v>50</v>
      </c>
    </row>
    <row r="651" spans="1:9" ht="15" hidden="1" customHeight="1" outlineLevel="1" x14ac:dyDescent="0.2">
      <c r="B651" s="44">
        <v>2016</v>
      </c>
      <c r="C651" s="72"/>
      <c r="D651" s="177">
        <v>746</v>
      </c>
      <c r="E651" s="177" t="s">
        <v>50</v>
      </c>
      <c r="F651" s="177">
        <v>737</v>
      </c>
      <c r="G651" s="177" t="s">
        <v>50</v>
      </c>
      <c r="H651" s="177">
        <v>9</v>
      </c>
      <c r="I651" s="177" t="s">
        <v>50</v>
      </c>
    </row>
    <row r="652" spans="1:9" ht="15" hidden="1" customHeight="1" outlineLevel="1" x14ac:dyDescent="0.2">
      <c r="B652" s="44">
        <v>2015</v>
      </c>
      <c r="C652" s="72"/>
      <c r="D652" s="177">
        <v>716</v>
      </c>
      <c r="E652" s="177" t="s">
        <v>50</v>
      </c>
      <c r="F652" s="177">
        <v>707</v>
      </c>
      <c r="G652" s="177" t="s">
        <v>50</v>
      </c>
      <c r="H652" s="177">
        <v>9</v>
      </c>
      <c r="I652" s="177" t="s">
        <v>50</v>
      </c>
    </row>
    <row r="653" spans="1:9" ht="15" hidden="1" customHeight="1" outlineLevel="1" x14ac:dyDescent="0.2">
      <c r="B653" s="44">
        <v>2014</v>
      </c>
      <c r="C653" s="72"/>
      <c r="D653" s="177">
        <v>694</v>
      </c>
      <c r="E653" s="70" t="s">
        <v>276</v>
      </c>
      <c r="F653" s="177">
        <v>685</v>
      </c>
      <c r="G653" s="70" t="s">
        <v>276</v>
      </c>
      <c r="H653" s="177">
        <v>9</v>
      </c>
      <c r="I653" s="70" t="s">
        <v>276</v>
      </c>
    </row>
    <row r="654" spans="1:9" ht="15" hidden="1" customHeight="1" outlineLevel="1" x14ac:dyDescent="0.2">
      <c r="B654" s="225" t="s">
        <v>18</v>
      </c>
      <c r="C654" s="72"/>
      <c r="D654" s="77"/>
      <c r="E654" s="77"/>
      <c r="F654" s="77"/>
      <c r="G654" s="77"/>
      <c r="H654" s="77"/>
      <c r="I654" s="77"/>
    </row>
    <row r="655" spans="1:9" ht="15" hidden="1" customHeight="1" outlineLevel="1" x14ac:dyDescent="0.2">
      <c r="B655" s="76">
        <v>2019</v>
      </c>
      <c r="C655" s="72"/>
      <c r="D655" s="77">
        <v>0</v>
      </c>
      <c r="E655" s="77"/>
      <c r="F655" s="77">
        <v>0</v>
      </c>
      <c r="G655" s="77"/>
      <c r="H655" s="77">
        <v>0</v>
      </c>
      <c r="I655" s="77"/>
    </row>
    <row r="656" spans="1:9" ht="15" hidden="1" customHeight="1" outlineLevel="1" x14ac:dyDescent="0.2">
      <c r="B656" s="76">
        <v>2018</v>
      </c>
      <c r="C656" s="72"/>
      <c r="D656" s="77">
        <v>0</v>
      </c>
      <c r="E656" s="77"/>
      <c r="F656" s="77">
        <v>0</v>
      </c>
      <c r="G656" s="77"/>
      <c r="H656" s="77">
        <v>0</v>
      </c>
      <c r="I656" s="77"/>
    </row>
    <row r="657" spans="2:9" ht="15" hidden="1" customHeight="1" outlineLevel="1" x14ac:dyDescent="0.2">
      <c r="B657" s="76">
        <v>2017</v>
      </c>
      <c r="C657" s="72"/>
      <c r="D657" s="77">
        <v>0</v>
      </c>
      <c r="E657" s="77" t="s">
        <v>50</v>
      </c>
      <c r="F657" s="77">
        <v>0</v>
      </c>
      <c r="G657" s="77" t="s">
        <v>50</v>
      </c>
      <c r="H657" s="77">
        <v>0</v>
      </c>
      <c r="I657" s="77" t="s">
        <v>50</v>
      </c>
    </row>
    <row r="658" spans="2:9" ht="15" hidden="1" customHeight="1" outlineLevel="1" x14ac:dyDescent="0.2">
      <c r="B658" s="44">
        <v>2016</v>
      </c>
      <c r="C658" s="72"/>
      <c r="D658" s="177">
        <v>1</v>
      </c>
      <c r="E658" s="177" t="s">
        <v>50</v>
      </c>
      <c r="F658" s="55">
        <v>0</v>
      </c>
      <c r="G658" s="177" t="s">
        <v>50</v>
      </c>
      <c r="H658" s="77">
        <v>1</v>
      </c>
      <c r="I658" s="177" t="s">
        <v>50</v>
      </c>
    </row>
    <row r="659" spans="2:9" ht="15" hidden="1" customHeight="1" outlineLevel="1" x14ac:dyDescent="0.2">
      <c r="B659" s="44">
        <v>2015</v>
      </c>
      <c r="C659" s="72"/>
      <c r="D659" s="177">
        <v>1</v>
      </c>
      <c r="E659" s="177" t="s">
        <v>50</v>
      </c>
      <c r="F659" s="77">
        <v>0</v>
      </c>
      <c r="G659" s="177" t="s">
        <v>50</v>
      </c>
      <c r="H659" s="77">
        <v>1</v>
      </c>
      <c r="I659" s="177" t="s">
        <v>50</v>
      </c>
    </row>
    <row r="660" spans="2:9" ht="15" hidden="1" customHeight="1" outlineLevel="1" x14ac:dyDescent="0.2">
      <c r="B660" s="44">
        <v>2014</v>
      </c>
      <c r="C660" s="72"/>
      <c r="D660" s="177">
        <v>3</v>
      </c>
      <c r="E660" s="70" t="s">
        <v>276</v>
      </c>
      <c r="F660" s="177">
        <v>2</v>
      </c>
      <c r="G660" s="70" t="s">
        <v>276</v>
      </c>
      <c r="H660" s="177">
        <v>1</v>
      </c>
      <c r="I660" s="70" t="s">
        <v>276</v>
      </c>
    </row>
    <row r="661" spans="2:9" ht="15" hidden="1" customHeight="1" outlineLevel="1" x14ac:dyDescent="0.2">
      <c r="B661" s="225" t="s">
        <v>19</v>
      </c>
      <c r="C661" s="72"/>
      <c r="D661" s="77"/>
      <c r="E661" s="77"/>
      <c r="F661" s="77"/>
      <c r="G661" s="77"/>
      <c r="H661" s="77"/>
      <c r="I661" s="77"/>
    </row>
    <row r="662" spans="2:9" ht="15" hidden="1" customHeight="1" outlineLevel="1" x14ac:dyDescent="0.2">
      <c r="B662" s="76">
        <v>2019</v>
      </c>
      <c r="C662" s="72"/>
      <c r="D662" s="180">
        <v>29</v>
      </c>
      <c r="E662" s="180"/>
      <c r="F662" s="180">
        <v>12</v>
      </c>
      <c r="G662" s="180"/>
      <c r="H662" s="180">
        <v>17</v>
      </c>
      <c r="I662" s="77"/>
    </row>
    <row r="663" spans="2:9" ht="15" hidden="1" customHeight="1" outlineLevel="1" x14ac:dyDescent="0.2">
      <c r="B663" s="76">
        <v>2018</v>
      </c>
      <c r="C663" s="72"/>
      <c r="D663" s="77">
        <v>24</v>
      </c>
      <c r="E663" s="77"/>
      <c r="F663" s="180">
        <v>9</v>
      </c>
      <c r="G663" s="77"/>
      <c r="H663" s="180">
        <v>15</v>
      </c>
      <c r="I663" s="77"/>
    </row>
    <row r="664" spans="2:9" ht="15" hidden="1" customHeight="1" outlineLevel="1" x14ac:dyDescent="0.2">
      <c r="B664" s="76">
        <v>2017</v>
      </c>
      <c r="C664" s="72"/>
      <c r="D664" s="77">
        <v>23</v>
      </c>
      <c r="E664" s="77" t="s">
        <v>50</v>
      </c>
      <c r="F664" s="77">
        <v>8</v>
      </c>
      <c r="G664" s="77" t="s">
        <v>50</v>
      </c>
      <c r="H664" s="77">
        <v>15</v>
      </c>
      <c r="I664" s="77" t="s">
        <v>50</v>
      </c>
    </row>
    <row r="665" spans="2:9" ht="15" hidden="1" customHeight="1" outlineLevel="1" x14ac:dyDescent="0.2">
      <c r="B665" s="44">
        <v>2016</v>
      </c>
      <c r="C665" s="72"/>
      <c r="D665" s="177">
        <v>24</v>
      </c>
      <c r="E665" s="177" t="s">
        <v>50</v>
      </c>
      <c r="F665" s="177">
        <v>8</v>
      </c>
      <c r="G665" s="177" t="s">
        <v>50</v>
      </c>
      <c r="H665" s="177">
        <v>16</v>
      </c>
      <c r="I665" s="177" t="s">
        <v>50</v>
      </c>
    </row>
    <row r="666" spans="2:9" ht="15" hidden="1" customHeight="1" outlineLevel="1" x14ac:dyDescent="0.2">
      <c r="B666" s="44">
        <v>2015</v>
      </c>
      <c r="C666" s="72"/>
      <c r="D666" s="177">
        <v>23</v>
      </c>
      <c r="E666" s="177" t="s">
        <v>50</v>
      </c>
      <c r="F666" s="177">
        <v>7</v>
      </c>
      <c r="G666" s="177" t="s">
        <v>50</v>
      </c>
      <c r="H666" s="177">
        <v>16</v>
      </c>
      <c r="I666" s="177" t="s">
        <v>50</v>
      </c>
    </row>
    <row r="667" spans="2:9" ht="15" hidden="1" customHeight="1" outlineLevel="1" x14ac:dyDescent="0.2">
      <c r="B667" s="44">
        <v>2014</v>
      </c>
      <c r="C667" s="72"/>
      <c r="D667" s="177">
        <v>23</v>
      </c>
      <c r="E667" s="70" t="s">
        <v>276</v>
      </c>
      <c r="F667" s="177">
        <v>6</v>
      </c>
      <c r="G667" s="70" t="s">
        <v>276</v>
      </c>
      <c r="H667" s="177">
        <v>17</v>
      </c>
      <c r="I667" s="70" t="s">
        <v>276</v>
      </c>
    </row>
    <row r="668" spans="2:9" ht="15" hidden="1" customHeight="1" outlineLevel="1" x14ac:dyDescent="0.2">
      <c r="B668" s="225" t="s">
        <v>20</v>
      </c>
      <c r="C668" s="72"/>
      <c r="D668" s="77"/>
      <c r="E668" s="77"/>
      <c r="F668" s="77"/>
      <c r="G668" s="77"/>
      <c r="H668" s="77"/>
      <c r="I668" s="77"/>
    </row>
    <row r="669" spans="2:9" ht="15" hidden="1" customHeight="1" outlineLevel="1" x14ac:dyDescent="0.2">
      <c r="B669" s="76">
        <v>2019</v>
      </c>
      <c r="C669" s="72"/>
      <c r="D669" s="180">
        <v>8</v>
      </c>
      <c r="E669" s="180"/>
      <c r="F669" s="180">
        <v>7</v>
      </c>
      <c r="G669" s="180"/>
      <c r="H669" s="180">
        <v>1</v>
      </c>
      <c r="I669" s="77"/>
    </row>
    <row r="670" spans="2:9" ht="15" hidden="1" customHeight="1" outlineLevel="1" x14ac:dyDescent="0.2">
      <c r="B670" s="76">
        <v>2018</v>
      </c>
      <c r="C670" s="72"/>
      <c r="D670" s="77">
        <v>8</v>
      </c>
      <c r="E670" s="77"/>
      <c r="F670" s="180">
        <v>7</v>
      </c>
      <c r="G670" s="77"/>
      <c r="H670" s="180">
        <v>1</v>
      </c>
      <c r="I670" s="77"/>
    </row>
    <row r="671" spans="2:9" ht="15" hidden="1" customHeight="1" outlineLevel="1" x14ac:dyDescent="0.2">
      <c r="B671" s="76">
        <v>2017</v>
      </c>
      <c r="C671" s="72"/>
      <c r="D671" s="77">
        <v>6</v>
      </c>
      <c r="E671" s="77" t="s">
        <v>50</v>
      </c>
      <c r="F671" s="77">
        <v>6</v>
      </c>
      <c r="G671" s="77" t="s">
        <v>50</v>
      </c>
      <c r="H671" s="77">
        <v>0</v>
      </c>
      <c r="I671" s="77" t="s">
        <v>50</v>
      </c>
    </row>
    <row r="672" spans="2:9" ht="15" hidden="1" customHeight="1" outlineLevel="1" x14ac:dyDescent="0.2">
      <c r="B672" s="44">
        <v>2016</v>
      </c>
      <c r="C672" s="72"/>
      <c r="D672" s="177">
        <v>7</v>
      </c>
      <c r="E672" s="177" t="s">
        <v>50</v>
      </c>
      <c r="F672" s="179">
        <v>7</v>
      </c>
      <c r="G672" s="177" t="s">
        <v>50</v>
      </c>
      <c r="H672" s="77">
        <v>0</v>
      </c>
      <c r="I672" s="177" t="s">
        <v>50</v>
      </c>
    </row>
    <row r="673" spans="2:9" ht="15" hidden="1" customHeight="1" outlineLevel="1" x14ac:dyDescent="0.2">
      <c r="B673" s="44">
        <v>2015</v>
      </c>
      <c r="C673" s="72"/>
      <c r="D673" s="77">
        <v>0</v>
      </c>
      <c r="E673" s="77" t="s">
        <v>50</v>
      </c>
      <c r="F673" s="77">
        <v>0</v>
      </c>
      <c r="G673" s="77" t="s">
        <v>50</v>
      </c>
      <c r="H673" s="77">
        <v>0</v>
      </c>
      <c r="I673" s="77" t="s">
        <v>50</v>
      </c>
    </row>
    <row r="674" spans="2:9" ht="15" hidden="1" customHeight="1" outlineLevel="1" x14ac:dyDescent="0.2">
      <c r="B674" s="44">
        <v>2014</v>
      </c>
      <c r="C674" s="72"/>
      <c r="D674" s="77">
        <v>0</v>
      </c>
      <c r="E674" s="70" t="s">
        <v>276</v>
      </c>
      <c r="F674" s="77">
        <v>0</v>
      </c>
      <c r="G674" s="70" t="s">
        <v>276</v>
      </c>
      <c r="H674" s="77">
        <v>0</v>
      </c>
      <c r="I674" s="70" t="s">
        <v>276</v>
      </c>
    </row>
    <row r="675" spans="2:9" ht="15" hidden="1" customHeight="1" outlineLevel="1" x14ac:dyDescent="0.2">
      <c r="B675" s="225" t="s">
        <v>21</v>
      </c>
      <c r="C675" s="267"/>
      <c r="D675" s="267"/>
      <c r="E675" s="267"/>
      <c r="F675" s="267"/>
      <c r="G675" s="267"/>
      <c r="H675" s="267"/>
      <c r="I675" s="267"/>
    </row>
    <row r="676" spans="2:9" ht="15" hidden="1" customHeight="1" outlineLevel="1" x14ac:dyDescent="0.2">
      <c r="B676" s="76">
        <v>2019</v>
      </c>
      <c r="C676" s="72"/>
      <c r="D676" s="77">
        <v>0</v>
      </c>
      <c r="E676" s="77"/>
      <c r="F676" s="77">
        <v>0</v>
      </c>
      <c r="G676" s="77"/>
      <c r="H676" s="77">
        <v>0</v>
      </c>
      <c r="I676" s="77"/>
    </row>
    <row r="677" spans="2:9" ht="15" hidden="1" customHeight="1" outlineLevel="1" x14ac:dyDescent="0.2">
      <c r="B677" s="76">
        <v>2018</v>
      </c>
      <c r="C677" s="72"/>
      <c r="D677" s="77">
        <v>0</v>
      </c>
      <c r="E677" s="77"/>
      <c r="F677" s="77">
        <v>0</v>
      </c>
      <c r="G677" s="77"/>
      <c r="H677" s="77">
        <v>0</v>
      </c>
      <c r="I677" s="77"/>
    </row>
    <row r="678" spans="2:9" ht="15" hidden="1" customHeight="1" outlineLevel="1" x14ac:dyDescent="0.2">
      <c r="B678" s="76">
        <v>2017</v>
      </c>
      <c r="C678" s="72"/>
      <c r="D678" s="77">
        <v>1</v>
      </c>
      <c r="E678" s="77" t="s">
        <v>50</v>
      </c>
      <c r="F678" s="77">
        <v>0</v>
      </c>
      <c r="G678" s="77" t="s">
        <v>50</v>
      </c>
      <c r="H678" s="77">
        <v>1</v>
      </c>
      <c r="I678" s="77" t="s">
        <v>50</v>
      </c>
    </row>
    <row r="679" spans="2:9" ht="15" hidden="1" customHeight="1" outlineLevel="1" x14ac:dyDescent="0.2">
      <c r="B679" s="44">
        <v>2016</v>
      </c>
      <c r="C679" s="72"/>
      <c r="D679" s="177">
        <v>1</v>
      </c>
      <c r="E679" s="177" t="s">
        <v>50</v>
      </c>
      <c r="F679" s="77">
        <v>0</v>
      </c>
      <c r="G679" s="177" t="s">
        <v>50</v>
      </c>
      <c r="H679" s="77">
        <v>1</v>
      </c>
      <c r="I679" s="177" t="s">
        <v>50</v>
      </c>
    </row>
    <row r="680" spans="2:9" ht="15" hidden="1" customHeight="1" outlineLevel="1" x14ac:dyDescent="0.2">
      <c r="B680" s="44">
        <v>2015</v>
      </c>
      <c r="C680" s="72"/>
      <c r="D680" s="77">
        <v>0</v>
      </c>
      <c r="E680" s="77" t="s">
        <v>50</v>
      </c>
      <c r="F680" s="77">
        <v>0</v>
      </c>
      <c r="G680" s="77" t="s">
        <v>50</v>
      </c>
      <c r="H680" s="77">
        <v>0</v>
      </c>
      <c r="I680" s="77" t="s">
        <v>50</v>
      </c>
    </row>
    <row r="681" spans="2:9" ht="15" hidden="1" customHeight="1" outlineLevel="1" x14ac:dyDescent="0.2">
      <c r="B681" s="44">
        <v>2014</v>
      </c>
      <c r="C681" s="72"/>
      <c r="D681" s="77">
        <v>0</v>
      </c>
      <c r="E681" s="70" t="s">
        <v>276</v>
      </c>
      <c r="F681" s="77">
        <v>0</v>
      </c>
      <c r="G681" s="70" t="s">
        <v>276</v>
      </c>
      <c r="H681" s="77">
        <v>0</v>
      </c>
      <c r="I681" s="70" t="s">
        <v>276</v>
      </c>
    </row>
    <row r="682" spans="2:9" ht="15" hidden="1" customHeight="1" outlineLevel="1" x14ac:dyDescent="0.2">
      <c r="B682" s="225" t="s">
        <v>22</v>
      </c>
      <c r="C682" s="72"/>
      <c r="D682" s="77"/>
      <c r="E682" s="77"/>
      <c r="F682" s="77"/>
      <c r="G682" s="77"/>
      <c r="H682" s="77"/>
      <c r="I682" s="77"/>
    </row>
    <row r="683" spans="2:9" ht="15" hidden="1" customHeight="1" outlineLevel="1" x14ac:dyDescent="0.2">
      <c r="B683" s="76">
        <v>2019</v>
      </c>
      <c r="C683" s="72"/>
      <c r="D683" s="180">
        <v>68</v>
      </c>
      <c r="E683" s="180"/>
      <c r="F683" s="180">
        <v>29</v>
      </c>
      <c r="G683" s="180"/>
      <c r="H683" s="180">
        <v>39</v>
      </c>
      <c r="I683" s="77"/>
    </row>
    <row r="684" spans="2:9" ht="15" hidden="1" customHeight="1" outlineLevel="1" x14ac:dyDescent="0.2">
      <c r="B684" s="76">
        <v>2018</v>
      </c>
      <c r="C684" s="72"/>
      <c r="D684" s="77">
        <v>65</v>
      </c>
      <c r="E684" s="77"/>
      <c r="F684" s="180">
        <v>28</v>
      </c>
      <c r="G684" s="77"/>
      <c r="H684" s="180">
        <v>37</v>
      </c>
      <c r="I684" s="77"/>
    </row>
    <row r="685" spans="2:9" ht="15" hidden="1" customHeight="1" outlineLevel="1" x14ac:dyDescent="0.2">
      <c r="B685" s="76">
        <v>2017</v>
      </c>
      <c r="C685" s="72"/>
      <c r="D685" s="77">
        <v>53</v>
      </c>
      <c r="E685" s="77" t="s">
        <v>50</v>
      </c>
      <c r="F685" s="77">
        <v>20</v>
      </c>
      <c r="G685" s="77" t="s">
        <v>50</v>
      </c>
      <c r="H685" s="77">
        <v>33</v>
      </c>
      <c r="I685" s="77" t="s">
        <v>50</v>
      </c>
    </row>
    <row r="686" spans="2:9" ht="15" hidden="1" customHeight="1" outlineLevel="1" x14ac:dyDescent="0.2">
      <c r="B686" s="44">
        <v>2016</v>
      </c>
      <c r="C686" s="72"/>
      <c r="D686" s="177">
        <v>51</v>
      </c>
      <c r="E686" s="177" t="s">
        <v>50</v>
      </c>
      <c r="F686" s="177">
        <v>17</v>
      </c>
      <c r="G686" s="177" t="s">
        <v>50</v>
      </c>
      <c r="H686" s="177">
        <v>34</v>
      </c>
      <c r="I686" s="177" t="s">
        <v>50</v>
      </c>
    </row>
    <row r="687" spans="2:9" ht="15" hidden="1" customHeight="1" outlineLevel="1" x14ac:dyDescent="0.2">
      <c r="B687" s="44">
        <v>2015</v>
      </c>
      <c r="C687" s="72"/>
      <c r="D687" s="177">
        <v>48</v>
      </c>
      <c r="E687" s="177" t="s">
        <v>50</v>
      </c>
      <c r="F687" s="177">
        <v>13</v>
      </c>
      <c r="G687" s="177" t="s">
        <v>50</v>
      </c>
      <c r="H687" s="177">
        <v>35</v>
      </c>
      <c r="I687" s="177" t="s">
        <v>50</v>
      </c>
    </row>
    <row r="688" spans="2:9" ht="15" hidden="1" customHeight="1" outlineLevel="1" x14ac:dyDescent="0.2">
      <c r="B688" s="44">
        <v>2014</v>
      </c>
      <c r="C688" s="72"/>
      <c r="D688" s="177">
        <v>45</v>
      </c>
      <c r="E688" s="70" t="s">
        <v>276</v>
      </c>
      <c r="F688" s="177">
        <v>15</v>
      </c>
      <c r="G688" s="70" t="s">
        <v>276</v>
      </c>
      <c r="H688" s="177">
        <v>30</v>
      </c>
      <c r="I688" s="70" t="s">
        <v>276</v>
      </c>
    </row>
    <row r="689" spans="2:9" ht="15" hidden="1" customHeight="1" outlineLevel="1" x14ac:dyDescent="0.2">
      <c r="B689" s="225" t="s">
        <v>23</v>
      </c>
      <c r="C689" s="267"/>
      <c r="D689" s="267"/>
      <c r="E689" s="267"/>
      <c r="F689" s="267"/>
      <c r="G689" s="267"/>
      <c r="H689" s="267"/>
      <c r="I689" s="267"/>
    </row>
    <row r="690" spans="2:9" ht="15" hidden="1" customHeight="1" outlineLevel="1" x14ac:dyDescent="0.2">
      <c r="B690" s="76">
        <v>2019</v>
      </c>
      <c r="C690" s="72"/>
      <c r="D690" s="180">
        <v>125</v>
      </c>
      <c r="E690" s="180"/>
      <c r="F690" s="180">
        <v>77</v>
      </c>
      <c r="G690" s="180"/>
      <c r="H690" s="180">
        <v>48</v>
      </c>
      <c r="I690" s="77"/>
    </row>
    <row r="691" spans="2:9" ht="15" hidden="1" customHeight="1" outlineLevel="1" x14ac:dyDescent="0.2">
      <c r="B691" s="76">
        <v>2018</v>
      </c>
      <c r="C691" s="72"/>
      <c r="D691" s="77">
        <v>111</v>
      </c>
      <c r="E691" s="77"/>
      <c r="F691" s="180">
        <v>68</v>
      </c>
      <c r="G691" s="77"/>
      <c r="H691" s="180">
        <v>43</v>
      </c>
      <c r="I691" s="77"/>
    </row>
    <row r="692" spans="2:9" ht="15" hidden="1" customHeight="1" outlineLevel="1" x14ac:dyDescent="0.2">
      <c r="B692" s="76">
        <v>2017</v>
      </c>
      <c r="C692" s="72"/>
      <c r="D692" s="77">
        <v>104</v>
      </c>
      <c r="E692" s="77" t="s">
        <v>50</v>
      </c>
      <c r="F692" s="77">
        <v>62</v>
      </c>
      <c r="G692" s="77" t="s">
        <v>50</v>
      </c>
      <c r="H692" s="77">
        <v>42</v>
      </c>
      <c r="I692" s="77" t="s">
        <v>50</v>
      </c>
    </row>
    <row r="693" spans="2:9" ht="15" hidden="1" customHeight="1" outlineLevel="1" x14ac:dyDescent="0.2">
      <c r="B693" s="44">
        <v>2016</v>
      </c>
      <c r="C693" s="72"/>
      <c r="D693" s="177">
        <v>103</v>
      </c>
      <c r="E693" s="177" t="s">
        <v>50</v>
      </c>
      <c r="F693" s="177">
        <v>58</v>
      </c>
      <c r="G693" s="177" t="s">
        <v>50</v>
      </c>
      <c r="H693" s="177">
        <v>45</v>
      </c>
      <c r="I693" s="177" t="s">
        <v>50</v>
      </c>
    </row>
    <row r="694" spans="2:9" ht="15" hidden="1" customHeight="1" outlineLevel="1" x14ac:dyDescent="0.2">
      <c r="B694" s="44">
        <v>2015</v>
      </c>
      <c r="C694" s="72"/>
      <c r="D694" s="177">
        <v>102</v>
      </c>
      <c r="E694" s="177" t="s">
        <v>50</v>
      </c>
      <c r="F694" s="177">
        <v>57</v>
      </c>
      <c r="G694" s="177" t="s">
        <v>50</v>
      </c>
      <c r="H694" s="177">
        <v>45</v>
      </c>
      <c r="I694" s="177" t="s">
        <v>50</v>
      </c>
    </row>
    <row r="695" spans="2:9" ht="15" hidden="1" customHeight="1" outlineLevel="1" x14ac:dyDescent="0.2">
      <c r="B695" s="44">
        <v>2014</v>
      </c>
      <c r="C695" s="72"/>
      <c r="D695" s="177">
        <v>112</v>
      </c>
      <c r="E695" s="70" t="s">
        <v>276</v>
      </c>
      <c r="F695" s="177">
        <v>69</v>
      </c>
      <c r="G695" s="70" t="s">
        <v>276</v>
      </c>
      <c r="H695" s="177">
        <v>43</v>
      </c>
      <c r="I695" s="70" t="s">
        <v>276</v>
      </c>
    </row>
    <row r="696" spans="2:9" ht="15" hidden="1" customHeight="1" outlineLevel="1" x14ac:dyDescent="0.2">
      <c r="B696" s="225" t="s">
        <v>24</v>
      </c>
      <c r="C696" s="72"/>
      <c r="D696" s="77"/>
      <c r="E696" s="77"/>
      <c r="F696" s="77"/>
      <c r="G696" s="77"/>
      <c r="H696" s="77"/>
      <c r="I696" s="77"/>
    </row>
    <row r="697" spans="2:9" ht="15" hidden="1" customHeight="1" outlineLevel="1" x14ac:dyDescent="0.2">
      <c r="B697" s="76">
        <v>2019</v>
      </c>
      <c r="C697" s="72"/>
      <c r="D697" s="180">
        <v>29</v>
      </c>
      <c r="E697" s="180"/>
      <c r="F697" s="180">
        <v>14</v>
      </c>
      <c r="G697" s="180"/>
      <c r="H697" s="180">
        <v>15</v>
      </c>
      <c r="I697" s="77"/>
    </row>
    <row r="698" spans="2:9" ht="15" hidden="1" customHeight="1" outlineLevel="1" x14ac:dyDescent="0.2">
      <c r="B698" s="76">
        <v>2018</v>
      </c>
      <c r="C698" s="72"/>
      <c r="D698" s="77">
        <v>30</v>
      </c>
      <c r="E698" s="77"/>
      <c r="F698" s="180">
        <v>14</v>
      </c>
      <c r="G698" s="77"/>
      <c r="H698" s="180">
        <v>16</v>
      </c>
      <c r="I698" s="77"/>
    </row>
    <row r="699" spans="2:9" ht="15" hidden="1" customHeight="1" outlineLevel="1" x14ac:dyDescent="0.2">
      <c r="B699" s="76">
        <v>2017</v>
      </c>
      <c r="C699" s="72"/>
      <c r="D699" s="77">
        <v>29</v>
      </c>
      <c r="E699" s="77" t="s">
        <v>50</v>
      </c>
      <c r="F699" s="77">
        <v>13</v>
      </c>
      <c r="G699" s="77" t="s">
        <v>50</v>
      </c>
      <c r="H699" s="77">
        <v>16</v>
      </c>
      <c r="I699" s="77" t="s">
        <v>50</v>
      </c>
    </row>
    <row r="700" spans="2:9" ht="15" hidden="1" customHeight="1" outlineLevel="1" x14ac:dyDescent="0.2">
      <c r="B700" s="44">
        <v>2016</v>
      </c>
      <c r="C700" s="72"/>
      <c r="D700" s="177">
        <v>26</v>
      </c>
      <c r="E700" s="177" t="s">
        <v>50</v>
      </c>
      <c r="F700" s="177">
        <v>12</v>
      </c>
      <c r="G700" s="177" t="s">
        <v>50</v>
      </c>
      <c r="H700" s="177">
        <v>14</v>
      </c>
      <c r="I700" s="177" t="s">
        <v>50</v>
      </c>
    </row>
    <row r="701" spans="2:9" ht="15" hidden="1" customHeight="1" outlineLevel="1" x14ac:dyDescent="0.2">
      <c r="B701" s="44">
        <v>2015</v>
      </c>
      <c r="C701" s="72"/>
      <c r="D701" s="177">
        <v>26</v>
      </c>
      <c r="E701" s="177" t="s">
        <v>50</v>
      </c>
      <c r="F701" s="177">
        <v>12</v>
      </c>
      <c r="G701" s="177" t="s">
        <v>50</v>
      </c>
      <c r="H701" s="177">
        <v>14</v>
      </c>
      <c r="I701" s="177" t="s">
        <v>50</v>
      </c>
    </row>
    <row r="702" spans="2:9" ht="15" hidden="1" customHeight="1" outlineLevel="1" x14ac:dyDescent="0.2">
      <c r="B702" s="44">
        <v>2014</v>
      </c>
      <c r="C702" s="72"/>
      <c r="D702" s="177">
        <v>26</v>
      </c>
      <c r="E702" s="70" t="s">
        <v>276</v>
      </c>
      <c r="F702" s="177">
        <v>10</v>
      </c>
      <c r="G702" s="70" t="s">
        <v>276</v>
      </c>
      <c r="H702" s="177">
        <v>16</v>
      </c>
      <c r="I702" s="70" t="s">
        <v>276</v>
      </c>
    </row>
    <row r="703" spans="2:9" ht="15" hidden="1" customHeight="1" outlineLevel="1" x14ac:dyDescent="0.2">
      <c r="B703" s="225" t="s">
        <v>25</v>
      </c>
      <c r="C703" s="72"/>
      <c r="D703" s="77"/>
      <c r="E703" s="77"/>
      <c r="F703" s="77"/>
      <c r="G703" s="77"/>
      <c r="H703" s="77"/>
      <c r="I703" s="77"/>
    </row>
    <row r="704" spans="2:9" ht="15" hidden="1" customHeight="1" outlineLevel="1" x14ac:dyDescent="0.2">
      <c r="B704" s="76">
        <v>2019</v>
      </c>
      <c r="C704" s="72"/>
      <c r="D704" s="180">
        <v>152</v>
      </c>
      <c r="E704" s="180"/>
      <c r="F704" s="180">
        <v>106</v>
      </c>
      <c r="G704" s="180"/>
      <c r="H704" s="180">
        <v>46</v>
      </c>
      <c r="I704" s="77"/>
    </row>
    <row r="705" spans="2:9" ht="15" hidden="1" customHeight="1" outlineLevel="1" x14ac:dyDescent="0.2">
      <c r="B705" s="76">
        <v>2018</v>
      </c>
      <c r="C705" s="72"/>
      <c r="D705" s="77">
        <v>140</v>
      </c>
      <c r="E705" s="77"/>
      <c r="F705" s="180">
        <v>99</v>
      </c>
      <c r="G705" s="77"/>
      <c r="H705" s="180">
        <v>41</v>
      </c>
      <c r="I705" s="77"/>
    </row>
    <row r="706" spans="2:9" ht="15" hidden="1" customHeight="1" outlineLevel="1" x14ac:dyDescent="0.2">
      <c r="B706" s="76">
        <v>2017</v>
      </c>
      <c r="C706" s="72"/>
      <c r="D706" s="77">
        <v>115</v>
      </c>
      <c r="E706" s="77" t="s">
        <v>50</v>
      </c>
      <c r="F706" s="77">
        <v>75</v>
      </c>
      <c r="G706" s="77" t="s">
        <v>50</v>
      </c>
      <c r="H706" s="77">
        <v>40</v>
      </c>
      <c r="I706" s="77" t="s">
        <v>50</v>
      </c>
    </row>
    <row r="707" spans="2:9" ht="15" hidden="1" customHeight="1" outlineLevel="1" x14ac:dyDescent="0.2">
      <c r="B707" s="44">
        <v>2016</v>
      </c>
      <c r="C707" s="72"/>
      <c r="D707" s="177">
        <v>100</v>
      </c>
      <c r="E707" s="177" t="s">
        <v>50</v>
      </c>
      <c r="F707" s="177">
        <v>64</v>
      </c>
      <c r="G707" s="177" t="s">
        <v>50</v>
      </c>
      <c r="H707" s="177">
        <v>36</v>
      </c>
      <c r="I707" s="177" t="s">
        <v>50</v>
      </c>
    </row>
    <row r="708" spans="2:9" ht="15" hidden="1" customHeight="1" outlineLevel="1" x14ac:dyDescent="0.2">
      <c r="B708" s="44">
        <v>2015</v>
      </c>
      <c r="C708" s="72"/>
      <c r="D708" s="177">
        <v>76</v>
      </c>
      <c r="E708" s="177" t="s">
        <v>50</v>
      </c>
      <c r="F708" s="177">
        <v>47</v>
      </c>
      <c r="G708" s="177" t="s">
        <v>50</v>
      </c>
      <c r="H708" s="177">
        <v>29</v>
      </c>
      <c r="I708" s="177" t="s">
        <v>50</v>
      </c>
    </row>
    <row r="709" spans="2:9" ht="15" hidden="1" customHeight="1" outlineLevel="1" x14ac:dyDescent="0.2">
      <c r="B709" s="44">
        <v>2014</v>
      </c>
      <c r="C709" s="72"/>
      <c r="D709" s="177">
        <v>67</v>
      </c>
      <c r="E709" s="70" t="s">
        <v>276</v>
      </c>
      <c r="F709" s="177">
        <v>38</v>
      </c>
      <c r="G709" s="70" t="s">
        <v>276</v>
      </c>
      <c r="H709" s="177">
        <v>29</v>
      </c>
      <c r="I709" s="70" t="s">
        <v>276</v>
      </c>
    </row>
    <row r="710" spans="2:9" ht="15" hidden="1" customHeight="1" outlineLevel="1" x14ac:dyDescent="0.2">
      <c r="B710" s="225" t="s">
        <v>26</v>
      </c>
      <c r="C710" s="72"/>
      <c r="D710" s="77"/>
      <c r="E710" s="77"/>
      <c r="F710" s="77"/>
      <c r="G710" s="77"/>
      <c r="H710" s="77"/>
      <c r="I710" s="77"/>
    </row>
    <row r="711" spans="2:9" ht="15" hidden="1" customHeight="1" outlineLevel="1" x14ac:dyDescent="0.2">
      <c r="B711" s="76">
        <v>2019</v>
      </c>
      <c r="C711" s="72"/>
      <c r="D711" s="180">
        <v>4</v>
      </c>
      <c r="E711" s="180"/>
      <c r="F711" s="180">
        <v>4</v>
      </c>
      <c r="G711" s="180"/>
      <c r="H711" s="77">
        <v>0</v>
      </c>
      <c r="I711" s="77"/>
    </row>
    <row r="712" spans="2:9" ht="15" hidden="1" customHeight="1" outlineLevel="1" x14ac:dyDescent="0.2">
      <c r="B712" s="76">
        <v>2018</v>
      </c>
      <c r="C712" s="72"/>
      <c r="D712" s="77">
        <v>6</v>
      </c>
      <c r="E712" s="77"/>
      <c r="F712" s="180">
        <v>5</v>
      </c>
      <c r="G712" s="77"/>
      <c r="H712" s="180">
        <v>1</v>
      </c>
      <c r="I712" s="77"/>
    </row>
    <row r="713" spans="2:9" ht="15" hidden="1" customHeight="1" outlineLevel="1" x14ac:dyDescent="0.2">
      <c r="B713" s="76">
        <v>2017</v>
      </c>
      <c r="C713" s="72"/>
      <c r="D713" s="77">
        <v>6</v>
      </c>
      <c r="E713" s="77" t="s">
        <v>50</v>
      </c>
      <c r="F713" s="77">
        <v>4</v>
      </c>
      <c r="G713" s="77" t="s">
        <v>50</v>
      </c>
      <c r="H713" s="77">
        <v>2</v>
      </c>
      <c r="I713" s="77" t="s">
        <v>50</v>
      </c>
    </row>
    <row r="714" spans="2:9" ht="15" hidden="1" customHeight="1" outlineLevel="1" x14ac:dyDescent="0.2">
      <c r="B714" s="44">
        <v>2016</v>
      </c>
      <c r="C714" s="72"/>
      <c r="D714" s="177">
        <v>3</v>
      </c>
      <c r="E714" s="177" t="s">
        <v>50</v>
      </c>
      <c r="F714" s="177">
        <v>2</v>
      </c>
      <c r="G714" s="177" t="s">
        <v>50</v>
      </c>
      <c r="H714" s="177">
        <v>1</v>
      </c>
      <c r="I714" s="177" t="s">
        <v>50</v>
      </c>
    </row>
    <row r="715" spans="2:9" ht="15" hidden="1" customHeight="1" outlineLevel="1" x14ac:dyDescent="0.2">
      <c r="B715" s="44">
        <v>2015</v>
      </c>
      <c r="C715" s="72"/>
      <c r="D715" s="177">
        <v>2</v>
      </c>
      <c r="E715" s="177" t="s">
        <v>50</v>
      </c>
      <c r="F715" s="77">
        <v>1</v>
      </c>
      <c r="G715" s="177" t="s">
        <v>50</v>
      </c>
      <c r="H715" s="77">
        <v>1</v>
      </c>
      <c r="I715" s="177" t="s">
        <v>50</v>
      </c>
    </row>
    <row r="716" spans="2:9" ht="15" hidden="1" customHeight="1" outlineLevel="1" x14ac:dyDescent="0.2">
      <c r="B716" s="44">
        <v>2014</v>
      </c>
      <c r="C716" s="72"/>
      <c r="D716" s="177">
        <v>4</v>
      </c>
      <c r="E716" s="70" t="s">
        <v>276</v>
      </c>
      <c r="F716" s="177">
        <v>2</v>
      </c>
      <c r="G716" s="70" t="s">
        <v>276</v>
      </c>
      <c r="H716" s="177">
        <v>2</v>
      </c>
      <c r="I716" s="70" t="s">
        <v>276</v>
      </c>
    </row>
    <row r="717" spans="2:9" ht="15" hidden="1" customHeight="1" outlineLevel="1" x14ac:dyDescent="0.2">
      <c r="B717" s="225" t="s">
        <v>27</v>
      </c>
      <c r="C717" s="72"/>
      <c r="D717" s="77"/>
      <c r="E717" s="77"/>
      <c r="F717" s="77"/>
      <c r="G717" s="77"/>
      <c r="H717" s="77"/>
      <c r="I717" s="77"/>
    </row>
    <row r="718" spans="2:9" ht="15" hidden="1" customHeight="1" outlineLevel="1" x14ac:dyDescent="0.2">
      <c r="B718" s="76">
        <v>2019</v>
      </c>
      <c r="C718" s="72"/>
      <c r="D718" s="180">
        <v>19</v>
      </c>
      <c r="E718" s="180"/>
      <c r="F718" s="180">
        <v>5</v>
      </c>
      <c r="G718" s="180"/>
      <c r="H718" s="180">
        <v>14</v>
      </c>
      <c r="I718" s="77"/>
    </row>
    <row r="719" spans="2:9" ht="15" hidden="1" customHeight="1" outlineLevel="1" x14ac:dyDescent="0.2">
      <c r="B719" s="76">
        <v>2018</v>
      </c>
      <c r="C719" s="72"/>
      <c r="D719" s="77">
        <v>16</v>
      </c>
      <c r="E719" s="77"/>
      <c r="F719" s="180">
        <v>3</v>
      </c>
      <c r="G719" s="77"/>
      <c r="H719" s="180">
        <v>13</v>
      </c>
      <c r="I719" s="77"/>
    </row>
    <row r="720" spans="2:9" ht="15" hidden="1" customHeight="1" outlineLevel="1" x14ac:dyDescent="0.2">
      <c r="B720" s="76">
        <v>2017</v>
      </c>
      <c r="C720" s="72"/>
      <c r="D720" s="77">
        <v>14</v>
      </c>
      <c r="E720" s="77" t="s">
        <v>50</v>
      </c>
      <c r="F720" s="77">
        <v>2</v>
      </c>
      <c r="G720" s="77" t="s">
        <v>50</v>
      </c>
      <c r="H720" s="77">
        <v>12</v>
      </c>
      <c r="I720" s="77" t="s">
        <v>50</v>
      </c>
    </row>
    <row r="721" spans="2:9" ht="15" hidden="1" customHeight="1" outlineLevel="1" x14ac:dyDescent="0.2">
      <c r="B721" s="44">
        <v>2016</v>
      </c>
      <c r="C721" s="72"/>
      <c r="D721" s="177">
        <v>12</v>
      </c>
      <c r="E721" s="177" t="s">
        <v>50</v>
      </c>
      <c r="F721" s="177">
        <v>1</v>
      </c>
      <c r="G721" s="177" t="s">
        <v>50</v>
      </c>
      <c r="H721" s="177">
        <v>11</v>
      </c>
      <c r="I721" s="177" t="s">
        <v>50</v>
      </c>
    </row>
    <row r="722" spans="2:9" ht="15" hidden="1" customHeight="1" outlineLevel="1" x14ac:dyDescent="0.2">
      <c r="B722" s="44">
        <v>2015</v>
      </c>
      <c r="C722" s="72"/>
      <c r="D722" s="177">
        <v>12</v>
      </c>
      <c r="E722" s="177" t="s">
        <v>50</v>
      </c>
      <c r="F722" s="177">
        <v>1</v>
      </c>
      <c r="G722" s="177" t="s">
        <v>50</v>
      </c>
      <c r="H722" s="177">
        <v>11</v>
      </c>
      <c r="I722" s="177" t="s">
        <v>50</v>
      </c>
    </row>
    <row r="723" spans="2:9" ht="15" hidden="1" customHeight="1" outlineLevel="1" x14ac:dyDescent="0.2">
      <c r="B723" s="44">
        <v>2014</v>
      </c>
      <c r="C723" s="72"/>
      <c r="D723" s="177">
        <v>14</v>
      </c>
      <c r="E723" s="70" t="s">
        <v>276</v>
      </c>
      <c r="F723" s="177">
        <v>1</v>
      </c>
      <c r="G723" s="70" t="s">
        <v>276</v>
      </c>
      <c r="H723" s="177">
        <v>13</v>
      </c>
      <c r="I723" s="70" t="s">
        <v>276</v>
      </c>
    </row>
    <row r="724" spans="2:9" ht="15" hidden="1" customHeight="1" outlineLevel="1" x14ac:dyDescent="0.2">
      <c r="B724" s="225" t="s">
        <v>28</v>
      </c>
      <c r="C724" s="72"/>
      <c r="D724" s="77"/>
      <c r="E724" s="77"/>
      <c r="F724" s="77"/>
      <c r="G724" s="77"/>
      <c r="H724" s="77"/>
      <c r="I724" s="77"/>
    </row>
    <row r="725" spans="2:9" ht="15" hidden="1" customHeight="1" outlineLevel="1" x14ac:dyDescent="0.2">
      <c r="B725" s="76">
        <v>2019</v>
      </c>
      <c r="C725" s="72"/>
      <c r="D725" s="180">
        <v>35</v>
      </c>
      <c r="E725" s="180"/>
      <c r="F725" s="180">
        <v>25</v>
      </c>
      <c r="G725" s="180"/>
      <c r="H725" s="180">
        <v>10</v>
      </c>
      <c r="I725" s="77"/>
    </row>
    <row r="726" spans="2:9" ht="15" hidden="1" customHeight="1" outlineLevel="1" x14ac:dyDescent="0.2">
      <c r="B726" s="76">
        <v>2018</v>
      </c>
      <c r="C726" s="72"/>
      <c r="D726" s="77">
        <v>38</v>
      </c>
      <c r="E726" s="77"/>
      <c r="F726" s="180">
        <v>27</v>
      </c>
      <c r="G726" s="77"/>
      <c r="H726" s="180">
        <v>11</v>
      </c>
      <c r="I726" s="77"/>
    </row>
    <row r="727" spans="2:9" ht="15" hidden="1" customHeight="1" outlineLevel="1" x14ac:dyDescent="0.2">
      <c r="B727" s="76">
        <v>2017</v>
      </c>
      <c r="C727" s="72"/>
      <c r="D727" s="77">
        <v>36</v>
      </c>
      <c r="E727" s="77" t="s">
        <v>50</v>
      </c>
      <c r="F727" s="77">
        <v>25</v>
      </c>
      <c r="G727" s="77" t="s">
        <v>50</v>
      </c>
      <c r="H727" s="77">
        <v>11</v>
      </c>
      <c r="I727" s="77" t="s">
        <v>50</v>
      </c>
    </row>
    <row r="728" spans="2:9" ht="15" hidden="1" customHeight="1" outlineLevel="1" x14ac:dyDescent="0.2">
      <c r="B728" s="44">
        <v>2016</v>
      </c>
      <c r="C728" s="72"/>
      <c r="D728" s="177">
        <v>32</v>
      </c>
      <c r="E728" s="177" t="s">
        <v>50</v>
      </c>
      <c r="F728" s="179">
        <v>22</v>
      </c>
      <c r="G728" s="177" t="s">
        <v>50</v>
      </c>
      <c r="H728" s="177">
        <v>10</v>
      </c>
      <c r="I728" s="177" t="s">
        <v>50</v>
      </c>
    </row>
    <row r="729" spans="2:9" ht="15" hidden="1" customHeight="1" outlineLevel="1" x14ac:dyDescent="0.2">
      <c r="B729" s="44">
        <v>2015</v>
      </c>
      <c r="C729" s="72"/>
      <c r="D729" s="177">
        <v>27</v>
      </c>
      <c r="E729" s="177" t="s">
        <v>50</v>
      </c>
      <c r="F729" s="177">
        <v>17</v>
      </c>
      <c r="G729" s="177" t="s">
        <v>50</v>
      </c>
      <c r="H729" s="177">
        <v>10</v>
      </c>
      <c r="I729" s="177" t="s">
        <v>50</v>
      </c>
    </row>
    <row r="730" spans="2:9" ht="15" hidden="1" customHeight="1" outlineLevel="1" x14ac:dyDescent="0.2">
      <c r="B730" s="44">
        <v>2014</v>
      </c>
      <c r="C730" s="72"/>
      <c r="D730" s="177">
        <v>33</v>
      </c>
      <c r="E730" s="70" t="s">
        <v>276</v>
      </c>
      <c r="F730" s="177">
        <v>21</v>
      </c>
      <c r="G730" s="70" t="s">
        <v>276</v>
      </c>
      <c r="H730" s="177">
        <v>12</v>
      </c>
      <c r="I730" s="70" t="s">
        <v>276</v>
      </c>
    </row>
    <row r="731" spans="2:9" ht="15" hidden="1" customHeight="1" outlineLevel="1" x14ac:dyDescent="0.2">
      <c r="B731" s="225" t="s">
        <v>29</v>
      </c>
      <c r="C731" s="72"/>
      <c r="D731" s="77"/>
      <c r="E731" s="77"/>
      <c r="F731" s="77"/>
      <c r="G731" s="77"/>
      <c r="H731" s="77"/>
      <c r="I731" s="77"/>
    </row>
    <row r="732" spans="2:9" ht="15" hidden="1" customHeight="1" outlineLevel="1" x14ac:dyDescent="0.2">
      <c r="B732" s="76">
        <v>2019</v>
      </c>
      <c r="C732" s="72"/>
      <c r="D732" s="180">
        <v>106</v>
      </c>
      <c r="E732" s="180"/>
      <c r="F732" s="180">
        <v>103</v>
      </c>
      <c r="G732" s="180"/>
      <c r="H732" s="180">
        <v>3</v>
      </c>
      <c r="I732" s="77"/>
    </row>
    <row r="733" spans="2:9" ht="15" hidden="1" customHeight="1" outlineLevel="1" x14ac:dyDescent="0.2">
      <c r="B733" s="76">
        <v>2018</v>
      </c>
      <c r="C733" s="72"/>
      <c r="D733" s="77">
        <v>81</v>
      </c>
      <c r="E733" s="77"/>
      <c r="F733" s="180">
        <v>77</v>
      </c>
      <c r="G733" s="77"/>
      <c r="H733" s="180">
        <v>4</v>
      </c>
      <c r="I733" s="77"/>
    </row>
    <row r="734" spans="2:9" ht="15" hidden="1" customHeight="1" outlineLevel="1" x14ac:dyDescent="0.2">
      <c r="B734" s="76">
        <v>2017</v>
      </c>
      <c r="C734" s="72"/>
      <c r="D734" s="77">
        <v>77</v>
      </c>
      <c r="E734" s="77" t="s">
        <v>50</v>
      </c>
      <c r="F734" s="77">
        <v>73</v>
      </c>
      <c r="G734" s="77" t="s">
        <v>50</v>
      </c>
      <c r="H734" s="77">
        <v>4</v>
      </c>
      <c r="I734" s="77" t="s">
        <v>50</v>
      </c>
    </row>
    <row r="735" spans="2:9" ht="15" hidden="1" customHeight="1" outlineLevel="1" x14ac:dyDescent="0.2">
      <c r="B735" s="44">
        <v>2016</v>
      </c>
      <c r="C735" s="72"/>
      <c r="D735" s="177">
        <v>62</v>
      </c>
      <c r="E735" s="177" t="s">
        <v>50</v>
      </c>
      <c r="F735" s="177">
        <v>58</v>
      </c>
      <c r="G735" s="177" t="s">
        <v>50</v>
      </c>
      <c r="H735" s="177">
        <v>4</v>
      </c>
      <c r="I735" s="177" t="s">
        <v>50</v>
      </c>
    </row>
    <row r="736" spans="2:9" ht="15" hidden="1" customHeight="1" outlineLevel="1" x14ac:dyDescent="0.2">
      <c r="B736" s="44">
        <v>2015</v>
      </c>
      <c r="C736" s="72"/>
      <c r="D736" s="177">
        <v>62</v>
      </c>
      <c r="E736" s="177" t="s">
        <v>50</v>
      </c>
      <c r="F736" s="177">
        <v>58</v>
      </c>
      <c r="G736" s="177" t="s">
        <v>50</v>
      </c>
      <c r="H736" s="177">
        <v>4</v>
      </c>
      <c r="I736" s="177" t="s">
        <v>50</v>
      </c>
    </row>
    <row r="737" spans="2:9" ht="15" hidden="1" customHeight="1" outlineLevel="1" x14ac:dyDescent="0.2">
      <c r="B737" s="44">
        <v>2014</v>
      </c>
      <c r="C737" s="72"/>
      <c r="D737" s="177">
        <v>64</v>
      </c>
      <c r="E737" s="70" t="s">
        <v>276</v>
      </c>
      <c r="F737" s="177">
        <v>60</v>
      </c>
      <c r="G737" s="70" t="s">
        <v>276</v>
      </c>
      <c r="H737" s="177">
        <v>4</v>
      </c>
      <c r="I737" s="70" t="s">
        <v>276</v>
      </c>
    </row>
    <row r="738" spans="2:9" ht="15" hidden="1" customHeight="1" outlineLevel="1" x14ac:dyDescent="0.2">
      <c r="B738" s="225" t="s">
        <v>30</v>
      </c>
      <c r="C738" s="72"/>
      <c r="D738" s="77"/>
      <c r="E738" s="77"/>
      <c r="F738" s="77"/>
      <c r="G738" s="77"/>
      <c r="H738" s="77"/>
      <c r="I738" s="77"/>
    </row>
    <row r="739" spans="2:9" ht="15" hidden="1" customHeight="1" outlineLevel="1" x14ac:dyDescent="0.2">
      <c r="B739" s="76">
        <v>2019</v>
      </c>
      <c r="C739" s="72"/>
      <c r="D739" s="180">
        <v>16</v>
      </c>
      <c r="E739" s="180"/>
      <c r="F739" s="180">
        <v>13</v>
      </c>
      <c r="G739" s="180"/>
      <c r="H739" s="180">
        <v>3</v>
      </c>
      <c r="I739" s="77"/>
    </row>
    <row r="740" spans="2:9" ht="15" hidden="1" customHeight="1" outlineLevel="1" x14ac:dyDescent="0.2">
      <c r="B740" s="76">
        <v>2018</v>
      </c>
      <c r="C740" s="72"/>
      <c r="D740" s="77">
        <v>17</v>
      </c>
      <c r="E740" s="77"/>
      <c r="F740" s="180">
        <v>14</v>
      </c>
      <c r="G740" s="77"/>
      <c r="H740" s="180">
        <v>3</v>
      </c>
      <c r="I740" s="77"/>
    </row>
    <row r="741" spans="2:9" ht="15" hidden="1" customHeight="1" outlineLevel="1" x14ac:dyDescent="0.2">
      <c r="B741" s="76">
        <v>2017</v>
      </c>
      <c r="C741" s="72"/>
      <c r="D741" s="77">
        <v>16</v>
      </c>
      <c r="E741" s="77" t="s">
        <v>50</v>
      </c>
      <c r="F741" s="77">
        <v>13</v>
      </c>
      <c r="G741" s="77" t="s">
        <v>50</v>
      </c>
      <c r="H741" s="77">
        <v>3</v>
      </c>
      <c r="I741" s="77" t="s">
        <v>50</v>
      </c>
    </row>
    <row r="742" spans="2:9" ht="15" hidden="1" customHeight="1" outlineLevel="1" x14ac:dyDescent="0.2">
      <c r="B742" s="44">
        <v>2016</v>
      </c>
      <c r="C742" s="72"/>
      <c r="D742" s="177">
        <v>17</v>
      </c>
      <c r="E742" s="177" t="s">
        <v>50</v>
      </c>
      <c r="F742" s="177">
        <v>14</v>
      </c>
      <c r="G742" s="177" t="s">
        <v>50</v>
      </c>
      <c r="H742" s="177">
        <v>3</v>
      </c>
      <c r="I742" s="177" t="s">
        <v>50</v>
      </c>
    </row>
    <row r="743" spans="2:9" ht="15" hidden="1" customHeight="1" outlineLevel="1" x14ac:dyDescent="0.2">
      <c r="B743" s="44">
        <v>2015</v>
      </c>
      <c r="C743" s="72"/>
      <c r="D743" s="177">
        <v>15</v>
      </c>
      <c r="E743" s="177" t="s">
        <v>50</v>
      </c>
      <c r="F743" s="177">
        <v>11</v>
      </c>
      <c r="G743" s="177" t="s">
        <v>50</v>
      </c>
      <c r="H743" s="177">
        <v>4</v>
      </c>
      <c r="I743" s="177" t="s">
        <v>50</v>
      </c>
    </row>
    <row r="744" spans="2:9" ht="15" hidden="1" customHeight="1" outlineLevel="1" x14ac:dyDescent="0.2">
      <c r="B744" s="44">
        <v>2014</v>
      </c>
      <c r="C744" s="72"/>
      <c r="D744" s="177">
        <v>20</v>
      </c>
      <c r="E744" s="70" t="s">
        <v>276</v>
      </c>
      <c r="F744" s="177">
        <v>16</v>
      </c>
      <c r="G744" s="70" t="s">
        <v>276</v>
      </c>
      <c r="H744" s="177">
        <v>4</v>
      </c>
      <c r="I744" s="70" t="s">
        <v>276</v>
      </c>
    </row>
    <row r="745" spans="2:9" ht="15" hidden="1" customHeight="1" outlineLevel="1" x14ac:dyDescent="0.2">
      <c r="B745" s="225" t="s">
        <v>31</v>
      </c>
      <c r="C745" s="72"/>
      <c r="D745" s="177"/>
      <c r="E745" s="177"/>
      <c r="F745" s="77"/>
      <c r="G745" s="177"/>
      <c r="H745" s="77"/>
      <c r="I745" s="177"/>
    </row>
    <row r="746" spans="2:9" ht="15" hidden="1" customHeight="1" outlineLevel="1" x14ac:dyDescent="0.2">
      <c r="B746" s="76">
        <v>2019</v>
      </c>
      <c r="C746" s="72"/>
      <c r="D746" s="180">
        <v>25</v>
      </c>
      <c r="E746" s="180"/>
      <c r="F746" s="180">
        <v>23</v>
      </c>
      <c r="G746" s="180"/>
      <c r="H746" s="180">
        <v>2</v>
      </c>
      <c r="I746" s="177"/>
    </row>
    <row r="747" spans="2:9" ht="15" hidden="1" customHeight="1" outlineLevel="1" x14ac:dyDescent="0.2">
      <c r="B747" s="76">
        <v>2018</v>
      </c>
      <c r="C747" s="72"/>
      <c r="D747" s="77">
        <v>19</v>
      </c>
      <c r="E747" s="77"/>
      <c r="F747" s="180">
        <v>19</v>
      </c>
      <c r="G747" s="77"/>
      <c r="H747" s="186">
        <v>0</v>
      </c>
      <c r="I747" s="77"/>
    </row>
    <row r="748" spans="2:9" ht="15" hidden="1" customHeight="1" outlineLevel="1" x14ac:dyDescent="0.2">
      <c r="B748" s="76">
        <v>2017</v>
      </c>
      <c r="C748" s="72"/>
      <c r="D748" s="177">
        <v>14</v>
      </c>
      <c r="E748" s="177" t="s">
        <v>50</v>
      </c>
      <c r="F748" s="77">
        <v>12</v>
      </c>
      <c r="G748" s="177" t="s">
        <v>50</v>
      </c>
      <c r="H748" s="77">
        <v>2</v>
      </c>
      <c r="I748" s="177" t="s">
        <v>50</v>
      </c>
    </row>
    <row r="749" spans="2:9" ht="15" hidden="1" customHeight="1" outlineLevel="1" x14ac:dyDescent="0.2">
      <c r="B749" s="44">
        <v>2016</v>
      </c>
      <c r="C749" s="72"/>
      <c r="D749" s="177">
        <v>15</v>
      </c>
      <c r="E749" s="177" t="s">
        <v>50</v>
      </c>
      <c r="F749" s="177">
        <v>13</v>
      </c>
      <c r="G749" s="177" t="s">
        <v>50</v>
      </c>
      <c r="H749" s="177">
        <v>2</v>
      </c>
      <c r="I749" s="177" t="s">
        <v>50</v>
      </c>
    </row>
    <row r="750" spans="2:9" ht="15" hidden="1" customHeight="1" outlineLevel="1" x14ac:dyDescent="0.2">
      <c r="B750" s="44">
        <v>2015</v>
      </c>
      <c r="C750" s="72"/>
      <c r="D750" s="177">
        <v>14</v>
      </c>
      <c r="E750" s="177" t="s">
        <v>50</v>
      </c>
      <c r="F750" s="177">
        <v>12</v>
      </c>
      <c r="G750" s="177" t="s">
        <v>50</v>
      </c>
      <c r="H750" s="177">
        <v>2</v>
      </c>
      <c r="I750" s="177" t="s">
        <v>50</v>
      </c>
    </row>
    <row r="751" spans="2:9" ht="15" hidden="1" customHeight="1" outlineLevel="1" x14ac:dyDescent="0.2">
      <c r="B751" s="44">
        <v>2014</v>
      </c>
      <c r="C751" s="72"/>
      <c r="D751" s="177">
        <v>12</v>
      </c>
      <c r="E751" s="70" t="s">
        <v>276</v>
      </c>
      <c r="F751" s="177">
        <v>10</v>
      </c>
      <c r="G751" s="70" t="s">
        <v>276</v>
      </c>
      <c r="H751" s="177">
        <v>2</v>
      </c>
      <c r="I751" s="70" t="s">
        <v>276</v>
      </c>
    </row>
    <row r="752" spans="2:9" ht="15" hidden="1" customHeight="1" outlineLevel="1" x14ac:dyDescent="0.2">
      <c r="B752" s="225" t="s">
        <v>32</v>
      </c>
      <c r="C752" s="72"/>
      <c r="D752" s="77"/>
      <c r="E752" s="77"/>
      <c r="F752" s="77"/>
      <c r="G752" s="77"/>
      <c r="H752" s="77"/>
      <c r="I752" s="77"/>
    </row>
    <row r="753" spans="2:9" ht="15" hidden="1" customHeight="1" outlineLevel="1" x14ac:dyDescent="0.2">
      <c r="B753" s="76">
        <v>2019</v>
      </c>
      <c r="C753" s="72"/>
      <c r="D753" s="180">
        <v>30</v>
      </c>
      <c r="E753" s="180"/>
      <c r="F753" s="180">
        <v>27</v>
      </c>
      <c r="G753" s="180"/>
      <c r="H753" s="180">
        <v>3</v>
      </c>
      <c r="I753" s="77"/>
    </row>
    <row r="754" spans="2:9" ht="15" hidden="1" customHeight="1" outlineLevel="1" x14ac:dyDescent="0.2">
      <c r="B754" s="76">
        <v>2018</v>
      </c>
      <c r="C754" s="72"/>
      <c r="D754" s="77">
        <v>28</v>
      </c>
      <c r="E754" s="77"/>
      <c r="F754" s="180">
        <v>25</v>
      </c>
      <c r="G754" s="77"/>
      <c r="H754" s="180">
        <v>3</v>
      </c>
      <c r="I754" s="77"/>
    </row>
    <row r="755" spans="2:9" ht="15" hidden="1" customHeight="1" outlineLevel="1" x14ac:dyDescent="0.2">
      <c r="B755" s="76">
        <v>2017</v>
      </c>
      <c r="C755" s="72"/>
      <c r="D755" s="77">
        <v>23</v>
      </c>
      <c r="E755" s="77" t="s">
        <v>50</v>
      </c>
      <c r="F755" s="77">
        <v>21</v>
      </c>
      <c r="G755" s="77" t="s">
        <v>50</v>
      </c>
      <c r="H755" s="77">
        <v>2</v>
      </c>
      <c r="I755" s="77" t="s">
        <v>50</v>
      </c>
    </row>
    <row r="756" spans="2:9" ht="15" hidden="1" customHeight="1" outlineLevel="1" x14ac:dyDescent="0.2">
      <c r="B756" s="44">
        <v>2016</v>
      </c>
      <c r="C756" s="72"/>
      <c r="D756" s="177">
        <v>21</v>
      </c>
      <c r="E756" s="177" t="s">
        <v>50</v>
      </c>
      <c r="F756" s="77">
        <v>18</v>
      </c>
      <c r="G756" s="177" t="s">
        <v>50</v>
      </c>
      <c r="H756" s="77">
        <v>3</v>
      </c>
      <c r="I756" s="177" t="s">
        <v>50</v>
      </c>
    </row>
    <row r="757" spans="2:9" ht="15" hidden="1" customHeight="1" outlineLevel="1" x14ac:dyDescent="0.2">
      <c r="B757" s="44">
        <v>2015</v>
      </c>
      <c r="C757" s="72"/>
      <c r="D757" s="177">
        <v>17</v>
      </c>
      <c r="E757" s="177" t="s">
        <v>50</v>
      </c>
      <c r="F757" s="177">
        <v>14</v>
      </c>
      <c r="G757" s="177" t="s">
        <v>50</v>
      </c>
      <c r="H757" s="177">
        <v>3</v>
      </c>
      <c r="I757" s="177" t="s">
        <v>50</v>
      </c>
    </row>
    <row r="758" spans="2:9" ht="15" hidden="1" customHeight="1" outlineLevel="1" x14ac:dyDescent="0.2">
      <c r="B758" s="44">
        <v>2014</v>
      </c>
      <c r="C758" s="72"/>
      <c r="D758" s="177">
        <v>19</v>
      </c>
      <c r="E758" s="70" t="s">
        <v>276</v>
      </c>
      <c r="F758" s="177">
        <v>16</v>
      </c>
      <c r="G758" s="70" t="s">
        <v>276</v>
      </c>
      <c r="H758" s="177">
        <v>3</v>
      </c>
      <c r="I758" s="70" t="s">
        <v>276</v>
      </c>
    </row>
    <row r="759" spans="2:9" ht="15" hidden="1" customHeight="1" outlineLevel="1" x14ac:dyDescent="0.2">
      <c r="B759" s="225" t="s">
        <v>33</v>
      </c>
      <c r="C759" s="72"/>
      <c r="D759" s="77"/>
      <c r="E759" s="77"/>
      <c r="F759" s="77"/>
      <c r="G759" s="77"/>
      <c r="H759" s="77"/>
      <c r="I759" s="77"/>
    </row>
    <row r="760" spans="2:9" ht="15" hidden="1" customHeight="1" outlineLevel="1" x14ac:dyDescent="0.2">
      <c r="B760" s="76">
        <v>2019</v>
      </c>
      <c r="C760" s="72"/>
      <c r="D760" s="180">
        <v>31</v>
      </c>
      <c r="E760" s="180"/>
      <c r="F760" s="180">
        <v>23</v>
      </c>
      <c r="G760" s="180"/>
      <c r="H760" s="180">
        <v>8</v>
      </c>
      <c r="I760" s="77"/>
    </row>
    <row r="761" spans="2:9" ht="15" hidden="1" customHeight="1" outlineLevel="1" x14ac:dyDescent="0.2">
      <c r="B761" s="76">
        <v>2018</v>
      </c>
      <c r="C761" s="72"/>
      <c r="D761" s="77">
        <v>32</v>
      </c>
      <c r="E761" s="77"/>
      <c r="F761" s="180">
        <v>24</v>
      </c>
      <c r="G761" s="77"/>
      <c r="H761" s="180">
        <v>8</v>
      </c>
      <c r="I761" s="77"/>
    </row>
    <row r="762" spans="2:9" ht="15" hidden="1" customHeight="1" outlineLevel="1" x14ac:dyDescent="0.2">
      <c r="B762" s="76">
        <v>2017</v>
      </c>
      <c r="C762" s="72"/>
      <c r="D762" s="77">
        <v>25</v>
      </c>
      <c r="E762" s="77" t="s">
        <v>50</v>
      </c>
      <c r="F762" s="77">
        <v>19</v>
      </c>
      <c r="G762" s="77" t="s">
        <v>50</v>
      </c>
      <c r="H762" s="77">
        <v>6</v>
      </c>
      <c r="I762" s="77" t="s">
        <v>50</v>
      </c>
    </row>
    <row r="763" spans="2:9" ht="15" hidden="1" customHeight="1" outlineLevel="1" x14ac:dyDescent="0.2">
      <c r="B763" s="44">
        <v>2016</v>
      </c>
      <c r="C763" s="72"/>
      <c r="D763" s="177">
        <v>23</v>
      </c>
      <c r="E763" s="177" t="s">
        <v>50</v>
      </c>
      <c r="F763" s="177">
        <v>17</v>
      </c>
      <c r="G763" s="177" t="s">
        <v>50</v>
      </c>
      <c r="H763" s="177">
        <v>6</v>
      </c>
      <c r="I763" s="177" t="s">
        <v>50</v>
      </c>
    </row>
    <row r="764" spans="2:9" ht="15" hidden="1" customHeight="1" outlineLevel="1" x14ac:dyDescent="0.2">
      <c r="B764" s="44">
        <v>2015</v>
      </c>
      <c r="C764" s="72"/>
      <c r="D764" s="177">
        <v>19</v>
      </c>
      <c r="E764" s="177" t="s">
        <v>50</v>
      </c>
      <c r="F764" s="177">
        <v>15</v>
      </c>
      <c r="G764" s="177" t="s">
        <v>50</v>
      </c>
      <c r="H764" s="177">
        <v>4</v>
      </c>
      <c r="I764" s="177" t="s">
        <v>50</v>
      </c>
    </row>
    <row r="765" spans="2:9" ht="15" hidden="1" customHeight="1" outlineLevel="1" x14ac:dyDescent="0.2">
      <c r="B765" s="44">
        <v>2014</v>
      </c>
      <c r="C765" s="72"/>
      <c r="D765" s="177">
        <v>18</v>
      </c>
      <c r="E765" s="70" t="s">
        <v>276</v>
      </c>
      <c r="F765" s="177">
        <v>14</v>
      </c>
      <c r="G765" s="70" t="s">
        <v>276</v>
      </c>
      <c r="H765" s="177">
        <v>4</v>
      </c>
      <c r="I765" s="70" t="s">
        <v>276</v>
      </c>
    </row>
    <row r="766" spans="2:9" ht="15" customHeight="1" collapsed="1" x14ac:dyDescent="0.2">
      <c r="B766" s="257" t="s">
        <v>206</v>
      </c>
      <c r="C766" s="173"/>
      <c r="D766" s="173"/>
      <c r="E766" s="77"/>
      <c r="F766" s="77"/>
      <c r="G766" s="77"/>
      <c r="H766" s="77"/>
      <c r="I766" s="77"/>
    </row>
    <row r="767" spans="2:9" ht="15" customHeight="1" x14ac:dyDescent="0.2">
      <c r="B767" s="76">
        <v>2019</v>
      </c>
      <c r="C767" s="72"/>
      <c r="D767" s="180">
        <v>325</v>
      </c>
      <c r="E767" s="180"/>
      <c r="F767" s="180">
        <v>257</v>
      </c>
      <c r="G767" s="180"/>
      <c r="H767" s="180">
        <v>68</v>
      </c>
      <c r="I767" s="77"/>
    </row>
    <row r="768" spans="2:9" ht="15" customHeight="1" x14ac:dyDescent="0.2">
      <c r="B768" s="76">
        <v>2018</v>
      </c>
      <c r="C768" s="72"/>
      <c r="D768" s="77">
        <v>319</v>
      </c>
      <c r="E768" s="77"/>
      <c r="F768" s="180">
        <v>260</v>
      </c>
      <c r="G768" s="77"/>
      <c r="H768" s="180">
        <v>59</v>
      </c>
      <c r="I768" s="77"/>
    </row>
    <row r="769" spans="1:9" ht="15" customHeight="1" x14ac:dyDescent="0.2">
      <c r="B769" s="76">
        <v>2017</v>
      </c>
      <c r="C769" s="72"/>
      <c r="D769" s="77">
        <v>307</v>
      </c>
      <c r="E769" s="77" t="s">
        <v>50</v>
      </c>
      <c r="F769" s="77">
        <v>253</v>
      </c>
      <c r="G769" s="77" t="s">
        <v>50</v>
      </c>
      <c r="H769" s="77">
        <v>54</v>
      </c>
      <c r="I769" s="77" t="s">
        <v>50</v>
      </c>
    </row>
    <row r="770" spans="1:9" ht="15" customHeight="1" x14ac:dyDescent="0.2">
      <c r="B770" s="44">
        <v>2016</v>
      </c>
      <c r="C770" s="72"/>
      <c r="D770" s="177">
        <v>268</v>
      </c>
      <c r="E770" s="177" t="s">
        <v>50</v>
      </c>
      <c r="F770" s="177">
        <v>223</v>
      </c>
      <c r="G770" s="177" t="s">
        <v>50</v>
      </c>
      <c r="H770" s="177">
        <v>45</v>
      </c>
      <c r="I770" s="177" t="s">
        <v>50</v>
      </c>
    </row>
    <row r="771" spans="1:9" ht="15" customHeight="1" x14ac:dyDescent="0.2">
      <c r="B771" s="44">
        <v>2015</v>
      </c>
      <c r="C771" s="72"/>
      <c r="D771" s="177">
        <v>271</v>
      </c>
      <c r="E771" s="177" t="s">
        <v>50</v>
      </c>
      <c r="F771" s="177">
        <v>225</v>
      </c>
      <c r="G771" s="177" t="s">
        <v>50</v>
      </c>
      <c r="H771" s="177">
        <v>46</v>
      </c>
      <c r="I771" s="177" t="s">
        <v>50</v>
      </c>
    </row>
    <row r="772" spans="1:9" ht="15" customHeight="1" x14ac:dyDescent="0.2">
      <c r="B772" s="44">
        <v>2014</v>
      </c>
      <c r="C772" s="72"/>
      <c r="D772" s="177">
        <v>281</v>
      </c>
      <c r="E772" s="70" t="s">
        <v>276</v>
      </c>
      <c r="F772" s="177">
        <v>235</v>
      </c>
      <c r="G772" s="70" t="s">
        <v>276</v>
      </c>
      <c r="H772" s="177">
        <v>46</v>
      </c>
      <c r="I772" s="70" t="s">
        <v>276</v>
      </c>
    </row>
    <row r="773" spans="1:9" s="69" customFormat="1" ht="15" hidden="1" customHeight="1" outlineLevel="1" x14ac:dyDescent="0.2">
      <c r="A773" s="11"/>
      <c r="B773" s="225" t="s">
        <v>17</v>
      </c>
      <c r="C773" s="72"/>
      <c r="D773" s="77"/>
      <c r="E773" s="77"/>
      <c r="F773" s="11"/>
      <c r="G773" s="77"/>
      <c r="H773" s="11"/>
      <c r="I773" s="77"/>
    </row>
    <row r="774" spans="1:9" s="69" customFormat="1" ht="15" hidden="1" customHeight="1" outlineLevel="1" x14ac:dyDescent="0.2">
      <c r="A774" s="11"/>
      <c r="B774" s="76">
        <v>2019</v>
      </c>
      <c r="C774" s="72"/>
      <c r="D774" s="180">
        <v>109</v>
      </c>
      <c r="E774" s="180"/>
      <c r="F774" s="180">
        <v>108</v>
      </c>
      <c r="G774" s="180"/>
      <c r="H774" s="180">
        <v>1</v>
      </c>
      <c r="I774" s="77"/>
    </row>
    <row r="775" spans="1:9" s="69" customFormat="1" ht="15" hidden="1" customHeight="1" outlineLevel="1" x14ac:dyDescent="0.2">
      <c r="A775" s="11"/>
      <c r="B775" s="76">
        <v>2018</v>
      </c>
      <c r="C775" s="72"/>
      <c r="D775" s="77">
        <v>103</v>
      </c>
      <c r="E775" s="77"/>
      <c r="F775" s="180">
        <v>102</v>
      </c>
      <c r="G775" s="77"/>
      <c r="H775" s="180">
        <v>1</v>
      </c>
      <c r="I775" s="77"/>
    </row>
    <row r="776" spans="1:9" ht="15" hidden="1" customHeight="1" outlineLevel="1" x14ac:dyDescent="0.2">
      <c r="B776" s="76">
        <v>2017</v>
      </c>
      <c r="C776" s="72"/>
      <c r="D776" s="77">
        <v>114</v>
      </c>
      <c r="E776" s="77" t="s">
        <v>50</v>
      </c>
      <c r="F776" s="77">
        <v>112</v>
      </c>
      <c r="G776" s="77" t="s">
        <v>50</v>
      </c>
      <c r="H776" s="77">
        <v>2</v>
      </c>
      <c r="I776" s="77" t="s">
        <v>50</v>
      </c>
    </row>
    <row r="777" spans="1:9" ht="15" hidden="1" customHeight="1" outlineLevel="1" x14ac:dyDescent="0.2">
      <c r="B777" s="44">
        <v>2016</v>
      </c>
      <c r="C777" s="72"/>
      <c r="D777" s="177">
        <v>109</v>
      </c>
      <c r="E777" s="177" t="s">
        <v>50</v>
      </c>
      <c r="F777" s="177">
        <v>107</v>
      </c>
      <c r="G777" s="177" t="s">
        <v>50</v>
      </c>
      <c r="H777" s="177">
        <v>2</v>
      </c>
      <c r="I777" s="177" t="s">
        <v>50</v>
      </c>
    </row>
    <row r="778" spans="1:9" ht="15" hidden="1" customHeight="1" outlineLevel="1" x14ac:dyDescent="0.2">
      <c r="B778" s="44">
        <v>2015</v>
      </c>
      <c r="C778" s="72"/>
      <c r="D778" s="177">
        <v>118</v>
      </c>
      <c r="E778" s="177" t="s">
        <v>50</v>
      </c>
      <c r="F778" s="177">
        <v>116</v>
      </c>
      <c r="G778" s="177" t="s">
        <v>50</v>
      </c>
      <c r="H778" s="177">
        <v>2</v>
      </c>
      <c r="I778" s="177" t="s">
        <v>50</v>
      </c>
    </row>
    <row r="779" spans="1:9" ht="15" hidden="1" customHeight="1" outlineLevel="1" x14ac:dyDescent="0.2">
      <c r="B779" s="44">
        <v>2014</v>
      </c>
      <c r="C779" s="72"/>
      <c r="D779" s="177">
        <v>126</v>
      </c>
      <c r="E779" s="70" t="s">
        <v>276</v>
      </c>
      <c r="F779" s="77">
        <v>124</v>
      </c>
      <c r="G779" s="70" t="s">
        <v>276</v>
      </c>
      <c r="H779" s="77">
        <v>2</v>
      </c>
      <c r="I779" s="70" t="s">
        <v>276</v>
      </c>
    </row>
    <row r="780" spans="1:9" ht="15" hidden="1" customHeight="1" outlineLevel="1" x14ac:dyDescent="0.2">
      <c r="B780" s="225" t="s">
        <v>18</v>
      </c>
      <c r="C780" s="72"/>
      <c r="D780" s="77"/>
      <c r="E780" s="77"/>
      <c r="F780" s="77"/>
      <c r="G780" s="77"/>
      <c r="H780" s="77"/>
      <c r="I780" s="77"/>
    </row>
    <row r="781" spans="1:9" ht="15" hidden="1" customHeight="1" outlineLevel="1" x14ac:dyDescent="0.2">
      <c r="B781" s="76">
        <v>2019</v>
      </c>
      <c r="C781" s="72"/>
      <c r="D781" s="77">
        <v>0</v>
      </c>
      <c r="E781" s="77"/>
      <c r="F781" s="77">
        <v>0</v>
      </c>
      <c r="G781" s="77"/>
      <c r="H781" s="77">
        <v>0</v>
      </c>
      <c r="I781" s="77"/>
    </row>
    <row r="782" spans="1:9" ht="15" hidden="1" customHeight="1" outlineLevel="1" x14ac:dyDescent="0.2">
      <c r="B782" s="76">
        <v>2018</v>
      </c>
      <c r="C782" s="72"/>
      <c r="D782" s="77">
        <v>0</v>
      </c>
      <c r="E782" s="77"/>
      <c r="F782" s="77">
        <v>0</v>
      </c>
      <c r="G782" s="77"/>
      <c r="H782" s="77">
        <v>0</v>
      </c>
      <c r="I782" s="77"/>
    </row>
    <row r="783" spans="1:9" ht="15" hidden="1" customHeight="1" outlineLevel="1" x14ac:dyDescent="0.2">
      <c r="B783" s="76">
        <v>2017</v>
      </c>
      <c r="C783" s="72"/>
      <c r="D783" s="77">
        <v>0</v>
      </c>
      <c r="E783" s="77" t="s">
        <v>50</v>
      </c>
      <c r="F783" s="77">
        <v>0</v>
      </c>
      <c r="G783" s="77" t="s">
        <v>50</v>
      </c>
      <c r="H783" s="77">
        <v>0</v>
      </c>
      <c r="I783" s="77" t="s">
        <v>50</v>
      </c>
    </row>
    <row r="784" spans="1:9" ht="15" hidden="1" customHeight="1" outlineLevel="1" x14ac:dyDescent="0.2">
      <c r="B784" s="44">
        <v>2016</v>
      </c>
      <c r="C784" s="72"/>
      <c r="D784" s="77">
        <v>0</v>
      </c>
      <c r="E784" s="77" t="s">
        <v>50</v>
      </c>
      <c r="F784" s="77">
        <v>0</v>
      </c>
      <c r="G784" s="77" t="s">
        <v>50</v>
      </c>
      <c r="H784" s="77">
        <v>0</v>
      </c>
      <c r="I784" s="77" t="s">
        <v>50</v>
      </c>
    </row>
    <row r="785" spans="2:9" ht="15" hidden="1" customHeight="1" outlineLevel="1" x14ac:dyDescent="0.2">
      <c r="B785" s="44">
        <v>2015</v>
      </c>
      <c r="C785" s="72"/>
      <c r="D785" s="77">
        <v>0</v>
      </c>
      <c r="E785" s="77" t="s">
        <v>50</v>
      </c>
      <c r="F785" s="77">
        <v>0</v>
      </c>
      <c r="G785" s="77" t="s">
        <v>50</v>
      </c>
      <c r="H785" s="77">
        <v>0</v>
      </c>
      <c r="I785" s="77" t="s">
        <v>50</v>
      </c>
    </row>
    <row r="786" spans="2:9" ht="15" hidden="1" customHeight="1" outlineLevel="1" x14ac:dyDescent="0.2">
      <c r="B786" s="44">
        <v>2014</v>
      </c>
      <c r="C786" s="72"/>
      <c r="D786" s="77">
        <v>0</v>
      </c>
      <c r="E786" s="70" t="s">
        <v>276</v>
      </c>
      <c r="F786" s="77">
        <v>0</v>
      </c>
      <c r="G786" s="70" t="s">
        <v>276</v>
      </c>
      <c r="H786" s="77">
        <v>0</v>
      </c>
      <c r="I786" s="70" t="s">
        <v>276</v>
      </c>
    </row>
    <row r="787" spans="2:9" ht="15" hidden="1" customHeight="1" outlineLevel="1" x14ac:dyDescent="0.2">
      <c r="B787" s="225" t="s">
        <v>19</v>
      </c>
      <c r="C787" s="72"/>
      <c r="D787" s="77"/>
      <c r="E787" s="77"/>
      <c r="F787" s="77"/>
      <c r="G787" s="77"/>
      <c r="H787" s="77"/>
      <c r="I787" s="77"/>
    </row>
    <row r="788" spans="2:9" ht="15" hidden="1" customHeight="1" outlineLevel="1" x14ac:dyDescent="0.2">
      <c r="B788" s="76">
        <v>2019</v>
      </c>
      <c r="C788" s="72"/>
      <c r="D788" s="180">
        <v>7</v>
      </c>
      <c r="E788" s="180"/>
      <c r="F788" s="180">
        <v>3</v>
      </c>
      <c r="G788" s="180"/>
      <c r="H788" s="180">
        <v>4</v>
      </c>
      <c r="I788" s="77"/>
    </row>
    <row r="789" spans="2:9" ht="15" hidden="1" customHeight="1" outlineLevel="1" x14ac:dyDescent="0.2">
      <c r="B789" s="76">
        <v>2018</v>
      </c>
      <c r="C789" s="72"/>
      <c r="D789" s="77">
        <v>6</v>
      </c>
      <c r="E789" s="77"/>
      <c r="F789" s="180">
        <v>2</v>
      </c>
      <c r="G789" s="77"/>
      <c r="H789" s="180">
        <v>4</v>
      </c>
      <c r="I789" s="77"/>
    </row>
    <row r="790" spans="2:9" ht="15" hidden="1" customHeight="1" outlineLevel="1" x14ac:dyDescent="0.2">
      <c r="B790" s="76">
        <v>2017</v>
      </c>
      <c r="C790" s="72"/>
      <c r="D790" s="77">
        <v>6</v>
      </c>
      <c r="E790" s="77" t="s">
        <v>50</v>
      </c>
      <c r="F790" s="77">
        <v>2</v>
      </c>
      <c r="G790" s="77" t="s">
        <v>50</v>
      </c>
      <c r="H790" s="77">
        <v>4</v>
      </c>
      <c r="I790" s="77" t="s">
        <v>50</v>
      </c>
    </row>
    <row r="791" spans="2:9" ht="15" hidden="1" customHeight="1" outlineLevel="1" x14ac:dyDescent="0.2">
      <c r="B791" s="44">
        <v>2016</v>
      </c>
      <c r="C791" s="72"/>
      <c r="D791" s="177">
        <v>6</v>
      </c>
      <c r="E791" s="177" t="s">
        <v>50</v>
      </c>
      <c r="F791" s="177">
        <v>2</v>
      </c>
      <c r="G791" s="177" t="s">
        <v>50</v>
      </c>
      <c r="H791" s="177">
        <v>4</v>
      </c>
      <c r="I791" s="177" t="s">
        <v>50</v>
      </c>
    </row>
    <row r="792" spans="2:9" ht="15" hidden="1" customHeight="1" outlineLevel="1" x14ac:dyDescent="0.2">
      <c r="B792" s="44">
        <v>2015</v>
      </c>
      <c r="C792" s="72"/>
      <c r="D792" s="177">
        <v>6</v>
      </c>
      <c r="E792" s="177" t="s">
        <v>50</v>
      </c>
      <c r="F792" s="177">
        <v>2</v>
      </c>
      <c r="G792" s="177" t="s">
        <v>50</v>
      </c>
      <c r="H792" s="177">
        <v>4</v>
      </c>
      <c r="I792" s="177" t="s">
        <v>50</v>
      </c>
    </row>
    <row r="793" spans="2:9" ht="15" hidden="1" customHeight="1" outlineLevel="1" x14ac:dyDescent="0.2">
      <c r="B793" s="44">
        <v>2014</v>
      </c>
      <c r="C793" s="72"/>
      <c r="D793" s="177">
        <v>6</v>
      </c>
      <c r="E793" s="70" t="s">
        <v>276</v>
      </c>
      <c r="F793" s="177">
        <v>2</v>
      </c>
      <c r="G793" s="70" t="s">
        <v>276</v>
      </c>
      <c r="H793" s="177">
        <v>4</v>
      </c>
      <c r="I793" s="70" t="s">
        <v>276</v>
      </c>
    </row>
    <row r="794" spans="2:9" ht="15" hidden="1" customHeight="1" outlineLevel="1" x14ac:dyDescent="0.2">
      <c r="B794" s="225" t="s">
        <v>20</v>
      </c>
      <c r="C794" s="72"/>
      <c r="D794" s="77"/>
      <c r="E794" s="77"/>
      <c r="F794" s="77"/>
      <c r="G794" s="77"/>
      <c r="H794" s="77"/>
      <c r="I794" s="77"/>
    </row>
    <row r="795" spans="2:9" ht="15" hidden="1" customHeight="1" outlineLevel="1" x14ac:dyDescent="0.2">
      <c r="B795" s="76">
        <v>2019</v>
      </c>
      <c r="C795" s="72"/>
      <c r="D795" s="77">
        <v>0</v>
      </c>
      <c r="E795" s="77"/>
      <c r="F795" s="77">
        <v>0</v>
      </c>
      <c r="G795" s="77"/>
      <c r="H795" s="77">
        <v>0</v>
      </c>
      <c r="I795" s="77"/>
    </row>
    <row r="796" spans="2:9" ht="15" hidden="1" customHeight="1" outlineLevel="1" x14ac:dyDescent="0.2">
      <c r="B796" s="76">
        <v>2018</v>
      </c>
      <c r="C796" s="72"/>
      <c r="D796" s="77">
        <v>0</v>
      </c>
      <c r="E796" s="77"/>
      <c r="F796" s="77">
        <v>0</v>
      </c>
      <c r="G796" s="77"/>
      <c r="H796" s="77">
        <v>0</v>
      </c>
      <c r="I796" s="77"/>
    </row>
    <row r="797" spans="2:9" ht="15" hidden="1" customHeight="1" outlineLevel="1" x14ac:dyDescent="0.2">
      <c r="B797" s="76">
        <v>2017</v>
      </c>
      <c r="C797" s="72"/>
      <c r="D797" s="77">
        <v>0</v>
      </c>
      <c r="E797" s="77" t="s">
        <v>50</v>
      </c>
      <c r="F797" s="77">
        <v>0</v>
      </c>
      <c r="G797" s="77" t="s">
        <v>50</v>
      </c>
      <c r="H797" s="77">
        <v>0</v>
      </c>
      <c r="I797" s="77" t="s">
        <v>50</v>
      </c>
    </row>
    <row r="798" spans="2:9" ht="15" hidden="1" customHeight="1" outlineLevel="1" x14ac:dyDescent="0.2">
      <c r="B798" s="44">
        <v>2016</v>
      </c>
      <c r="C798" s="72"/>
      <c r="D798" s="77">
        <v>0</v>
      </c>
      <c r="E798" s="77" t="s">
        <v>50</v>
      </c>
      <c r="F798" s="77">
        <v>0</v>
      </c>
      <c r="G798" s="77" t="s">
        <v>50</v>
      </c>
      <c r="H798" s="77">
        <v>0</v>
      </c>
      <c r="I798" s="77" t="s">
        <v>50</v>
      </c>
    </row>
    <row r="799" spans="2:9" ht="15" hidden="1" customHeight="1" outlineLevel="1" x14ac:dyDescent="0.2">
      <c r="B799" s="44">
        <v>2015</v>
      </c>
      <c r="C799" s="72"/>
      <c r="D799" s="77">
        <v>0</v>
      </c>
      <c r="E799" s="77" t="s">
        <v>50</v>
      </c>
      <c r="F799" s="77">
        <v>0</v>
      </c>
      <c r="G799" s="77" t="s">
        <v>50</v>
      </c>
      <c r="H799" s="77">
        <v>0</v>
      </c>
      <c r="I799" s="77" t="s">
        <v>50</v>
      </c>
    </row>
    <row r="800" spans="2:9" ht="15" hidden="1" customHeight="1" outlineLevel="1" x14ac:dyDescent="0.2">
      <c r="B800" s="44">
        <v>2014</v>
      </c>
      <c r="C800" s="72"/>
      <c r="D800" s="77">
        <v>0</v>
      </c>
      <c r="E800" s="70" t="s">
        <v>276</v>
      </c>
      <c r="F800" s="77">
        <v>0</v>
      </c>
      <c r="G800" s="70" t="s">
        <v>276</v>
      </c>
      <c r="H800" s="77">
        <v>0</v>
      </c>
      <c r="I800" s="70" t="s">
        <v>276</v>
      </c>
    </row>
    <row r="801" spans="2:9" ht="15" hidden="1" customHeight="1" outlineLevel="1" x14ac:dyDescent="0.2">
      <c r="B801" s="225" t="s">
        <v>21</v>
      </c>
      <c r="C801" s="267"/>
      <c r="D801" s="267"/>
      <c r="E801" s="267"/>
      <c r="F801" s="267"/>
      <c r="G801" s="267"/>
      <c r="H801" s="267"/>
      <c r="I801" s="267"/>
    </row>
    <row r="802" spans="2:9" ht="15" hidden="1" customHeight="1" outlineLevel="1" x14ac:dyDescent="0.2">
      <c r="B802" s="76">
        <v>2019</v>
      </c>
      <c r="C802" s="72"/>
      <c r="D802" s="77">
        <v>0</v>
      </c>
      <c r="E802" s="77"/>
      <c r="F802" s="77">
        <v>0</v>
      </c>
      <c r="G802" s="77"/>
      <c r="H802" s="77">
        <v>0</v>
      </c>
      <c r="I802" s="77"/>
    </row>
    <row r="803" spans="2:9" ht="15" hidden="1" customHeight="1" outlineLevel="1" x14ac:dyDescent="0.2">
      <c r="B803" s="76">
        <v>2018</v>
      </c>
      <c r="C803" s="72"/>
      <c r="D803" s="77">
        <v>0</v>
      </c>
      <c r="E803" s="77"/>
      <c r="F803" s="77">
        <v>0</v>
      </c>
      <c r="G803" s="77"/>
      <c r="H803" s="77">
        <v>0</v>
      </c>
      <c r="I803" s="77"/>
    </row>
    <row r="804" spans="2:9" ht="15" hidden="1" customHeight="1" outlineLevel="1" x14ac:dyDescent="0.2">
      <c r="B804" s="76">
        <v>2017</v>
      </c>
      <c r="C804" s="72"/>
      <c r="D804" s="77">
        <v>0</v>
      </c>
      <c r="E804" s="77" t="s">
        <v>50</v>
      </c>
      <c r="F804" s="77">
        <v>0</v>
      </c>
      <c r="G804" s="77" t="s">
        <v>50</v>
      </c>
      <c r="H804" s="77">
        <v>0</v>
      </c>
      <c r="I804" s="77" t="s">
        <v>50</v>
      </c>
    </row>
    <row r="805" spans="2:9" ht="15" hidden="1" customHeight="1" outlineLevel="1" x14ac:dyDescent="0.2">
      <c r="B805" s="44">
        <v>2016</v>
      </c>
      <c r="C805" s="72"/>
      <c r="D805" s="77">
        <v>0</v>
      </c>
      <c r="E805" s="77" t="s">
        <v>50</v>
      </c>
      <c r="F805" s="77">
        <v>0</v>
      </c>
      <c r="G805" s="77" t="s">
        <v>50</v>
      </c>
      <c r="H805" s="77">
        <v>0</v>
      </c>
      <c r="I805" s="77" t="s">
        <v>50</v>
      </c>
    </row>
    <row r="806" spans="2:9" ht="15" hidden="1" customHeight="1" outlineLevel="1" x14ac:dyDescent="0.2">
      <c r="B806" s="44">
        <v>2015</v>
      </c>
      <c r="C806" s="72"/>
      <c r="D806" s="77">
        <v>0</v>
      </c>
      <c r="E806" s="77" t="s">
        <v>50</v>
      </c>
      <c r="F806" s="77">
        <v>0</v>
      </c>
      <c r="G806" s="77" t="s">
        <v>50</v>
      </c>
      <c r="H806" s="77">
        <v>0</v>
      </c>
      <c r="I806" s="77" t="s">
        <v>50</v>
      </c>
    </row>
    <row r="807" spans="2:9" ht="15" hidden="1" customHeight="1" outlineLevel="1" x14ac:dyDescent="0.2">
      <c r="B807" s="44">
        <v>2014</v>
      </c>
      <c r="C807" s="72"/>
      <c r="D807" s="77">
        <v>0</v>
      </c>
      <c r="E807" s="70" t="s">
        <v>276</v>
      </c>
      <c r="F807" s="77">
        <v>0</v>
      </c>
      <c r="G807" s="70" t="s">
        <v>276</v>
      </c>
      <c r="H807" s="77">
        <v>0</v>
      </c>
      <c r="I807" s="70" t="s">
        <v>276</v>
      </c>
    </row>
    <row r="808" spans="2:9" ht="15" hidden="1" customHeight="1" outlineLevel="1" x14ac:dyDescent="0.2">
      <c r="B808" s="225" t="s">
        <v>22</v>
      </c>
      <c r="C808" s="72"/>
      <c r="D808" s="77"/>
      <c r="E808" s="77"/>
      <c r="F808" s="77"/>
      <c r="G808" s="77"/>
      <c r="H808" s="77"/>
      <c r="I808" s="77"/>
    </row>
    <row r="809" spans="2:9" ht="15" hidden="1" customHeight="1" outlineLevel="1" x14ac:dyDescent="0.2">
      <c r="B809" s="76">
        <v>2019</v>
      </c>
      <c r="C809" s="72"/>
      <c r="D809" s="180">
        <v>14</v>
      </c>
      <c r="E809" s="180"/>
      <c r="F809" s="180">
        <v>3</v>
      </c>
      <c r="G809" s="180"/>
      <c r="H809" s="180">
        <v>11</v>
      </c>
      <c r="I809" s="77"/>
    </row>
    <row r="810" spans="2:9" ht="15" hidden="1" customHeight="1" outlineLevel="1" x14ac:dyDescent="0.2">
      <c r="B810" s="76">
        <v>2018</v>
      </c>
      <c r="C810" s="72"/>
      <c r="D810" s="77">
        <v>11</v>
      </c>
      <c r="E810" s="77"/>
      <c r="F810" s="180">
        <v>3</v>
      </c>
      <c r="G810" s="77"/>
      <c r="H810" s="180">
        <v>8</v>
      </c>
      <c r="I810" s="77"/>
    </row>
    <row r="811" spans="2:9" ht="15" hidden="1" customHeight="1" outlineLevel="1" x14ac:dyDescent="0.2">
      <c r="B811" s="76">
        <v>2017</v>
      </c>
      <c r="C811" s="72"/>
      <c r="D811" s="77">
        <v>10</v>
      </c>
      <c r="E811" s="77" t="s">
        <v>50</v>
      </c>
      <c r="F811" s="77">
        <v>3</v>
      </c>
      <c r="G811" s="77" t="s">
        <v>50</v>
      </c>
      <c r="H811" s="77">
        <v>7</v>
      </c>
      <c r="I811" s="77" t="s">
        <v>50</v>
      </c>
    </row>
    <row r="812" spans="2:9" ht="15" hidden="1" customHeight="1" outlineLevel="1" x14ac:dyDescent="0.2">
      <c r="B812" s="44">
        <v>2016</v>
      </c>
      <c r="C812" s="72"/>
      <c r="D812" s="177">
        <v>8</v>
      </c>
      <c r="E812" s="177" t="s">
        <v>50</v>
      </c>
      <c r="F812" s="177">
        <v>3</v>
      </c>
      <c r="G812" s="177" t="s">
        <v>50</v>
      </c>
      <c r="H812" s="177">
        <v>5</v>
      </c>
      <c r="I812" s="177" t="s">
        <v>50</v>
      </c>
    </row>
    <row r="813" spans="2:9" ht="15" hidden="1" customHeight="1" outlineLevel="1" x14ac:dyDescent="0.2">
      <c r="B813" s="44">
        <v>2015</v>
      </c>
      <c r="C813" s="72"/>
      <c r="D813" s="177">
        <v>10</v>
      </c>
      <c r="E813" s="177" t="s">
        <v>50</v>
      </c>
      <c r="F813" s="177">
        <v>2</v>
      </c>
      <c r="G813" s="177" t="s">
        <v>50</v>
      </c>
      <c r="H813" s="177">
        <v>8</v>
      </c>
      <c r="I813" s="177" t="s">
        <v>50</v>
      </c>
    </row>
    <row r="814" spans="2:9" ht="15" hidden="1" customHeight="1" outlineLevel="1" x14ac:dyDescent="0.2">
      <c r="B814" s="44">
        <v>2014</v>
      </c>
      <c r="C814" s="72"/>
      <c r="D814" s="177">
        <v>10</v>
      </c>
      <c r="E814" s="70" t="s">
        <v>276</v>
      </c>
      <c r="F814" s="177">
        <v>2</v>
      </c>
      <c r="G814" s="70" t="s">
        <v>276</v>
      </c>
      <c r="H814" s="177">
        <v>8</v>
      </c>
      <c r="I814" s="70" t="s">
        <v>276</v>
      </c>
    </row>
    <row r="815" spans="2:9" ht="15" hidden="1" customHeight="1" outlineLevel="1" x14ac:dyDescent="0.2">
      <c r="B815" s="225" t="s">
        <v>23</v>
      </c>
      <c r="C815" s="267"/>
      <c r="D815" s="267"/>
      <c r="E815" s="267"/>
      <c r="F815" s="267"/>
      <c r="G815" s="267"/>
      <c r="H815" s="267"/>
      <c r="I815" s="267"/>
    </row>
    <row r="816" spans="2:9" ht="15" hidden="1" customHeight="1" outlineLevel="1" x14ac:dyDescent="0.2">
      <c r="B816" s="76">
        <v>2019</v>
      </c>
      <c r="C816" s="72"/>
      <c r="D816" s="180">
        <v>31</v>
      </c>
      <c r="E816" s="180"/>
      <c r="F816" s="180">
        <v>24</v>
      </c>
      <c r="G816" s="180"/>
      <c r="H816" s="180">
        <v>7</v>
      </c>
      <c r="I816" s="77"/>
    </row>
    <row r="817" spans="2:9" ht="15" hidden="1" customHeight="1" outlineLevel="1" x14ac:dyDescent="0.2">
      <c r="B817" s="76">
        <v>2018</v>
      </c>
      <c r="C817" s="72"/>
      <c r="D817" s="77">
        <v>32</v>
      </c>
      <c r="E817" s="77"/>
      <c r="F817" s="180">
        <v>27</v>
      </c>
      <c r="G817" s="77"/>
      <c r="H817" s="180">
        <v>5</v>
      </c>
      <c r="I817" s="77"/>
    </row>
    <row r="818" spans="2:9" ht="15" hidden="1" customHeight="1" outlineLevel="1" x14ac:dyDescent="0.2">
      <c r="B818" s="76">
        <v>2017</v>
      </c>
      <c r="C818" s="72"/>
      <c r="D818" s="77">
        <v>30</v>
      </c>
      <c r="E818" s="77" t="s">
        <v>50</v>
      </c>
      <c r="F818" s="77">
        <v>25</v>
      </c>
      <c r="G818" s="77" t="s">
        <v>50</v>
      </c>
      <c r="H818" s="77">
        <v>5</v>
      </c>
      <c r="I818" s="77" t="s">
        <v>50</v>
      </c>
    </row>
    <row r="819" spans="2:9" ht="15" hidden="1" customHeight="1" outlineLevel="1" x14ac:dyDescent="0.2">
      <c r="B819" s="44">
        <v>2016</v>
      </c>
      <c r="C819" s="72"/>
      <c r="D819" s="177">
        <v>33</v>
      </c>
      <c r="E819" s="177" t="s">
        <v>50</v>
      </c>
      <c r="F819" s="179">
        <v>28</v>
      </c>
      <c r="G819" s="177" t="s">
        <v>50</v>
      </c>
      <c r="H819" s="177">
        <v>5</v>
      </c>
      <c r="I819" s="177" t="s">
        <v>50</v>
      </c>
    </row>
    <row r="820" spans="2:9" ht="15" hidden="1" customHeight="1" outlineLevel="1" x14ac:dyDescent="0.2">
      <c r="B820" s="44">
        <v>2015</v>
      </c>
      <c r="C820" s="72"/>
      <c r="D820" s="177">
        <v>34</v>
      </c>
      <c r="E820" s="177" t="s">
        <v>50</v>
      </c>
      <c r="F820" s="177">
        <v>31</v>
      </c>
      <c r="G820" s="177" t="s">
        <v>50</v>
      </c>
      <c r="H820" s="177">
        <v>3</v>
      </c>
      <c r="I820" s="177" t="s">
        <v>50</v>
      </c>
    </row>
    <row r="821" spans="2:9" ht="15" hidden="1" customHeight="1" outlineLevel="1" x14ac:dyDescent="0.2">
      <c r="B821" s="44">
        <v>2014</v>
      </c>
      <c r="C821" s="72"/>
      <c r="D821" s="177">
        <v>33</v>
      </c>
      <c r="E821" s="70" t="s">
        <v>276</v>
      </c>
      <c r="F821" s="177">
        <v>29</v>
      </c>
      <c r="G821" s="70" t="s">
        <v>276</v>
      </c>
      <c r="H821" s="177">
        <v>4</v>
      </c>
      <c r="I821" s="70" t="s">
        <v>276</v>
      </c>
    </row>
    <row r="822" spans="2:9" ht="15" hidden="1" customHeight="1" outlineLevel="1" x14ac:dyDescent="0.2">
      <c r="B822" s="225" t="s">
        <v>24</v>
      </c>
      <c r="C822" s="72"/>
      <c r="D822" s="77"/>
      <c r="E822" s="77"/>
      <c r="F822" s="77"/>
      <c r="G822" s="77"/>
      <c r="H822" s="77"/>
      <c r="I822" s="77"/>
    </row>
    <row r="823" spans="2:9" ht="15" hidden="1" customHeight="1" outlineLevel="1" x14ac:dyDescent="0.2">
      <c r="B823" s="76">
        <v>2019</v>
      </c>
      <c r="C823" s="72"/>
      <c r="D823" s="180">
        <v>8</v>
      </c>
      <c r="E823" s="180"/>
      <c r="F823" s="180">
        <v>4</v>
      </c>
      <c r="G823" s="180"/>
      <c r="H823" s="180">
        <v>4</v>
      </c>
      <c r="I823" s="77"/>
    </row>
    <row r="824" spans="2:9" ht="15" hidden="1" customHeight="1" outlineLevel="1" x14ac:dyDescent="0.2">
      <c r="B824" s="76">
        <v>2018</v>
      </c>
      <c r="C824" s="72"/>
      <c r="D824" s="77">
        <v>7</v>
      </c>
      <c r="E824" s="77"/>
      <c r="F824" s="180">
        <v>3</v>
      </c>
      <c r="G824" s="77"/>
      <c r="H824" s="180">
        <v>4</v>
      </c>
      <c r="I824" s="77"/>
    </row>
    <row r="825" spans="2:9" ht="15" hidden="1" customHeight="1" outlineLevel="1" x14ac:dyDescent="0.2">
      <c r="B825" s="76">
        <v>2017</v>
      </c>
      <c r="C825" s="72"/>
      <c r="D825" s="77">
        <v>8</v>
      </c>
      <c r="E825" s="77" t="s">
        <v>50</v>
      </c>
      <c r="F825" s="77">
        <v>4</v>
      </c>
      <c r="G825" s="77" t="s">
        <v>50</v>
      </c>
      <c r="H825" s="77">
        <v>4</v>
      </c>
      <c r="I825" s="77" t="s">
        <v>50</v>
      </c>
    </row>
    <row r="826" spans="2:9" ht="15" hidden="1" customHeight="1" outlineLevel="1" x14ac:dyDescent="0.2">
      <c r="B826" s="44">
        <v>2016</v>
      </c>
      <c r="C826" s="72"/>
      <c r="D826" s="177">
        <v>6</v>
      </c>
      <c r="E826" s="177" t="s">
        <v>50</v>
      </c>
      <c r="F826" s="177">
        <v>4</v>
      </c>
      <c r="G826" s="177" t="s">
        <v>50</v>
      </c>
      <c r="H826" s="177">
        <v>2</v>
      </c>
      <c r="I826" s="177" t="s">
        <v>50</v>
      </c>
    </row>
    <row r="827" spans="2:9" ht="15" hidden="1" customHeight="1" outlineLevel="1" x14ac:dyDescent="0.2">
      <c r="B827" s="44">
        <v>2015</v>
      </c>
      <c r="C827" s="72"/>
      <c r="D827" s="177">
        <v>7</v>
      </c>
      <c r="E827" s="177" t="s">
        <v>50</v>
      </c>
      <c r="F827" s="177">
        <v>3</v>
      </c>
      <c r="G827" s="177" t="s">
        <v>50</v>
      </c>
      <c r="H827" s="177">
        <v>4</v>
      </c>
      <c r="I827" s="177" t="s">
        <v>50</v>
      </c>
    </row>
    <row r="828" spans="2:9" ht="15" hidden="1" customHeight="1" outlineLevel="1" x14ac:dyDescent="0.2">
      <c r="B828" s="44">
        <v>2014</v>
      </c>
      <c r="C828" s="72"/>
      <c r="D828" s="177">
        <v>9</v>
      </c>
      <c r="E828" s="70" t="s">
        <v>276</v>
      </c>
      <c r="F828" s="177">
        <v>5</v>
      </c>
      <c r="G828" s="70" t="s">
        <v>276</v>
      </c>
      <c r="H828" s="177">
        <v>4</v>
      </c>
      <c r="I828" s="70" t="s">
        <v>276</v>
      </c>
    </row>
    <row r="829" spans="2:9" ht="15" hidden="1" customHeight="1" outlineLevel="1" x14ac:dyDescent="0.2">
      <c r="B829" s="225" t="s">
        <v>25</v>
      </c>
      <c r="C829" s="72"/>
      <c r="D829" s="77"/>
      <c r="E829" s="77"/>
      <c r="F829" s="77"/>
      <c r="G829" s="77"/>
      <c r="H829" s="77"/>
      <c r="I829" s="77"/>
    </row>
    <row r="830" spans="2:9" ht="15" hidden="1" customHeight="1" outlineLevel="1" x14ac:dyDescent="0.2">
      <c r="B830" s="76">
        <v>2019</v>
      </c>
      <c r="C830" s="72"/>
      <c r="D830" s="180">
        <v>75</v>
      </c>
      <c r="E830" s="180"/>
      <c r="F830" s="180">
        <v>46</v>
      </c>
      <c r="G830" s="180"/>
      <c r="H830" s="180">
        <v>29</v>
      </c>
      <c r="I830" s="77"/>
    </row>
    <row r="831" spans="2:9" ht="15" hidden="1" customHeight="1" outlineLevel="1" x14ac:dyDescent="0.2">
      <c r="B831" s="76">
        <v>2018</v>
      </c>
      <c r="C831" s="72"/>
      <c r="D831" s="77">
        <v>73</v>
      </c>
      <c r="E831" s="77"/>
      <c r="F831" s="180">
        <v>48</v>
      </c>
      <c r="G831" s="77"/>
      <c r="H831" s="180">
        <v>25</v>
      </c>
      <c r="I831" s="77"/>
    </row>
    <row r="832" spans="2:9" ht="15" hidden="1" customHeight="1" outlineLevel="1" x14ac:dyDescent="0.2">
      <c r="B832" s="76">
        <v>2017</v>
      </c>
      <c r="C832" s="72"/>
      <c r="D832" s="77">
        <v>66</v>
      </c>
      <c r="E832" s="77" t="s">
        <v>50</v>
      </c>
      <c r="F832" s="77">
        <v>42</v>
      </c>
      <c r="G832" s="77" t="s">
        <v>50</v>
      </c>
      <c r="H832" s="77">
        <v>24</v>
      </c>
      <c r="I832" s="77" t="s">
        <v>50</v>
      </c>
    </row>
    <row r="833" spans="2:9" ht="15" hidden="1" customHeight="1" outlineLevel="1" x14ac:dyDescent="0.2">
      <c r="B833" s="44">
        <v>2016</v>
      </c>
      <c r="C833" s="72"/>
      <c r="D833" s="177">
        <v>50</v>
      </c>
      <c r="E833" s="177" t="s">
        <v>50</v>
      </c>
      <c r="F833" s="177">
        <v>30</v>
      </c>
      <c r="G833" s="177" t="s">
        <v>50</v>
      </c>
      <c r="H833" s="177">
        <v>20</v>
      </c>
      <c r="I833" s="177" t="s">
        <v>50</v>
      </c>
    </row>
    <row r="834" spans="2:9" ht="15" hidden="1" customHeight="1" outlineLevel="1" x14ac:dyDescent="0.2">
      <c r="B834" s="44">
        <v>2015</v>
      </c>
      <c r="C834" s="72"/>
      <c r="D834" s="177">
        <v>48</v>
      </c>
      <c r="E834" s="177" t="s">
        <v>50</v>
      </c>
      <c r="F834" s="177">
        <v>28</v>
      </c>
      <c r="G834" s="177" t="s">
        <v>50</v>
      </c>
      <c r="H834" s="177">
        <v>20</v>
      </c>
      <c r="I834" s="177" t="s">
        <v>50</v>
      </c>
    </row>
    <row r="835" spans="2:9" ht="15" hidden="1" customHeight="1" outlineLevel="1" x14ac:dyDescent="0.2">
      <c r="B835" s="44">
        <v>2014</v>
      </c>
      <c r="C835" s="72"/>
      <c r="D835" s="177">
        <v>48</v>
      </c>
      <c r="E835" s="70" t="s">
        <v>276</v>
      </c>
      <c r="F835" s="177">
        <v>28</v>
      </c>
      <c r="G835" s="70" t="s">
        <v>276</v>
      </c>
      <c r="H835" s="177">
        <v>20</v>
      </c>
      <c r="I835" s="70" t="s">
        <v>276</v>
      </c>
    </row>
    <row r="836" spans="2:9" ht="15" hidden="1" customHeight="1" outlineLevel="1" x14ac:dyDescent="0.2">
      <c r="B836" s="225" t="s">
        <v>26</v>
      </c>
      <c r="C836" s="72"/>
      <c r="D836" s="77"/>
      <c r="E836" s="77"/>
      <c r="F836" s="77"/>
      <c r="G836" s="77"/>
      <c r="H836" s="77"/>
      <c r="I836" s="77"/>
    </row>
    <row r="837" spans="2:9" ht="15" hidden="1" customHeight="1" outlineLevel="1" x14ac:dyDescent="0.2">
      <c r="B837" s="76">
        <v>2019</v>
      </c>
      <c r="C837" s="72"/>
      <c r="D837" s="180">
        <v>2</v>
      </c>
      <c r="E837" s="180"/>
      <c r="F837" s="77">
        <v>0</v>
      </c>
      <c r="G837" s="180"/>
      <c r="H837" s="180">
        <v>2</v>
      </c>
      <c r="I837" s="77"/>
    </row>
    <row r="838" spans="2:9" ht="15" hidden="1" customHeight="1" outlineLevel="1" x14ac:dyDescent="0.2">
      <c r="B838" s="76">
        <v>2018</v>
      </c>
      <c r="C838" s="72"/>
      <c r="D838" s="77">
        <v>3</v>
      </c>
      <c r="E838" s="77"/>
      <c r="F838" s="77">
        <v>0</v>
      </c>
      <c r="G838" s="77"/>
      <c r="H838" s="180">
        <v>3</v>
      </c>
      <c r="I838" s="77"/>
    </row>
    <row r="839" spans="2:9" ht="15" hidden="1" customHeight="1" outlineLevel="1" x14ac:dyDescent="0.2">
      <c r="B839" s="76">
        <v>2017</v>
      </c>
      <c r="C839" s="72"/>
      <c r="D839" s="77">
        <v>3</v>
      </c>
      <c r="E839" s="77" t="s">
        <v>50</v>
      </c>
      <c r="F839" s="77">
        <v>0</v>
      </c>
      <c r="G839" s="77" t="s">
        <v>50</v>
      </c>
      <c r="H839" s="77">
        <v>3</v>
      </c>
      <c r="I839" s="77" t="s">
        <v>50</v>
      </c>
    </row>
    <row r="840" spans="2:9" ht="15" hidden="1" customHeight="1" outlineLevel="1" x14ac:dyDescent="0.2">
      <c r="B840" s="44">
        <v>2016</v>
      </c>
      <c r="C840" s="72"/>
      <c r="D840" s="177">
        <v>1</v>
      </c>
      <c r="E840" s="177" t="s">
        <v>50</v>
      </c>
      <c r="F840" s="77">
        <v>0</v>
      </c>
      <c r="G840" s="177" t="s">
        <v>50</v>
      </c>
      <c r="H840" s="77">
        <v>1</v>
      </c>
      <c r="I840" s="177" t="s">
        <v>50</v>
      </c>
    </row>
    <row r="841" spans="2:9" ht="15" hidden="1" customHeight="1" outlineLevel="1" x14ac:dyDescent="0.2">
      <c r="B841" s="44">
        <v>2015</v>
      </c>
      <c r="C841" s="72"/>
      <c r="D841" s="77">
        <v>0</v>
      </c>
      <c r="E841" s="77" t="s">
        <v>50</v>
      </c>
      <c r="F841" s="77">
        <v>0</v>
      </c>
      <c r="G841" s="77" t="s">
        <v>50</v>
      </c>
      <c r="H841" s="77">
        <v>0</v>
      </c>
      <c r="I841" s="77" t="s">
        <v>50</v>
      </c>
    </row>
    <row r="842" spans="2:9" ht="15" hidden="1" customHeight="1" outlineLevel="1" x14ac:dyDescent="0.2">
      <c r="B842" s="44">
        <v>2014</v>
      </c>
      <c r="C842" s="72"/>
      <c r="D842" s="77">
        <v>0</v>
      </c>
      <c r="E842" s="70" t="s">
        <v>276</v>
      </c>
      <c r="F842" s="77">
        <v>0</v>
      </c>
      <c r="G842" s="70" t="s">
        <v>276</v>
      </c>
      <c r="H842" s="77">
        <v>0</v>
      </c>
      <c r="I842" s="70" t="s">
        <v>276</v>
      </c>
    </row>
    <row r="843" spans="2:9" ht="15" hidden="1" customHeight="1" outlineLevel="1" x14ac:dyDescent="0.2">
      <c r="B843" s="225" t="s">
        <v>27</v>
      </c>
      <c r="C843" s="72"/>
      <c r="D843" s="77"/>
      <c r="E843" s="77"/>
      <c r="F843" s="77"/>
      <c r="G843" s="77"/>
      <c r="H843" s="77"/>
      <c r="I843" s="77"/>
    </row>
    <row r="844" spans="2:9" ht="15" hidden="1" customHeight="1" outlineLevel="1" x14ac:dyDescent="0.2">
      <c r="B844" s="76">
        <v>2019</v>
      </c>
      <c r="C844" s="72"/>
      <c r="D844" s="180">
        <v>4</v>
      </c>
      <c r="E844" s="180"/>
      <c r="F844" s="180">
        <v>1</v>
      </c>
      <c r="G844" s="180"/>
      <c r="H844" s="180">
        <v>3</v>
      </c>
      <c r="I844" s="77"/>
    </row>
    <row r="845" spans="2:9" ht="15" hidden="1" customHeight="1" outlineLevel="1" x14ac:dyDescent="0.2">
      <c r="B845" s="76">
        <v>2018</v>
      </c>
      <c r="C845" s="72"/>
      <c r="D845" s="77">
        <v>4</v>
      </c>
      <c r="E845" s="77"/>
      <c r="F845" s="180">
        <v>1</v>
      </c>
      <c r="G845" s="77"/>
      <c r="H845" s="180">
        <v>3</v>
      </c>
      <c r="I845" s="77"/>
    </row>
    <row r="846" spans="2:9" ht="15" hidden="1" customHeight="1" outlineLevel="1" x14ac:dyDescent="0.2">
      <c r="B846" s="76">
        <v>2017</v>
      </c>
      <c r="C846" s="72"/>
      <c r="D846" s="77">
        <v>2</v>
      </c>
      <c r="E846" s="77" t="s">
        <v>50</v>
      </c>
      <c r="F846" s="77">
        <v>0</v>
      </c>
      <c r="G846" s="77" t="s">
        <v>50</v>
      </c>
      <c r="H846" s="77">
        <v>2</v>
      </c>
      <c r="I846" s="77" t="s">
        <v>50</v>
      </c>
    </row>
    <row r="847" spans="2:9" ht="15" hidden="1" customHeight="1" outlineLevel="1" x14ac:dyDescent="0.2">
      <c r="B847" s="44">
        <v>2016</v>
      </c>
      <c r="C847" s="72"/>
      <c r="D847" s="177">
        <v>6</v>
      </c>
      <c r="E847" s="177" t="s">
        <v>50</v>
      </c>
      <c r="F847" s="177">
        <v>3</v>
      </c>
      <c r="G847" s="177" t="s">
        <v>50</v>
      </c>
      <c r="H847" s="177">
        <v>3</v>
      </c>
      <c r="I847" s="177" t="s">
        <v>50</v>
      </c>
    </row>
    <row r="848" spans="2:9" ht="15" hidden="1" customHeight="1" outlineLevel="1" x14ac:dyDescent="0.2">
      <c r="B848" s="44">
        <v>2015</v>
      </c>
      <c r="C848" s="72"/>
      <c r="D848" s="177">
        <v>5</v>
      </c>
      <c r="E848" s="177" t="s">
        <v>50</v>
      </c>
      <c r="F848" s="177">
        <v>2</v>
      </c>
      <c r="G848" s="177" t="s">
        <v>50</v>
      </c>
      <c r="H848" s="177">
        <v>3</v>
      </c>
      <c r="I848" s="177" t="s">
        <v>50</v>
      </c>
    </row>
    <row r="849" spans="2:9" ht="15" hidden="1" customHeight="1" outlineLevel="1" x14ac:dyDescent="0.2">
      <c r="B849" s="44">
        <v>2014</v>
      </c>
      <c r="C849" s="72"/>
      <c r="D849" s="177">
        <v>3</v>
      </c>
      <c r="E849" s="70" t="s">
        <v>276</v>
      </c>
      <c r="F849" s="177">
        <v>1</v>
      </c>
      <c r="G849" s="70" t="s">
        <v>276</v>
      </c>
      <c r="H849" s="54">
        <v>2</v>
      </c>
      <c r="I849" s="70" t="s">
        <v>276</v>
      </c>
    </row>
    <row r="850" spans="2:9" ht="15" hidden="1" customHeight="1" outlineLevel="1" x14ac:dyDescent="0.2">
      <c r="B850" s="225" t="s">
        <v>28</v>
      </c>
      <c r="C850" s="72"/>
      <c r="D850" s="77"/>
      <c r="E850" s="77"/>
      <c r="F850" s="77"/>
      <c r="G850" s="77"/>
      <c r="H850" s="77"/>
      <c r="I850" s="77"/>
    </row>
    <row r="851" spans="2:9" ht="15" hidden="1" customHeight="1" outlineLevel="1" x14ac:dyDescent="0.2">
      <c r="B851" s="76">
        <v>2019</v>
      </c>
      <c r="C851" s="72"/>
      <c r="D851" s="180">
        <v>10</v>
      </c>
      <c r="E851" s="180"/>
      <c r="F851" s="180">
        <v>6</v>
      </c>
      <c r="G851" s="180"/>
      <c r="H851" s="180">
        <v>4</v>
      </c>
      <c r="I851" s="77"/>
    </row>
    <row r="852" spans="2:9" ht="15" hidden="1" customHeight="1" outlineLevel="1" x14ac:dyDescent="0.2">
      <c r="B852" s="76">
        <v>2018</v>
      </c>
      <c r="C852" s="72"/>
      <c r="D852" s="77">
        <v>11</v>
      </c>
      <c r="E852" s="77"/>
      <c r="F852" s="180">
        <v>8</v>
      </c>
      <c r="G852" s="77"/>
      <c r="H852" s="180">
        <v>3</v>
      </c>
      <c r="I852" s="77"/>
    </row>
    <row r="853" spans="2:9" ht="15" hidden="1" customHeight="1" outlineLevel="1" x14ac:dyDescent="0.2">
      <c r="B853" s="76">
        <v>2017</v>
      </c>
      <c r="C853" s="72"/>
      <c r="D853" s="77">
        <v>9</v>
      </c>
      <c r="E853" s="77" t="s">
        <v>50</v>
      </c>
      <c r="F853" s="77">
        <v>8</v>
      </c>
      <c r="G853" s="77" t="s">
        <v>50</v>
      </c>
      <c r="H853" s="77">
        <v>1</v>
      </c>
      <c r="I853" s="77" t="s">
        <v>50</v>
      </c>
    </row>
    <row r="854" spans="2:9" ht="15" hidden="1" customHeight="1" outlineLevel="1" x14ac:dyDescent="0.2">
      <c r="B854" s="44">
        <v>2016</v>
      </c>
      <c r="C854" s="72"/>
      <c r="D854" s="177">
        <v>7</v>
      </c>
      <c r="E854" s="177" t="s">
        <v>50</v>
      </c>
      <c r="F854" s="177">
        <v>6</v>
      </c>
      <c r="G854" s="177" t="s">
        <v>50</v>
      </c>
      <c r="H854" s="177">
        <v>1</v>
      </c>
      <c r="I854" s="177" t="s">
        <v>50</v>
      </c>
    </row>
    <row r="855" spans="2:9" ht="15" hidden="1" customHeight="1" outlineLevel="1" x14ac:dyDescent="0.2">
      <c r="B855" s="44">
        <v>2015</v>
      </c>
      <c r="C855" s="72"/>
      <c r="D855" s="177">
        <v>7</v>
      </c>
      <c r="E855" s="177" t="s">
        <v>50</v>
      </c>
      <c r="F855" s="177">
        <v>6</v>
      </c>
      <c r="G855" s="177" t="s">
        <v>50</v>
      </c>
      <c r="H855" s="177">
        <v>1</v>
      </c>
      <c r="I855" s="177" t="s">
        <v>50</v>
      </c>
    </row>
    <row r="856" spans="2:9" ht="15" hidden="1" customHeight="1" outlineLevel="1" x14ac:dyDescent="0.2">
      <c r="B856" s="44">
        <v>2014</v>
      </c>
      <c r="C856" s="72"/>
      <c r="D856" s="177">
        <v>5</v>
      </c>
      <c r="E856" s="70" t="s">
        <v>276</v>
      </c>
      <c r="F856" s="177">
        <v>4</v>
      </c>
      <c r="G856" s="70" t="s">
        <v>276</v>
      </c>
      <c r="H856" s="177">
        <v>1</v>
      </c>
      <c r="I856" s="70" t="s">
        <v>276</v>
      </c>
    </row>
    <row r="857" spans="2:9" ht="15" hidden="1" customHeight="1" outlineLevel="1" x14ac:dyDescent="0.2">
      <c r="B857" s="225" t="s">
        <v>29</v>
      </c>
      <c r="C857" s="72"/>
      <c r="D857" s="77"/>
      <c r="E857" s="77"/>
      <c r="F857" s="77"/>
      <c r="G857" s="77"/>
      <c r="H857" s="77"/>
      <c r="I857" s="77"/>
    </row>
    <row r="858" spans="2:9" ht="15" hidden="1" customHeight="1" outlineLevel="1" x14ac:dyDescent="0.2">
      <c r="B858" s="76">
        <v>2019</v>
      </c>
      <c r="C858" s="72"/>
      <c r="D858" s="180">
        <v>35</v>
      </c>
      <c r="E858" s="180"/>
      <c r="F858" s="180">
        <v>35</v>
      </c>
      <c r="G858" s="180"/>
      <c r="H858" s="77">
        <v>0</v>
      </c>
      <c r="I858" s="77"/>
    </row>
    <row r="859" spans="2:9" ht="15" hidden="1" customHeight="1" outlineLevel="1" x14ac:dyDescent="0.2">
      <c r="B859" s="76">
        <v>2018</v>
      </c>
      <c r="C859" s="72"/>
      <c r="D859" s="77">
        <v>36</v>
      </c>
      <c r="E859" s="77"/>
      <c r="F859" s="180">
        <v>36</v>
      </c>
      <c r="G859" s="77"/>
      <c r="H859" s="77">
        <v>0</v>
      </c>
      <c r="I859" s="77"/>
    </row>
    <row r="860" spans="2:9" ht="15" hidden="1" customHeight="1" outlineLevel="1" x14ac:dyDescent="0.2">
      <c r="B860" s="76">
        <v>2017</v>
      </c>
      <c r="C860" s="72"/>
      <c r="D860" s="77">
        <v>33</v>
      </c>
      <c r="E860" s="77" t="s">
        <v>50</v>
      </c>
      <c r="F860" s="77">
        <v>33</v>
      </c>
      <c r="G860" s="77" t="s">
        <v>50</v>
      </c>
      <c r="H860" s="77">
        <v>0</v>
      </c>
      <c r="I860" s="77" t="s">
        <v>50</v>
      </c>
    </row>
    <row r="861" spans="2:9" ht="15" hidden="1" customHeight="1" outlineLevel="1" x14ac:dyDescent="0.2">
      <c r="B861" s="44">
        <v>2016</v>
      </c>
      <c r="C861" s="72"/>
      <c r="D861" s="177">
        <v>20</v>
      </c>
      <c r="E861" s="177" t="s">
        <v>50</v>
      </c>
      <c r="F861" s="177">
        <v>20</v>
      </c>
      <c r="G861" s="177" t="s">
        <v>50</v>
      </c>
      <c r="H861" s="77">
        <v>0</v>
      </c>
      <c r="I861" s="177" t="s">
        <v>50</v>
      </c>
    </row>
    <row r="862" spans="2:9" ht="15" hidden="1" customHeight="1" outlineLevel="1" x14ac:dyDescent="0.2">
      <c r="B862" s="44">
        <v>2015</v>
      </c>
      <c r="C862" s="72"/>
      <c r="D862" s="177">
        <v>14</v>
      </c>
      <c r="E862" s="177" t="s">
        <v>50</v>
      </c>
      <c r="F862" s="177">
        <v>14</v>
      </c>
      <c r="G862" s="177" t="s">
        <v>50</v>
      </c>
      <c r="H862" s="77">
        <v>0</v>
      </c>
      <c r="I862" s="177" t="s">
        <v>50</v>
      </c>
    </row>
    <row r="863" spans="2:9" ht="15" hidden="1" customHeight="1" outlineLevel="1" x14ac:dyDescent="0.2">
      <c r="B863" s="44">
        <v>2014</v>
      </c>
      <c r="C863" s="72"/>
      <c r="D863" s="177">
        <v>21</v>
      </c>
      <c r="E863" s="70" t="s">
        <v>276</v>
      </c>
      <c r="F863" s="177">
        <v>21</v>
      </c>
      <c r="G863" s="70" t="s">
        <v>276</v>
      </c>
      <c r="H863" s="77">
        <v>0</v>
      </c>
      <c r="I863" s="70" t="s">
        <v>276</v>
      </c>
    </row>
    <row r="864" spans="2:9" ht="15" hidden="1" customHeight="1" outlineLevel="1" x14ac:dyDescent="0.2">
      <c r="B864" s="225" t="s">
        <v>30</v>
      </c>
      <c r="C864" s="72"/>
      <c r="D864" s="77"/>
      <c r="E864" s="77"/>
      <c r="F864" s="77"/>
      <c r="G864" s="77"/>
      <c r="H864" s="77"/>
      <c r="I864" s="77"/>
    </row>
    <row r="865" spans="2:9" ht="15" hidden="1" customHeight="1" outlineLevel="1" x14ac:dyDescent="0.2">
      <c r="B865" s="76">
        <v>2019</v>
      </c>
      <c r="C865" s="72"/>
      <c r="D865" s="180">
        <v>4</v>
      </c>
      <c r="E865" s="180"/>
      <c r="F865" s="180">
        <v>4</v>
      </c>
      <c r="G865" s="180"/>
      <c r="H865" s="77">
        <v>0</v>
      </c>
      <c r="I865" s="77"/>
    </row>
    <row r="866" spans="2:9" ht="15" hidden="1" customHeight="1" outlineLevel="1" x14ac:dyDescent="0.2">
      <c r="B866" s="76">
        <v>2018</v>
      </c>
      <c r="C866" s="72"/>
      <c r="D866" s="77">
        <v>5</v>
      </c>
      <c r="E866" s="77"/>
      <c r="F866" s="180">
        <v>5</v>
      </c>
      <c r="G866" s="77"/>
      <c r="H866" s="77">
        <v>0</v>
      </c>
      <c r="I866" s="77"/>
    </row>
    <row r="867" spans="2:9" ht="15" hidden="1" customHeight="1" outlineLevel="1" x14ac:dyDescent="0.2">
      <c r="B867" s="76">
        <v>2017</v>
      </c>
      <c r="C867" s="72"/>
      <c r="D867" s="77">
        <v>4</v>
      </c>
      <c r="E867" s="77" t="s">
        <v>50</v>
      </c>
      <c r="F867" s="77">
        <v>4</v>
      </c>
      <c r="G867" s="77" t="s">
        <v>50</v>
      </c>
      <c r="H867" s="77">
        <v>0</v>
      </c>
      <c r="I867" s="77" t="s">
        <v>50</v>
      </c>
    </row>
    <row r="868" spans="2:9" ht="15" hidden="1" customHeight="1" outlineLevel="1" x14ac:dyDescent="0.2">
      <c r="B868" s="44">
        <v>2016</v>
      </c>
      <c r="C868" s="72"/>
      <c r="D868" s="177">
        <v>3</v>
      </c>
      <c r="E868" s="177" t="s">
        <v>50</v>
      </c>
      <c r="F868" s="179">
        <v>3</v>
      </c>
      <c r="G868" s="177" t="s">
        <v>50</v>
      </c>
      <c r="H868" s="77">
        <v>0</v>
      </c>
      <c r="I868" s="177" t="s">
        <v>50</v>
      </c>
    </row>
    <row r="869" spans="2:9" ht="15" hidden="1" customHeight="1" outlineLevel="1" x14ac:dyDescent="0.2">
      <c r="B869" s="44">
        <v>2015</v>
      </c>
      <c r="C869" s="72"/>
      <c r="D869" s="177">
        <v>2</v>
      </c>
      <c r="E869" s="177" t="s">
        <v>50</v>
      </c>
      <c r="F869" s="77">
        <v>2</v>
      </c>
      <c r="G869" s="177" t="s">
        <v>50</v>
      </c>
      <c r="H869" s="77">
        <v>0</v>
      </c>
      <c r="I869" s="177" t="s">
        <v>50</v>
      </c>
    </row>
    <row r="870" spans="2:9" ht="15" hidden="1" customHeight="1" outlineLevel="1" x14ac:dyDescent="0.2">
      <c r="B870" s="44">
        <v>2014</v>
      </c>
      <c r="C870" s="72"/>
      <c r="D870" s="177">
        <v>1</v>
      </c>
      <c r="E870" s="70" t="s">
        <v>276</v>
      </c>
      <c r="F870" s="77">
        <v>1</v>
      </c>
      <c r="G870" s="70" t="s">
        <v>276</v>
      </c>
      <c r="H870" s="77">
        <v>0</v>
      </c>
      <c r="I870" s="70" t="s">
        <v>276</v>
      </c>
    </row>
    <row r="871" spans="2:9" ht="15" hidden="1" customHeight="1" outlineLevel="1" x14ac:dyDescent="0.2">
      <c r="B871" s="225" t="s">
        <v>31</v>
      </c>
      <c r="C871" s="72"/>
      <c r="D871" s="77"/>
      <c r="E871" s="77"/>
      <c r="F871" s="77"/>
      <c r="G871" s="77"/>
      <c r="H871" s="77"/>
      <c r="I871" s="77"/>
    </row>
    <row r="872" spans="2:9" ht="15" hidden="1" customHeight="1" outlineLevel="1" x14ac:dyDescent="0.2">
      <c r="B872" s="76">
        <v>2019</v>
      </c>
      <c r="C872" s="72"/>
      <c r="D872" s="180">
        <v>15</v>
      </c>
      <c r="E872" s="180"/>
      <c r="F872" s="180">
        <v>14</v>
      </c>
      <c r="G872" s="180"/>
      <c r="H872" s="180">
        <v>1</v>
      </c>
      <c r="I872" s="77"/>
    </row>
    <row r="873" spans="2:9" ht="15" hidden="1" customHeight="1" outlineLevel="1" x14ac:dyDescent="0.2">
      <c r="B873" s="76">
        <v>2018</v>
      </c>
      <c r="C873" s="72"/>
      <c r="D873" s="77">
        <v>16</v>
      </c>
      <c r="E873" s="77"/>
      <c r="F873" s="180">
        <v>15</v>
      </c>
      <c r="G873" s="77"/>
      <c r="H873" s="180">
        <v>1</v>
      </c>
      <c r="I873" s="77"/>
    </row>
    <row r="874" spans="2:9" ht="15" hidden="1" customHeight="1" outlineLevel="1" x14ac:dyDescent="0.2">
      <c r="B874" s="76">
        <v>2017</v>
      </c>
      <c r="C874" s="72"/>
      <c r="D874" s="77">
        <v>12</v>
      </c>
      <c r="E874" s="77" t="s">
        <v>50</v>
      </c>
      <c r="F874" s="77">
        <v>11</v>
      </c>
      <c r="G874" s="77" t="s">
        <v>50</v>
      </c>
      <c r="H874" s="77">
        <v>1</v>
      </c>
      <c r="I874" s="77" t="s">
        <v>50</v>
      </c>
    </row>
    <row r="875" spans="2:9" ht="15" hidden="1" customHeight="1" outlineLevel="1" x14ac:dyDescent="0.2">
      <c r="B875" s="44">
        <v>2016</v>
      </c>
      <c r="C875" s="72"/>
      <c r="D875" s="177">
        <v>10</v>
      </c>
      <c r="E875" s="177" t="s">
        <v>50</v>
      </c>
      <c r="F875" s="177">
        <v>9</v>
      </c>
      <c r="G875" s="177" t="s">
        <v>50</v>
      </c>
      <c r="H875" s="177">
        <v>1</v>
      </c>
      <c r="I875" s="177" t="s">
        <v>50</v>
      </c>
    </row>
    <row r="876" spans="2:9" ht="15" hidden="1" customHeight="1" outlineLevel="1" x14ac:dyDescent="0.2">
      <c r="B876" s="44">
        <v>2015</v>
      </c>
      <c r="C876" s="72"/>
      <c r="D876" s="177">
        <v>9</v>
      </c>
      <c r="E876" s="177" t="s">
        <v>50</v>
      </c>
      <c r="F876" s="177">
        <v>9</v>
      </c>
      <c r="G876" s="177" t="s">
        <v>50</v>
      </c>
      <c r="H876" s="77">
        <v>0</v>
      </c>
      <c r="I876" s="177" t="s">
        <v>50</v>
      </c>
    </row>
    <row r="877" spans="2:9" ht="15" hidden="1" customHeight="1" outlineLevel="1" x14ac:dyDescent="0.2">
      <c r="B877" s="44">
        <v>2014</v>
      </c>
      <c r="C877" s="72"/>
      <c r="D877" s="177">
        <v>8</v>
      </c>
      <c r="E877" s="70" t="s">
        <v>276</v>
      </c>
      <c r="F877" s="177">
        <v>8</v>
      </c>
      <c r="G877" s="70" t="s">
        <v>276</v>
      </c>
      <c r="H877" s="77">
        <v>0</v>
      </c>
      <c r="I877" s="70" t="s">
        <v>276</v>
      </c>
    </row>
    <row r="878" spans="2:9" ht="15" hidden="1" customHeight="1" outlineLevel="1" x14ac:dyDescent="0.2">
      <c r="B878" s="225" t="s">
        <v>32</v>
      </c>
      <c r="C878" s="72"/>
      <c r="D878" s="77"/>
      <c r="E878" s="77"/>
      <c r="F878" s="77"/>
      <c r="G878" s="77"/>
      <c r="H878" s="77"/>
      <c r="I878" s="77"/>
    </row>
    <row r="879" spans="2:9" ht="15" hidden="1" customHeight="1" outlineLevel="1" x14ac:dyDescent="0.2">
      <c r="B879" s="76">
        <v>2019</v>
      </c>
      <c r="C879" s="72"/>
      <c r="D879" s="180">
        <v>5</v>
      </c>
      <c r="E879" s="180"/>
      <c r="F879" s="180">
        <v>3</v>
      </c>
      <c r="G879" s="180"/>
      <c r="H879" s="180">
        <v>2</v>
      </c>
      <c r="I879" s="77"/>
    </row>
    <row r="880" spans="2:9" ht="15" hidden="1" customHeight="1" outlineLevel="1" x14ac:dyDescent="0.2">
      <c r="B880" s="76">
        <v>2018</v>
      </c>
      <c r="C880" s="72"/>
      <c r="D880" s="77">
        <v>5</v>
      </c>
      <c r="E880" s="77"/>
      <c r="F880" s="180">
        <v>3</v>
      </c>
      <c r="G880" s="77"/>
      <c r="H880" s="180">
        <v>2</v>
      </c>
      <c r="I880" s="77"/>
    </row>
    <row r="881" spans="2:9" ht="15" hidden="1" customHeight="1" outlineLevel="1" x14ac:dyDescent="0.2">
      <c r="B881" s="76">
        <v>2017</v>
      </c>
      <c r="C881" s="72"/>
      <c r="D881" s="77">
        <v>4</v>
      </c>
      <c r="E881" s="77" t="s">
        <v>50</v>
      </c>
      <c r="F881" s="77">
        <v>3</v>
      </c>
      <c r="G881" s="77" t="s">
        <v>50</v>
      </c>
      <c r="H881" s="77">
        <v>1</v>
      </c>
      <c r="I881" s="77" t="s">
        <v>50</v>
      </c>
    </row>
    <row r="882" spans="2:9" ht="15" hidden="1" customHeight="1" outlineLevel="1" x14ac:dyDescent="0.2">
      <c r="B882" s="44">
        <v>2016</v>
      </c>
      <c r="C882" s="72"/>
      <c r="D882" s="177">
        <v>2</v>
      </c>
      <c r="E882" s="177" t="s">
        <v>50</v>
      </c>
      <c r="F882" s="77">
        <v>2</v>
      </c>
      <c r="G882" s="177" t="s">
        <v>50</v>
      </c>
      <c r="H882" s="77">
        <v>0</v>
      </c>
      <c r="I882" s="177" t="s">
        <v>50</v>
      </c>
    </row>
    <row r="883" spans="2:9" ht="15" hidden="1" customHeight="1" outlineLevel="1" x14ac:dyDescent="0.2">
      <c r="B883" s="44">
        <v>2015</v>
      </c>
      <c r="C883" s="72"/>
      <c r="D883" s="177">
        <v>2</v>
      </c>
      <c r="E883" s="177" t="s">
        <v>50</v>
      </c>
      <c r="F883" s="77">
        <v>2</v>
      </c>
      <c r="G883" s="177" t="s">
        <v>50</v>
      </c>
      <c r="H883" s="77">
        <v>0</v>
      </c>
      <c r="I883" s="177" t="s">
        <v>50</v>
      </c>
    </row>
    <row r="884" spans="2:9" ht="15" hidden="1" customHeight="1" outlineLevel="1" x14ac:dyDescent="0.2">
      <c r="B884" s="44">
        <v>2014</v>
      </c>
      <c r="C884" s="72"/>
      <c r="D884" s="177">
        <v>4</v>
      </c>
      <c r="E884" s="70" t="s">
        <v>276</v>
      </c>
      <c r="F884" s="177">
        <v>4</v>
      </c>
      <c r="G884" s="70" t="s">
        <v>276</v>
      </c>
      <c r="H884" s="77">
        <v>0</v>
      </c>
      <c r="I884" s="70" t="s">
        <v>276</v>
      </c>
    </row>
    <row r="885" spans="2:9" ht="15" hidden="1" customHeight="1" outlineLevel="1" x14ac:dyDescent="0.2">
      <c r="B885" s="225" t="s">
        <v>33</v>
      </c>
      <c r="C885" s="72"/>
      <c r="D885" s="77"/>
      <c r="E885" s="77"/>
      <c r="F885" s="77"/>
      <c r="G885" s="77"/>
      <c r="H885" s="77"/>
      <c r="I885" s="77"/>
    </row>
    <row r="886" spans="2:9" ht="15" hidden="1" customHeight="1" outlineLevel="1" x14ac:dyDescent="0.2">
      <c r="B886" s="76">
        <v>2019</v>
      </c>
      <c r="C886" s="72"/>
      <c r="D886" s="180">
        <v>6</v>
      </c>
      <c r="E886" s="180"/>
      <c r="F886" s="180">
        <v>6</v>
      </c>
      <c r="G886" s="180"/>
      <c r="H886" s="77">
        <v>0</v>
      </c>
      <c r="I886" s="77"/>
    </row>
    <row r="887" spans="2:9" ht="15" hidden="1" customHeight="1" outlineLevel="1" x14ac:dyDescent="0.2">
      <c r="B887" s="76">
        <v>2018</v>
      </c>
      <c r="C887" s="72"/>
      <c r="D887" s="77">
        <v>7</v>
      </c>
      <c r="E887" s="77"/>
      <c r="F887" s="180">
        <v>7</v>
      </c>
      <c r="G887" s="77"/>
      <c r="H887" s="77">
        <v>0</v>
      </c>
      <c r="I887" s="77"/>
    </row>
    <row r="888" spans="2:9" ht="15" hidden="1" customHeight="1" outlineLevel="1" x14ac:dyDescent="0.2">
      <c r="B888" s="76">
        <v>2017</v>
      </c>
      <c r="C888" s="72"/>
      <c r="D888" s="77">
        <v>6</v>
      </c>
      <c r="E888" s="77" t="s">
        <v>50</v>
      </c>
      <c r="F888" s="77">
        <v>6</v>
      </c>
      <c r="G888" s="77" t="s">
        <v>50</v>
      </c>
      <c r="H888" s="77">
        <v>0</v>
      </c>
      <c r="I888" s="77" t="s">
        <v>50</v>
      </c>
    </row>
    <row r="889" spans="2:9" ht="15" hidden="1" customHeight="1" outlineLevel="1" x14ac:dyDescent="0.2">
      <c r="B889" s="44">
        <v>2016</v>
      </c>
      <c r="C889" s="72"/>
      <c r="D889" s="177">
        <v>7</v>
      </c>
      <c r="E889" s="177" t="s">
        <v>50</v>
      </c>
      <c r="F889" s="177">
        <v>6</v>
      </c>
      <c r="G889" s="177" t="s">
        <v>50</v>
      </c>
      <c r="H889" s="177">
        <v>1</v>
      </c>
      <c r="I889" s="177" t="s">
        <v>50</v>
      </c>
    </row>
    <row r="890" spans="2:9" ht="15" hidden="1" customHeight="1" outlineLevel="1" x14ac:dyDescent="0.2">
      <c r="B890" s="44">
        <v>2015</v>
      </c>
      <c r="C890" s="72"/>
      <c r="D890" s="177">
        <v>9</v>
      </c>
      <c r="E890" s="177" t="s">
        <v>50</v>
      </c>
      <c r="F890" s="177">
        <v>8</v>
      </c>
      <c r="G890" s="177" t="s">
        <v>50</v>
      </c>
      <c r="H890" s="177">
        <v>1</v>
      </c>
      <c r="I890" s="177" t="s">
        <v>50</v>
      </c>
    </row>
    <row r="891" spans="2:9" ht="15" hidden="1" customHeight="1" outlineLevel="1" x14ac:dyDescent="0.2">
      <c r="B891" s="44">
        <v>2014</v>
      </c>
      <c r="C891" s="72"/>
      <c r="D891" s="177">
        <v>7</v>
      </c>
      <c r="E891" s="70" t="s">
        <v>276</v>
      </c>
      <c r="F891" s="177">
        <v>6</v>
      </c>
      <c r="G891" s="70" t="s">
        <v>276</v>
      </c>
      <c r="H891" s="177">
        <v>1</v>
      </c>
      <c r="I891" s="70" t="s">
        <v>276</v>
      </c>
    </row>
    <row r="892" spans="2:9" ht="15" customHeight="1" collapsed="1" x14ac:dyDescent="0.2">
      <c r="B892" s="257" t="s">
        <v>208</v>
      </c>
      <c r="C892" s="173"/>
      <c r="D892" s="173"/>
      <c r="E892" s="77"/>
      <c r="F892" s="77"/>
      <c r="G892" s="77"/>
      <c r="H892" s="77"/>
      <c r="I892" s="77"/>
    </row>
    <row r="893" spans="2:9" ht="15" customHeight="1" x14ac:dyDescent="0.2">
      <c r="B893" s="76">
        <v>2019</v>
      </c>
      <c r="C893" s="72"/>
      <c r="D893" s="180">
        <v>1200</v>
      </c>
      <c r="E893" s="180"/>
      <c r="F893" s="180">
        <v>894</v>
      </c>
      <c r="G893" s="180"/>
      <c r="H893" s="180">
        <v>306</v>
      </c>
      <c r="I893" s="77"/>
    </row>
    <row r="894" spans="2:9" ht="15" customHeight="1" x14ac:dyDescent="0.2">
      <c r="B894" s="76">
        <v>2018</v>
      </c>
      <c r="C894" s="72"/>
      <c r="D894" s="77">
        <v>1173</v>
      </c>
      <c r="E894" s="77"/>
      <c r="F894" s="180">
        <v>881</v>
      </c>
      <c r="G894" s="77"/>
      <c r="H894" s="180">
        <v>292</v>
      </c>
      <c r="I894" s="77"/>
    </row>
    <row r="895" spans="2:9" ht="15" customHeight="1" x14ac:dyDescent="0.2">
      <c r="B895" s="76">
        <v>2017</v>
      </c>
      <c r="C895" s="72"/>
      <c r="D895" s="77">
        <v>1085</v>
      </c>
      <c r="E895" s="77" t="s">
        <v>50</v>
      </c>
      <c r="F895" s="77">
        <v>803</v>
      </c>
      <c r="G895" s="77" t="s">
        <v>50</v>
      </c>
      <c r="H895" s="77">
        <v>282</v>
      </c>
      <c r="I895" s="77" t="s">
        <v>50</v>
      </c>
    </row>
    <row r="896" spans="2:9" ht="15" customHeight="1" x14ac:dyDescent="0.2">
      <c r="B896" s="44">
        <v>2016</v>
      </c>
      <c r="C896" s="72"/>
      <c r="D896" s="177">
        <v>1040</v>
      </c>
      <c r="E896" s="177" t="s">
        <v>50</v>
      </c>
      <c r="F896" s="177">
        <v>770</v>
      </c>
      <c r="G896" s="177" t="s">
        <v>50</v>
      </c>
      <c r="H896" s="177">
        <v>270</v>
      </c>
      <c r="I896" s="177" t="s">
        <v>50</v>
      </c>
    </row>
    <row r="897" spans="1:9" ht="15" customHeight="1" x14ac:dyDescent="0.2">
      <c r="B897" s="44">
        <v>2015</v>
      </c>
      <c r="C897" s="72"/>
      <c r="D897" s="177">
        <v>980</v>
      </c>
      <c r="E897" s="177" t="s">
        <v>50</v>
      </c>
      <c r="F897" s="177">
        <v>719</v>
      </c>
      <c r="G897" s="177" t="s">
        <v>50</v>
      </c>
      <c r="H897" s="177">
        <v>261</v>
      </c>
      <c r="I897" s="177" t="s">
        <v>50</v>
      </c>
    </row>
    <row r="898" spans="1:9" ht="15" customHeight="1" x14ac:dyDescent="0.2">
      <c r="B898" s="44">
        <v>2014</v>
      </c>
      <c r="C898" s="72"/>
      <c r="D898" s="177">
        <v>955</v>
      </c>
      <c r="E898" s="70" t="s">
        <v>276</v>
      </c>
      <c r="F898" s="177">
        <v>678</v>
      </c>
      <c r="G898" s="70" t="s">
        <v>276</v>
      </c>
      <c r="H898" s="177">
        <v>277</v>
      </c>
      <c r="I898" s="70" t="s">
        <v>276</v>
      </c>
    </row>
    <row r="899" spans="1:9" s="69" customFormat="1" ht="15" hidden="1" customHeight="1" outlineLevel="1" x14ac:dyDescent="0.2">
      <c r="A899" s="11"/>
      <c r="B899" s="225" t="s">
        <v>17</v>
      </c>
      <c r="C899" s="72"/>
      <c r="D899" s="77"/>
      <c r="E899" s="77"/>
      <c r="F899" s="11"/>
      <c r="G899" s="77"/>
      <c r="H899" s="11"/>
      <c r="I899" s="77"/>
    </row>
    <row r="900" spans="1:9" s="69" customFormat="1" ht="15" hidden="1" customHeight="1" outlineLevel="1" x14ac:dyDescent="0.2">
      <c r="A900" s="11"/>
      <c r="B900" s="76">
        <v>2019</v>
      </c>
      <c r="C900" s="72"/>
      <c r="D900" s="180">
        <v>352</v>
      </c>
      <c r="E900" s="180"/>
      <c r="F900" s="180">
        <v>348</v>
      </c>
      <c r="G900" s="180"/>
      <c r="H900" s="180">
        <v>4</v>
      </c>
      <c r="I900" s="77"/>
    </row>
    <row r="901" spans="1:9" s="69" customFormat="1" ht="15" hidden="1" customHeight="1" outlineLevel="1" x14ac:dyDescent="0.2">
      <c r="A901" s="11"/>
      <c r="B901" s="76">
        <v>2018</v>
      </c>
      <c r="C901" s="72"/>
      <c r="D901" s="77">
        <v>358</v>
      </c>
      <c r="E901" s="77"/>
      <c r="F901" s="180">
        <v>354</v>
      </c>
      <c r="G901" s="77"/>
      <c r="H901" s="180">
        <v>4</v>
      </c>
      <c r="I901" s="77"/>
    </row>
    <row r="902" spans="1:9" ht="15" hidden="1" customHeight="1" outlineLevel="1" x14ac:dyDescent="0.2">
      <c r="B902" s="76">
        <v>2017</v>
      </c>
      <c r="C902" s="72"/>
      <c r="D902" s="77">
        <v>352</v>
      </c>
      <c r="E902" s="77" t="s">
        <v>50</v>
      </c>
      <c r="F902" s="77">
        <v>348</v>
      </c>
      <c r="G902" s="77" t="s">
        <v>50</v>
      </c>
      <c r="H902" s="77">
        <v>4</v>
      </c>
      <c r="I902" s="77" t="s">
        <v>50</v>
      </c>
    </row>
    <row r="903" spans="1:9" ht="15" hidden="1" customHeight="1" outlineLevel="1" x14ac:dyDescent="0.2">
      <c r="B903" s="44">
        <v>2016</v>
      </c>
      <c r="C903" s="72"/>
      <c r="D903" s="177">
        <v>342</v>
      </c>
      <c r="E903" s="177" t="s">
        <v>50</v>
      </c>
      <c r="F903" s="177">
        <v>338</v>
      </c>
      <c r="G903" s="177" t="s">
        <v>50</v>
      </c>
      <c r="H903" s="177">
        <v>4</v>
      </c>
      <c r="I903" s="177" t="s">
        <v>50</v>
      </c>
    </row>
    <row r="904" spans="1:9" ht="15" hidden="1" customHeight="1" outlineLevel="1" x14ac:dyDescent="0.2">
      <c r="B904" s="44">
        <v>2015</v>
      </c>
      <c r="C904" s="72"/>
      <c r="D904" s="177">
        <v>320</v>
      </c>
      <c r="E904" s="177" t="s">
        <v>50</v>
      </c>
      <c r="F904" s="177">
        <v>316</v>
      </c>
      <c r="G904" s="177" t="s">
        <v>50</v>
      </c>
      <c r="H904" s="177">
        <v>4</v>
      </c>
      <c r="I904" s="177" t="s">
        <v>50</v>
      </c>
    </row>
    <row r="905" spans="1:9" ht="15" hidden="1" customHeight="1" outlineLevel="1" x14ac:dyDescent="0.2">
      <c r="B905" s="44">
        <v>2014</v>
      </c>
      <c r="C905" s="72"/>
      <c r="D905" s="177">
        <v>315</v>
      </c>
      <c r="E905" s="70" t="s">
        <v>276</v>
      </c>
      <c r="F905" s="177">
        <v>312</v>
      </c>
      <c r="G905" s="70" t="s">
        <v>276</v>
      </c>
      <c r="H905" s="177">
        <v>3</v>
      </c>
      <c r="I905" s="70" t="s">
        <v>276</v>
      </c>
    </row>
    <row r="906" spans="1:9" ht="15" hidden="1" customHeight="1" outlineLevel="1" x14ac:dyDescent="0.2">
      <c r="B906" s="225" t="s">
        <v>18</v>
      </c>
      <c r="C906" s="72"/>
      <c r="D906" s="77"/>
      <c r="E906" s="77"/>
      <c r="F906" s="77"/>
      <c r="G906" s="77"/>
      <c r="H906" s="77"/>
      <c r="I906" s="77"/>
    </row>
    <row r="907" spans="1:9" ht="15" hidden="1" customHeight="1" outlineLevel="1" x14ac:dyDescent="0.2">
      <c r="B907" s="76">
        <v>2019</v>
      </c>
      <c r="C907" s="72"/>
      <c r="D907" s="77">
        <v>0</v>
      </c>
      <c r="E907" s="77"/>
      <c r="F907" s="77">
        <v>0</v>
      </c>
      <c r="G907" s="77"/>
      <c r="H907" s="77">
        <v>0</v>
      </c>
      <c r="I907" s="77"/>
    </row>
    <row r="908" spans="1:9" ht="15" hidden="1" customHeight="1" outlineLevel="1" x14ac:dyDescent="0.2">
      <c r="B908" s="76">
        <v>2018</v>
      </c>
      <c r="C908" s="72"/>
      <c r="D908" s="77">
        <v>0</v>
      </c>
      <c r="E908" s="77"/>
      <c r="F908" s="77">
        <v>0</v>
      </c>
      <c r="G908" s="77"/>
      <c r="H908" s="77">
        <v>0</v>
      </c>
      <c r="I908" s="77"/>
    </row>
    <row r="909" spans="1:9" ht="15" hidden="1" customHeight="1" outlineLevel="1" x14ac:dyDescent="0.2">
      <c r="B909" s="76">
        <v>2017</v>
      </c>
      <c r="C909" s="72"/>
      <c r="D909" s="77">
        <v>0</v>
      </c>
      <c r="E909" s="77" t="s">
        <v>50</v>
      </c>
      <c r="F909" s="77">
        <v>0</v>
      </c>
      <c r="G909" s="77" t="s">
        <v>50</v>
      </c>
      <c r="H909" s="77">
        <v>0</v>
      </c>
      <c r="I909" s="77" t="s">
        <v>50</v>
      </c>
    </row>
    <row r="910" spans="1:9" ht="15" hidden="1" customHeight="1" outlineLevel="1" x14ac:dyDescent="0.2">
      <c r="B910" s="44">
        <v>2016</v>
      </c>
      <c r="C910" s="72"/>
      <c r="D910" s="77">
        <v>0</v>
      </c>
      <c r="E910" s="77" t="s">
        <v>50</v>
      </c>
      <c r="F910" s="77">
        <v>0</v>
      </c>
      <c r="G910" s="77" t="s">
        <v>50</v>
      </c>
      <c r="H910" s="77">
        <v>0</v>
      </c>
      <c r="I910" s="77" t="s">
        <v>50</v>
      </c>
    </row>
    <row r="911" spans="1:9" ht="15" hidden="1" customHeight="1" outlineLevel="1" x14ac:dyDescent="0.2">
      <c r="B911" s="44">
        <v>2015</v>
      </c>
      <c r="C911" s="72"/>
      <c r="D911" s="77">
        <v>0</v>
      </c>
      <c r="E911" s="77" t="s">
        <v>50</v>
      </c>
      <c r="F911" s="77">
        <v>0</v>
      </c>
      <c r="G911" s="77" t="s">
        <v>50</v>
      </c>
      <c r="H911" s="77">
        <v>0</v>
      </c>
      <c r="I911" s="77" t="s">
        <v>50</v>
      </c>
    </row>
    <row r="912" spans="1:9" ht="15" hidden="1" customHeight="1" outlineLevel="1" x14ac:dyDescent="0.2">
      <c r="B912" s="44">
        <v>2014</v>
      </c>
      <c r="C912" s="72"/>
      <c r="D912" s="77">
        <v>0</v>
      </c>
      <c r="E912" s="70" t="s">
        <v>276</v>
      </c>
      <c r="F912" s="77">
        <v>0</v>
      </c>
      <c r="G912" s="70" t="s">
        <v>276</v>
      </c>
      <c r="H912" s="77">
        <v>0</v>
      </c>
      <c r="I912" s="70" t="s">
        <v>276</v>
      </c>
    </row>
    <row r="913" spans="2:9" ht="15" hidden="1" customHeight="1" outlineLevel="1" x14ac:dyDescent="0.2">
      <c r="B913" s="225" t="s">
        <v>19</v>
      </c>
      <c r="C913" s="72"/>
      <c r="D913" s="77"/>
      <c r="E913" s="77"/>
      <c r="F913" s="77"/>
      <c r="G913" s="77"/>
      <c r="H913" s="77"/>
      <c r="I913" s="77"/>
    </row>
    <row r="914" spans="2:9" ht="15" hidden="1" customHeight="1" outlineLevel="1" x14ac:dyDescent="0.2">
      <c r="B914" s="76">
        <v>2019</v>
      </c>
      <c r="C914" s="72"/>
      <c r="D914" s="180">
        <v>30</v>
      </c>
      <c r="E914" s="180"/>
      <c r="F914" s="180">
        <v>7</v>
      </c>
      <c r="G914" s="180"/>
      <c r="H914" s="180">
        <v>23</v>
      </c>
      <c r="I914" s="77"/>
    </row>
    <row r="915" spans="2:9" ht="15" hidden="1" customHeight="1" outlineLevel="1" x14ac:dyDescent="0.2">
      <c r="B915" s="76">
        <v>2018</v>
      </c>
      <c r="C915" s="72"/>
      <c r="D915" s="77">
        <v>32</v>
      </c>
      <c r="E915" s="77"/>
      <c r="F915" s="180">
        <v>9</v>
      </c>
      <c r="G915" s="77"/>
      <c r="H915" s="180">
        <v>23</v>
      </c>
      <c r="I915" s="77"/>
    </row>
    <row r="916" spans="2:9" ht="15" hidden="1" customHeight="1" outlineLevel="1" x14ac:dyDescent="0.2">
      <c r="B916" s="76">
        <v>2017</v>
      </c>
      <c r="C916" s="72"/>
      <c r="D916" s="77">
        <v>30</v>
      </c>
      <c r="E916" s="77" t="s">
        <v>50</v>
      </c>
      <c r="F916" s="77">
        <v>7</v>
      </c>
      <c r="G916" s="77" t="s">
        <v>50</v>
      </c>
      <c r="H916" s="77">
        <v>23</v>
      </c>
      <c r="I916" s="77" t="s">
        <v>50</v>
      </c>
    </row>
    <row r="917" spans="2:9" ht="15" hidden="1" customHeight="1" outlineLevel="1" x14ac:dyDescent="0.2">
      <c r="B917" s="44">
        <v>2016</v>
      </c>
      <c r="C917" s="72"/>
      <c r="D917" s="177">
        <v>26</v>
      </c>
      <c r="E917" s="177" t="s">
        <v>50</v>
      </c>
      <c r="F917" s="177">
        <v>4</v>
      </c>
      <c r="G917" s="177" t="s">
        <v>50</v>
      </c>
      <c r="H917" s="177">
        <v>22</v>
      </c>
      <c r="I917" s="177" t="s">
        <v>50</v>
      </c>
    </row>
    <row r="918" spans="2:9" ht="15" hidden="1" customHeight="1" outlineLevel="1" x14ac:dyDescent="0.2">
      <c r="B918" s="44">
        <v>2015</v>
      </c>
      <c r="C918" s="72"/>
      <c r="D918" s="177">
        <v>30</v>
      </c>
      <c r="E918" s="177" t="s">
        <v>50</v>
      </c>
      <c r="F918" s="177">
        <v>7</v>
      </c>
      <c r="G918" s="177" t="s">
        <v>50</v>
      </c>
      <c r="H918" s="177">
        <v>23</v>
      </c>
      <c r="I918" s="177" t="s">
        <v>50</v>
      </c>
    </row>
    <row r="919" spans="2:9" ht="15" hidden="1" customHeight="1" outlineLevel="1" x14ac:dyDescent="0.2">
      <c r="B919" s="44">
        <v>2014</v>
      </c>
      <c r="C919" s="72"/>
      <c r="D919" s="177">
        <v>31</v>
      </c>
      <c r="E919" s="70" t="s">
        <v>276</v>
      </c>
      <c r="F919" s="177">
        <v>7</v>
      </c>
      <c r="G919" s="70" t="s">
        <v>276</v>
      </c>
      <c r="H919" s="177">
        <v>24</v>
      </c>
      <c r="I919" s="70" t="s">
        <v>276</v>
      </c>
    </row>
    <row r="920" spans="2:9" ht="15" hidden="1" customHeight="1" outlineLevel="1" x14ac:dyDescent="0.2">
      <c r="B920" s="225" t="s">
        <v>20</v>
      </c>
      <c r="C920" s="72"/>
      <c r="D920" s="77"/>
      <c r="E920" s="77"/>
      <c r="F920" s="77"/>
      <c r="G920" s="77"/>
      <c r="H920" s="77"/>
      <c r="I920" s="77"/>
    </row>
    <row r="921" spans="2:9" ht="15" hidden="1" customHeight="1" outlineLevel="1" x14ac:dyDescent="0.2">
      <c r="B921" s="76">
        <v>2019</v>
      </c>
      <c r="C921" s="72"/>
      <c r="D921" s="180">
        <v>1</v>
      </c>
      <c r="E921" s="180"/>
      <c r="F921" s="180">
        <v>1</v>
      </c>
      <c r="G921" s="180"/>
      <c r="H921" s="77">
        <v>0</v>
      </c>
      <c r="I921" s="77"/>
    </row>
    <row r="922" spans="2:9" ht="15" hidden="1" customHeight="1" outlineLevel="1" x14ac:dyDescent="0.2">
      <c r="B922" s="76">
        <v>2018</v>
      </c>
      <c r="C922" s="72"/>
      <c r="D922" s="77">
        <v>1</v>
      </c>
      <c r="E922" s="77"/>
      <c r="F922" s="77">
        <v>1</v>
      </c>
      <c r="G922" s="77"/>
      <c r="H922" s="77">
        <v>0</v>
      </c>
      <c r="I922" s="77"/>
    </row>
    <row r="923" spans="2:9" ht="15" hidden="1" customHeight="1" outlineLevel="1" x14ac:dyDescent="0.2">
      <c r="B923" s="76">
        <v>2017</v>
      </c>
      <c r="C923" s="72"/>
      <c r="D923" s="77">
        <v>1</v>
      </c>
      <c r="E923" s="77" t="s">
        <v>50</v>
      </c>
      <c r="F923" s="77">
        <v>1</v>
      </c>
      <c r="G923" s="77" t="s">
        <v>50</v>
      </c>
      <c r="H923" s="77">
        <v>0</v>
      </c>
      <c r="I923" s="77" t="s">
        <v>50</v>
      </c>
    </row>
    <row r="924" spans="2:9" ht="15" hidden="1" customHeight="1" outlineLevel="1" x14ac:dyDescent="0.2">
      <c r="B924" s="44">
        <v>2016</v>
      </c>
      <c r="C924" s="72"/>
      <c r="D924" s="177">
        <v>1</v>
      </c>
      <c r="E924" s="177" t="s">
        <v>50</v>
      </c>
      <c r="F924" s="77">
        <v>1</v>
      </c>
      <c r="G924" s="177" t="s">
        <v>50</v>
      </c>
      <c r="H924" s="77">
        <v>0</v>
      </c>
      <c r="I924" s="177" t="s">
        <v>50</v>
      </c>
    </row>
    <row r="925" spans="2:9" ht="15" hidden="1" customHeight="1" outlineLevel="1" x14ac:dyDescent="0.2">
      <c r="B925" s="44">
        <v>2015</v>
      </c>
      <c r="C925" s="72"/>
      <c r="D925" s="77">
        <v>0</v>
      </c>
      <c r="E925" s="77" t="s">
        <v>50</v>
      </c>
      <c r="F925" s="77">
        <v>0</v>
      </c>
      <c r="G925" s="77" t="s">
        <v>50</v>
      </c>
      <c r="H925" s="77">
        <v>0</v>
      </c>
      <c r="I925" s="77" t="s">
        <v>50</v>
      </c>
    </row>
    <row r="926" spans="2:9" ht="15" hidden="1" customHeight="1" outlineLevel="1" x14ac:dyDescent="0.2">
      <c r="B926" s="44">
        <v>2014</v>
      </c>
      <c r="C926" s="72"/>
      <c r="D926" s="77">
        <v>0</v>
      </c>
      <c r="E926" s="70" t="s">
        <v>276</v>
      </c>
      <c r="F926" s="77">
        <v>0</v>
      </c>
      <c r="G926" s="70" t="s">
        <v>276</v>
      </c>
      <c r="H926" s="77">
        <v>0</v>
      </c>
      <c r="I926" s="70" t="s">
        <v>276</v>
      </c>
    </row>
    <row r="927" spans="2:9" ht="15" hidden="1" customHeight="1" outlineLevel="1" x14ac:dyDescent="0.2">
      <c r="B927" s="225" t="s">
        <v>21</v>
      </c>
      <c r="C927" s="267"/>
      <c r="D927" s="267"/>
      <c r="E927" s="267"/>
      <c r="F927" s="267"/>
      <c r="G927" s="267"/>
      <c r="H927" s="267"/>
      <c r="I927" s="267"/>
    </row>
    <row r="928" spans="2:9" ht="15" hidden="1" customHeight="1" outlineLevel="1" x14ac:dyDescent="0.2">
      <c r="B928" s="76">
        <v>2019</v>
      </c>
      <c r="C928" s="72"/>
      <c r="D928" s="77">
        <v>0</v>
      </c>
      <c r="E928" s="77"/>
      <c r="F928" s="77">
        <v>0</v>
      </c>
      <c r="G928" s="77"/>
      <c r="H928" s="77">
        <v>0</v>
      </c>
      <c r="I928" s="77"/>
    </row>
    <row r="929" spans="2:9" ht="15" hidden="1" customHeight="1" outlineLevel="1" x14ac:dyDescent="0.2">
      <c r="B929" s="76">
        <v>2018</v>
      </c>
      <c r="C929" s="72"/>
      <c r="D929" s="77">
        <v>0</v>
      </c>
      <c r="E929" s="77"/>
      <c r="F929" s="77">
        <v>0</v>
      </c>
      <c r="G929" s="77"/>
      <c r="H929" s="77">
        <v>0</v>
      </c>
      <c r="I929" s="77"/>
    </row>
    <row r="930" spans="2:9" ht="15" hidden="1" customHeight="1" outlineLevel="1" x14ac:dyDescent="0.2">
      <c r="B930" s="76">
        <v>2017</v>
      </c>
      <c r="C930" s="72"/>
      <c r="D930" s="77">
        <v>1</v>
      </c>
      <c r="E930" s="77" t="s">
        <v>50</v>
      </c>
      <c r="F930" s="77">
        <v>0</v>
      </c>
      <c r="G930" s="77" t="s">
        <v>50</v>
      </c>
      <c r="H930" s="77">
        <v>1</v>
      </c>
      <c r="I930" s="77" t="s">
        <v>50</v>
      </c>
    </row>
    <row r="931" spans="2:9" ht="15" hidden="1" customHeight="1" outlineLevel="1" x14ac:dyDescent="0.2">
      <c r="B931" s="44">
        <v>2016</v>
      </c>
      <c r="C931" s="72"/>
      <c r="D931" s="177">
        <v>1</v>
      </c>
      <c r="E931" s="177" t="s">
        <v>50</v>
      </c>
      <c r="F931" s="77">
        <v>0</v>
      </c>
      <c r="G931" s="177" t="s">
        <v>50</v>
      </c>
      <c r="H931" s="77">
        <v>1</v>
      </c>
      <c r="I931" s="177" t="s">
        <v>50</v>
      </c>
    </row>
    <row r="932" spans="2:9" ht="15" hidden="1" customHeight="1" outlineLevel="1" x14ac:dyDescent="0.2">
      <c r="B932" s="44">
        <v>2015</v>
      </c>
      <c r="C932" s="72"/>
      <c r="D932" s="177">
        <v>1</v>
      </c>
      <c r="E932" s="177" t="s">
        <v>50</v>
      </c>
      <c r="F932" s="77">
        <v>0</v>
      </c>
      <c r="G932" s="177" t="s">
        <v>50</v>
      </c>
      <c r="H932" s="77">
        <v>1</v>
      </c>
      <c r="I932" s="177" t="s">
        <v>50</v>
      </c>
    </row>
    <row r="933" spans="2:9" ht="15" hidden="1" customHeight="1" outlineLevel="1" x14ac:dyDescent="0.2">
      <c r="B933" s="44">
        <v>2014</v>
      </c>
      <c r="C933" s="72"/>
      <c r="D933" s="177">
        <v>1</v>
      </c>
      <c r="E933" s="70" t="s">
        <v>276</v>
      </c>
      <c r="F933" s="77">
        <v>0</v>
      </c>
      <c r="G933" s="70" t="s">
        <v>276</v>
      </c>
      <c r="H933" s="77">
        <v>1</v>
      </c>
      <c r="I933" s="70" t="s">
        <v>276</v>
      </c>
    </row>
    <row r="934" spans="2:9" ht="15" hidden="1" customHeight="1" outlineLevel="1" x14ac:dyDescent="0.2">
      <c r="B934" s="225" t="s">
        <v>22</v>
      </c>
      <c r="C934" s="72"/>
      <c r="D934" s="77"/>
      <c r="E934" s="77"/>
      <c r="F934" s="77"/>
      <c r="G934" s="77"/>
      <c r="H934" s="77"/>
      <c r="I934" s="77"/>
    </row>
    <row r="935" spans="2:9" ht="15" hidden="1" customHeight="1" outlineLevel="1" x14ac:dyDescent="0.2">
      <c r="B935" s="76">
        <v>2019</v>
      </c>
      <c r="C935" s="72"/>
      <c r="D935" s="180">
        <v>75</v>
      </c>
      <c r="E935" s="180"/>
      <c r="F935" s="180">
        <v>28</v>
      </c>
      <c r="G935" s="180"/>
      <c r="H935" s="180">
        <v>47</v>
      </c>
      <c r="I935" s="77"/>
    </row>
    <row r="936" spans="2:9" ht="15" hidden="1" customHeight="1" outlineLevel="1" x14ac:dyDescent="0.2">
      <c r="B936" s="76">
        <v>2018</v>
      </c>
      <c r="C936" s="72"/>
      <c r="D936" s="77">
        <v>68</v>
      </c>
      <c r="E936" s="77"/>
      <c r="F936" s="77">
        <v>26</v>
      </c>
      <c r="G936" s="77"/>
      <c r="H936" s="77">
        <v>42</v>
      </c>
      <c r="I936" s="77"/>
    </row>
    <row r="937" spans="2:9" ht="15" hidden="1" customHeight="1" outlineLevel="1" x14ac:dyDescent="0.2">
      <c r="B937" s="76">
        <v>2017</v>
      </c>
      <c r="C937" s="72"/>
      <c r="D937" s="77">
        <v>62</v>
      </c>
      <c r="E937" s="77" t="s">
        <v>50</v>
      </c>
      <c r="F937" s="77">
        <v>24</v>
      </c>
      <c r="G937" s="77" t="s">
        <v>50</v>
      </c>
      <c r="H937" s="77">
        <v>38</v>
      </c>
      <c r="I937" s="77" t="s">
        <v>50</v>
      </c>
    </row>
    <row r="938" spans="2:9" ht="15" hidden="1" customHeight="1" outlineLevel="1" x14ac:dyDescent="0.2">
      <c r="B938" s="44">
        <v>2016</v>
      </c>
      <c r="C938" s="72"/>
      <c r="D938" s="177">
        <v>60</v>
      </c>
      <c r="E938" s="177" t="s">
        <v>50</v>
      </c>
      <c r="F938" s="177">
        <v>21</v>
      </c>
      <c r="G938" s="177" t="s">
        <v>50</v>
      </c>
      <c r="H938" s="177">
        <v>39</v>
      </c>
      <c r="I938" s="177" t="s">
        <v>50</v>
      </c>
    </row>
    <row r="939" spans="2:9" ht="15" hidden="1" customHeight="1" outlineLevel="1" x14ac:dyDescent="0.2">
      <c r="B939" s="44">
        <v>2015</v>
      </c>
      <c r="C939" s="72"/>
      <c r="D939" s="177">
        <v>58</v>
      </c>
      <c r="E939" s="177" t="s">
        <v>50</v>
      </c>
      <c r="F939" s="177">
        <v>21</v>
      </c>
      <c r="G939" s="177" t="s">
        <v>50</v>
      </c>
      <c r="H939" s="177">
        <v>37</v>
      </c>
      <c r="I939" s="177" t="s">
        <v>50</v>
      </c>
    </row>
    <row r="940" spans="2:9" ht="15" hidden="1" customHeight="1" outlineLevel="1" x14ac:dyDescent="0.2">
      <c r="B940" s="44">
        <v>2014</v>
      </c>
      <c r="C940" s="72"/>
      <c r="D940" s="177">
        <v>65</v>
      </c>
      <c r="E940" s="70" t="s">
        <v>276</v>
      </c>
      <c r="F940" s="177">
        <v>21</v>
      </c>
      <c r="G940" s="70" t="s">
        <v>276</v>
      </c>
      <c r="H940" s="177">
        <v>44</v>
      </c>
      <c r="I940" s="70" t="s">
        <v>276</v>
      </c>
    </row>
    <row r="941" spans="2:9" ht="15" hidden="1" customHeight="1" outlineLevel="1" x14ac:dyDescent="0.2">
      <c r="B941" s="225" t="s">
        <v>23</v>
      </c>
      <c r="C941" s="267"/>
      <c r="D941" s="267"/>
      <c r="E941" s="267"/>
      <c r="F941" s="267"/>
      <c r="G941" s="267"/>
      <c r="H941" s="267"/>
      <c r="I941" s="267"/>
    </row>
    <row r="942" spans="2:9" ht="15" hidden="1" customHeight="1" outlineLevel="1" x14ac:dyDescent="0.2">
      <c r="B942" s="76">
        <v>2019</v>
      </c>
      <c r="C942" s="72"/>
      <c r="D942" s="180">
        <v>147</v>
      </c>
      <c r="E942" s="180"/>
      <c r="F942" s="180">
        <v>73</v>
      </c>
      <c r="G942" s="180"/>
      <c r="H942" s="180">
        <v>74</v>
      </c>
      <c r="I942" s="77"/>
    </row>
    <row r="943" spans="2:9" ht="15" hidden="1" customHeight="1" outlineLevel="1" x14ac:dyDescent="0.2">
      <c r="B943" s="76">
        <v>2018</v>
      </c>
      <c r="C943" s="72"/>
      <c r="D943" s="77">
        <v>151</v>
      </c>
      <c r="E943" s="77"/>
      <c r="F943" s="180">
        <v>77</v>
      </c>
      <c r="G943" s="77"/>
      <c r="H943" s="180">
        <v>74</v>
      </c>
      <c r="I943" s="77"/>
    </row>
    <row r="944" spans="2:9" ht="15" hidden="1" customHeight="1" outlineLevel="1" x14ac:dyDescent="0.2">
      <c r="B944" s="76">
        <v>2017</v>
      </c>
      <c r="C944" s="72"/>
      <c r="D944" s="77">
        <v>145</v>
      </c>
      <c r="E944" s="77" t="s">
        <v>50</v>
      </c>
      <c r="F944" s="77">
        <v>68</v>
      </c>
      <c r="G944" s="77" t="s">
        <v>50</v>
      </c>
      <c r="H944" s="77">
        <v>77</v>
      </c>
      <c r="I944" s="77" t="s">
        <v>50</v>
      </c>
    </row>
    <row r="945" spans="2:9" ht="15" hidden="1" customHeight="1" outlineLevel="1" x14ac:dyDescent="0.2">
      <c r="B945" s="44">
        <v>2016</v>
      </c>
      <c r="C945" s="72"/>
      <c r="D945" s="177">
        <v>139</v>
      </c>
      <c r="E945" s="177" t="s">
        <v>50</v>
      </c>
      <c r="F945" s="177">
        <v>67</v>
      </c>
      <c r="G945" s="177" t="s">
        <v>50</v>
      </c>
      <c r="H945" s="177">
        <v>72</v>
      </c>
      <c r="I945" s="177" t="s">
        <v>50</v>
      </c>
    </row>
    <row r="946" spans="2:9" ht="15" hidden="1" customHeight="1" outlineLevel="1" x14ac:dyDescent="0.2">
      <c r="B946" s="44">
        <v>2015</v>
      </c>
      <c r="C946" s="72"/>
      <c r="D946" s="177">
        <v>132</v>
      </c>
      <c r="E946" s="177" t="s">
        <v>50</v>
      </c>
      <c r="F946" s="177">
        <v>63</v>
      </c>
      <c r="G946" s="177" t="s">
        <v>50</v>
      </c>
      <c r="H946" s="177">
        <v>69</v>
      </c>
      <c r="I946" s="177" t="s">
        <v>50</v>
      </c>
    </row>
    <row r="947" spans="2:9" ht="15" hidden="1" customHeight="1" outlineLevel="1" x14ac:dyDescent="0.2">
      <c r="B947" s="44">
        <v>2014</v>
      </c>
      <c r="C947" s="72"/>
      <c r="D947" s="177">
        <v>129</v>
      </c>
      <c r="E947" s="70" t="s">
        <v>276</v>
      </c>
      <c r="F947" s="177">
        <v>58</v>
      </c>
      <c r="G947" s="70" t="s">
        <v>276</v>
      </c>
      <c r="H947" s="177">
        <v>71</v>
      </c>
      <c r="I947" s="70" t="s">
        <v>276</v>
      </c>
    </row>
    <row r="948" spans="2:9" ht="15" hidden="1" customHeight="1" outlineLevel="1" x14ac:dyDescent="0.2">
      <c r="B948" s="225" t="s">
        <v>24</v>
      </c>
      <c r="C948" s="72"/>
      <c r="D948" s="77"/>
      <c r="E948" s="77"/>
      <c r="F948" s="77"/>
      <c r="G948" s="77"/>
      <c r="H948" s="77"/>
      <c r="I948" s="77"/>
    </row>
    <row r="949" spans="2:9" ht="15" hidden="1" customHeight="1" outlineLevel="1" x14ac:dyDescent="0.2">
      <c r="B949" s="76">
        <v>2019</v>
      </c>
      <c r="C949" s="72"/>
      <c r="D949" s="180">
        <v>57</v>
      </c>
      <c r="E949" s="180"/>
      <c r="F949" s="180">
        <v>28</v>
      </c>
      <c r="G949" s="180"/>
      <c r="H949" s="180">
        <v>29</v>
      </c>
      <c r="I949" s="77"/>
    </row>
    <row r="950" spans="2:9" ht="15" hidden="1" customHeight="1" outlineLevel="1" x14ac:dyDescent="0.2">
      <c r="B950" s="76">
        <v>2018</v>
      </c>
      <c r="C950" s="72"/>
      <c r="D950" s="77">
        <v>58</v>
      </c>
      <c r="E950" s="77"/>
      <c r="F950" s="180">
        <v>25</v>
      </c>
      <c r="G950" s="77"/>
      <c r="H950" s="180">
        <v>33</v>
      </c>
      <c r="I950" s="77"/>
    </row>
    <row r="951" spans="2:9" ht="15" hidden="1" customHeight="1" outlineLevel="1" x14ac:dyDescent="0.2">
      <c r="B951" s="76">
        <v>2017</v>
      </c>
      <c r="C951" s="72"/>
      <c r="D951" s="77">
        <v>55</v>
      </c>
      <c r="E951" s="77" t="s">
        <v>50</v>
      </c>
      <c r="F951" s="77">
        <v>20</v>
      </c>
      <c r="G951" s="77" t="s">
        <v>50</v>
      </c>
      <c r="H951" s="77">
        <v>35</v>
      </c>
      <c r="I951" s="77" t="s">
        <v>50</v>
      </c>
    </row>
    <row r="952" spans="2:9" ht="15" hidden="1" customHeight="1" outlineLevel="1" x14ac:dyDescent="0.2">
      <c r="B952" s="44">
        <v>2016</v>
      </c>
      <c r="C952" s="72"/>
      <c r="D952" s="177">
        <v>56</v>
      </c>
      <c r="E952" s="177" t="s">
        <v>50</v>
      </c>
      <c r="F952" s="177">
        <v>19</v>
      </c>
      <c r="G952" s="177" t="s">
        <v>50</v>
      </c>
      <c r="H952" s="177">
        <v>37</v>
      </c>
      <c r="I952" s="177" t="s">
        <v>50</v>
      </c>
    </row>
    <row r="953" spans="2:9" ht="15" hidden="1" customHeight="1" outlineLevel="1" x14ac:dyDescent="0.2">
      <c r="B953" s="44">
        <v>2015</v>
      </c>
      <c r="C953" s="72"/>
      <c r="D953" s="177">
        <v>57</v>
      </c>
      <c r="E953" s="177" t="s">
        <v>50</v>
      </c>
      <c r="F953" s="177">
        <v>18</v>
      </c>
      <c r="G953" s="177" t="s">
        <v>50</v>
      </c>
      <c r="H953" s="177">
        <v>39</v>
      </c>
      <c r="I953" s="177" t="s">
        <v>50</v>
      </c>
    </row>
    <row r="954" spans="2:9" ht="15" hidden="1" customHeight="1" outlineLevel="1" x14ac:dyDescent="0.2">
      <c r="B954" s="44">
        <v>2014</v>
      </c>
      <c r="C954" s="72"/>
      <c r="D954" s="177">
        <v>63</v>
      </c>
      <c r="E954" s="70" t="s">
        <v>276</v>
      </c>
      <c r="F954" s="177">
        <v>15</v>
      </c>
      <c r="G954" s="70" t="s">
        <v>276</v>
      </c>
      <c r="H954" s="177">
        <v>48</v>
      </c>
      <c r="I954" s="70" t="s">
        <v>276</v>
      </c>
    </row>
    <row r="955" spans="2:9" ht="15" hidden="1" customHeight="1" outlineLevel="1" x14ac:dyDescent="0.2">
      <c r="B955" s="225" t="s">
        <v>25</v>
      </c>
      <c r="C955" s="72"/>
      <c r="D955" s="77"/>
      <c r="E955" s="77"/>
      <c r="F955" s="77"/>
      <c r="G955" s="77"/>
      <c r="H955" s="77"/>
      <c r="I955" s="77"/>
    </row>
    <row r="956" spans="2:9" ht="15" hidden="1" customHeight="1" outlineLevel="1" x14ac:dyDescent="0.2">
      <c r="B956" s="76">
        <v>2019</v>
      </c>
      <c r="C956" s="72"/>
      <c r="D956" s="180">
        <v>151</v>
      </c>
      <c r="E956" s="180"/>
      <c r="F956" s="180">
        <v>92</v>
      </c>
      <c r="G956" s="180"/>
      <c r="H956" s="180">
        <v>59</v>
      </c>
      <c r="I956" s="77"/>
    </row>
    <row r="957" spans="2:9" ht="15" hidden="1" customHeight="1" outlineLevel="1" x14ac:dyDescent="0.2">
      <c r="B957" s="76">
        <v>2018</v>
      </c>
      <c r="C957" s="72"/>
      <c r="D957" s="77">
        <v>142</v>
      </c>
      <c r="E957" s="77"/>
      <c r="F957" s="180">
        <v>90</v>
      </c>
      <c r="G957" s="77"/>
      <c r="H957" s="180">
        <v>52</v>
      </c>
      <c r="I957" s="77"/>
    </row>
    <row r="958" spans="2:9" ht="15" hidden="1" customHeight="1" outlineLevel="1" x14ac:dyDescent="0.2">
      <c r="B958" s="76">
        <v>2017</v>
      </c>
      <c r="C958" s="72"/>
      <c r="D958" s="77">
        <v>125</v>
      </c>
      <c r="E958" s="77" t="s">
        <v>50</v>
      </c>
      <c r="F958" s="77">
        <v>79</v>
      </c>
      <c r="G958" s="77" t="s">
        <v>50</v>
      </c>
      <c r="H958" s="77">
        <v>46</v>
      </c>
      <c r="I958" s="77" t="s">
        <v>50</v>
      </c>
    </row>
    <row r="959" spans="2:9" ht="15" hidden="1" customHeight="1" outlineLevel="1" x14ac:dyDescent="0.2">
      <c r="B959" s="44">
        <v>2016</v>
      </c>
      <c r="C959" s="72"/>
      <c r="D959" s="177">
        <v>105</v>
      </c>
      <c r="E959" s="177" t="s">
        <v>50</v>
      </c>
      <c r="F959" s="177">
        <v>62</v>
      </c>
      <c r="G959" s="177" t="s">
        <v>50</v>
      </c>
      <c r="H959" s="177">
        <v>43</v>
      </c>
      <c r="I959" s="177" t="s">
        <v>50</v>
      </c>
    </row>
    <row r="960" spans="2:9" ht="15" hidden="1" customHeight="1" outlineLevel="1" x14ac:dyDescent="0.2">
      <c r="B960" s="44">
        <v>2015</v>
      </c>
      <c r="C960" s="72"/>
      <c r="D960" s="177">
        <v>95</v>
      </c>
      <c r="E960" s="177" t="s">
        <v>50</v>
      </c>
      <c r="F960" s="177">
        <v>58</v>
      </c>
      <c r="G960" s="177" t="s">
        <v>50</v>
      </c>
      <c r="H960" s="177">
        <v>37</v>
      </c>
      <c r="I960" s="177" t="s">
        <v>50</v>
      </c>
    </row>
    <row r="961" spans="2:9" ht="15" hidden="1" customHeight="1" outlineLevel="1" x14ac:dyDescent="0.2">
      <c r="B961" s="44">
        <v>2014</v>
      </c>
      <c r="C961" s="72"/>
      <c r="D961" s="177">
        <v>86</v>
      </c>
      <c r="E961" s="70" t="s">
        <v>276</v>
      </c>
      <c r="F961" s="177">
        <v>49</v>
      </c>
      <c r="G961" s="70" t="s">
        <v>276</v>
      </c>
      <c r="H961" s="177">
        <v>37</v>
      </c>
      <c r="I961" s="70" t="s">
        <v>276</v>
      </c>
    </row>
    <row r="962" spans="2:9" ht="15" hidden="1" customHeight="1" outlineLevel="1" x14ac:dyDescent="0.2">
      <c r="B962" s="225" t="s">
        <v>26</v>
      </c>
      <c r="C962" s="72"/>
      <c r="D962" s="77"/>
      <c r="E962" s="77"/>
      <c r="F962" s="77"/>
      <c r="G962" s="77"/>
      <c r="H962" s="77"/>
      <c r="I962" s="77"/>
    </row>
    <row r="963" spans="2:9" ht="15" hidden="1" customHeight="1" outlineLevel="1" x14ac:dyDescent="0.2">
      <c r="B963" s="76">
        <v>2019</v>
      </c>
      <c r="C963" s="72"/>
      <c r="D963" s="180">
        <v>12</v>
      </c>
      <c r="E963" s="180"/>
      <c r="F963" s="180">
        <v>8</v>
      </c>
      <c r="G963" s="180"/>
      <c r="H963" s="180">
        <v>4</v>
      </c>
      <c r="I963" s="77"/>
    </row>
    <row r="964" spans="2:9" ht="15" hidden="1" customHeight="1" outlineLevel="1" x14ac:dyDescent="0.2">
      <c r="B964" s="76">
        <v>2018</v>
      </c>
      <c r="C964" s="72"/>
      <c r="D964" s="77">
        <v>7</v>
      </c>
      <c r="E964" s="77"/>
      <c r="F964" s="180">
        <v>4</v>
      </c>
      <c r="G964" s="77"/>
      <c r="H964" s="180">
        <v>3</v>
      </c>
      <c r="I964" s="77"/>
    </row>
    <row r="965" spans="2:9" ht="15" hidden="1" customHeight="1" outlineLevel="1" x14ac:dyDescent="0.2">
      <c r="B965" s="76">
        <v>2017</v>
      </c>
      <c r="C965" s="72"/>
      <c r="D965" s="77">
        <v>5</v>
      </c>
      <c r="E965" s="77" t="s">
        <v>50</v>
      </c>
      <c r="F965" s="77">
        <v>2</v>
      </c>
      <c r="G965" s="77" t="s">
        <v>50</v>
      </c>
      <c r="H965" s="77">
        <v>3</v>
      </c>
      <c r="I965" s="77" t="s">
        <v>50</v>
      </c>
    </row>
    <row r="966" spans="2:9" ht="15" hidden="1" customHeight="1" outlineLevel="1" x14ac:dyDescent="0.2">
      <c r="B966" s="44">
        <v>2016</v>
      </c>
      <c r="C966" s="72"/>
      <c r="D966" s="177">
        <v>5</v>
      </c>
      <c r="E966" s="177" t="s">
        <v>50</v>
      </c>
      <c r="F966" s="77">
        <v>3</v>
      </c>
      <c r="G966" s="177" t="s">
        <v>50</v>
      </c>
      <c r="H966" s="77">
        <v>2</v>
      </c>
      <c r="I966" s="177" t="s">
        <v>50</v>
      </c>
    </row>
    <row r="967" spans="2:9" ht="15" hidden="1" customHeight="1" outlineLevel="1" x14ac:dyDescent="0.2">
      <c r="B967" s="44">
        <v>2015</v>
      </c>
      <c r="C967" s="72"/>
      <c r="D967" s="177">
        <v>8</v>
      </c>
      <c r="E967" s="177" t="s">
        <v>50</v>
      </c>
      <c r="F967" s="177">
        <v>6</v>
      </c>
      <c r="G967" s="177" t="s">
        <v>50</v>
      </c>
      <c r="H967" s="177">
        <v>2</v>
      </c>
      <c r="I967" s="177" t="s">
        <v>50</v>
      </c>
    </row>
    <row r="968" spans="2:9" ht="15" hidden="1" customHeight="1" outlineLevel="1" x14ac:dyDescent="0.2">
      <c r="B968" s="44">
        <v>2014</v>
      </c>
      <c r="C968" s="72"/>
      <c r="D968" s="177">
        <v>9</v>
      </c>
      <c r="E968" s="70" t="s">
        <v>276</v>
      </c>
      <c r="F968" s="77">
        <v>7</v>
      </c>
      <c r="G968" s="70" t="s">
        <v>276</v>
      </c>
      <c r="H968" s="77">
        <v>2</v>
      </c>
      <c r="I968" s="70" t="s">
        <v>276</v>
      </c>
    </row>
    <row r="969" spans="2:9" ht="15" hidden="1" customHeight="1" outlineLevel="1" x14ac:dyDescent="0.2">
      <c r="B969" s="225" t="s">
        <v>27</v>
      </c>
      <c r="C969" s="72"/>
      <c r="D969" s="77"/>
      <c r="E969" s="77"/>
      <c r="F969" s="77"/>
      <c r="G969" s="77"/>
      <c r="H969" s="77"/>
      <c r="I969" s="77"/>
    </row>
    <row r="970" spans="2:9" ht="15" hidden="1" customHeight="1" outlineLevel="1" x14ac:dyDescent="0.2">
      <c r="B970" s="76">
        <v>2019</v>
      </c>
      <c r="C970" s="72"/>
      <c r="D970" s="180">
        <v>25</v>
      </c>
      <c r="E970" s="180"/>
      <c r="F970" s="180">
        <v>2</v>
      </c>
      <c r="G970" s="180"/>
      <c r="H970" s="180">
        <v>23</v>
      </c>
      <c r="I970" s="77"/>
    </row>
    <row r="971" spans="2:9" ht="15" hidden="1" customHeight="1" outlineLevel="1" x14ac:dyDescent="0.2">
      <c r="B971" s="76">
        <v>2018</v>
      </c>
      <c r="C971" s="72"/>
      <c r="D971" s="77">
        <v>23</v>
      </c>
      <c r="E971" s="77"/>
      <c r="F971" s="180">
        <v>2</v>
      </c>
      <c r="G971" s="77"/>
      <c r="H971" s="180">
        <v>21</v>
      </c>
      <c r="I971" s="77"/>
    </row>
    <row r="972" spans="2:9" ht="15" hidden="1" customHeight="1" outlineLevel="1" x14ac:dyDescent="0.2">
      <c r="B972" s="76">
        <v>2017</v>
      </c>
      <c r="C972" s="72"/>
      <c r="D972" s="77">
        <v>20</v>
      </c>
      <c r="E972" s="77" t="s">
        <v>50</v>
      </c>
      <c r="F972" s="77">
        <v>1</v>
      </c>
      <c r="G972" s="77" t="s">
        <v>50</v>
      </c>
      <c r="H972" s="77">
        <v>19</v>
      </c>
      <c r="I972" s="77" t="s">
        <v>50</v>
      </c>
    </row>
    <row r="973" spans="2:9" ht="15" hidden="1" customHeight="1" outlineLevel="1" x14ac:dyDescent="0.2">
      <c r="B973" s="44">
        <v>2016</v>
      </c>
      <c r="C973" s="72"/>
      <c r="D973" s="177">
        <v>15</v>
      </c>
      <c r="E973" s="177" t="s">
        <v>50</v>
      </c>
      <c r="F973" s="177">
        <v>1</v>
      </c>
      <c r="G973" s="177" t="s">
        <v>50</v>
      </c>
      <c r="H973" s="177">
        <v>14</v>
      </c>
      <c r="I973" s="177" t="s">
        <v>50</v>
      </c>
    </row>
    <row r="974" spans="2:9" ht="15" hidden="1" customHeight="1" outlineLevel="1" x14ac:dyDescent="0.2">
      <c r="B974" s="44">
        <v>2015</v>
      </c>
      <c r="C974" s="72"/>
      <c r="D974" s="177">
        <v>17</v>
      </c>
      <c r="E974" s="177" t="s">
        <v>50</v>
      </c>
      <c r="F974" s="177">
        <v>1</v>
      </c>
      <c r="G974" s="177" t="s">
        <v>50</v>
      </c>
      <c r="H974" s="177">
        <v>16</v>
      </c>
      <c r="I974" s="177" t="s">
        <v>50</v>
      </c>
    </row>
    <row r="975" spans="2:9" ht="15" hidden="1" customHeight="1" outlineLevel="1" x14ac:dyDescent="0.2">
      <c r="B975" s="44">
        <v>2014</v>
      </c>
      <c r="C975" s="72"/>
      <c r="D975" s="177">
        <v>15</v>
      </c>
      <c r="E975" s="70" t="s">
        <v>276</v>
      </c>
      <c r="F975" s="177">
        <v>1</v>
      </c>
      <c r="G975" s="70" t="s">
        <v>276</v>
      </c>
      <c r="H975" s="177">
        <v>14</v>
      </c>
      <c r="I975" s="70" t="s">
        <v>276</v>
      </c>
    </row>
    <row r="976" spans="2:9" ht="15" hidden="1" customHeight="1" outlineLevel="1" x14ac:dyDescent="0.2">
      <c r="B976" s="225" t="s">
        <v>28</v>
      </c>
      <c r="C976" s="72"/>
      <c r="D976" s="77"/>
      <c r="E976" s="77"/>
      <c r="F976" s="77"/>
      <c r="G976" s="77"/>
      <c r="H976" s="77"/>
      <c r="I976" s="77"/>
    </row>
    <row r="977" spans="2:9" ht="15" hidden="1" customHeight="1" outlineLevel="1" x14ac:dyDescent="0.2">
      <c r="B977" s="76">
        <v>2019</v>
      </c>
      <c r="C977" s="72"/>
      <c r="D977" s="180">
        <v>53</v>
      </c>
      <c r="E977" s="180"/>
      <c r="F977" s="180">
        <v>39</v>
      </c>
      <c r="G977" s="180"/>
      <c r="H977" s="180">
        <v>14</v>
      </c>
      <c r="I977" s="77"/>
    </row>
    <row r="978" spans="2:9" ht="15" hidden="1" customHeight="1" outlineLevel="1" x14ac:dyDescent="0.2">
      <c r="B978" s="76">
        <v>2018</v>
      </c>
      <c r="C978" s="72"/>
      <c r="D978" s="77">
        <v>55</v>
      </c>
      <c r="E978" s="77"/>
      <c r="F978" s="180">
        <v>43</v>
      </c>
      <c r="G978" s="77"/>
      <c r="H978" s="180">
        <v>12</v>
      </c>
      <c r="I978" s="77"/>
    </row>
    <row r="979" spans="2:9" ht="15" hidden="1" customHeight="1" outlineLevel="1" x14ac:dyDescent="0.2">
      <c r="B979" s="76">
        <v>2017</v>
      </c>
      <c r="C979" s="72"/>
      <c r="D979" s="77">
        <v>45</v>
      </c>
      <c r="E979" s="77" t="s">
        <v>50</v>
      </c>
      <c r="F979" s="77">
        <v>37</v>
      </c>
      <c r="G979" s="77" t="s">
        <v>50</v>
      </c>
      <c r="H979" s="77">
        <v>8</v>
      </c>
      <c r="I979" s="77" t="s">
        <v>50</v>
      </c>
    </row>
    <row r="980" spans="2:9" ht="15" hidden="1" customHeight="1" outlineLevel="1" x14ac:dyDescent="0.2">
      <c r="B980" s="44">
        <v>2016</v>
      </c>
      <c r="C980" s="72"/>
      <c r="D980" s="177">
        <v>47</v>
      </c>
      <c r="E980" s="177" t="s">
        <v>50</v>
      </c>
      <c r="F980" s="177">
        <v>39</v>
      </c>
      <c r="G980" s="177" t="s">
        <v>50</v>
      </c>
      <c r="H980" s="177">
        <v>8</v>
      </c>
      <c r="I980" s="177" t="s">
        <v>50</v>
      </c>
    </row>
    <row r="981" spans="2:9" ht="15" hidden="1" customHeight="1" outlineLevel="1" x14ac:dyDescent="0.2">
      <c r="B981" s="44">
        <v>2015</v>
      </c>
      <c r="C981" s="72"/>
      <c r="D981" s="177">
        <v>46</v>
      </c>
      <c r="E981" s="177" t="s">
        <v>50</v>
      </c>
      <c r="F981" s="177">
        <v>38</v>
      </c>
      <c r="G981" s="177" t="s">
        <v>50</v>
      </c>
      <c r="H981" s="177">
        <v>8</v>
      </c>
      <c r="I981" s="177" t="s">
        <v>50</v>
      </c>
    </row>
    <row r="982" spans="2:9" ht="15" hidden="1" customHeight="1" outlineLevel="1" x14ac:dyDescent="0.2">
      <c r="B982" s="44">
        <v>2014</v>
      </c>
      <c r="C982" s="72"/>
      <c r="D982" s="177">
        <v>44</v>
      </c>
      <c r="E982" s="70" t="s">
        <v>276</v>
      </c>
      <c r="F982" s="177">
        <v>35</v>
      </c>
      <c r="G982" s="70" t="s">
        <v>276</v>
      </c>
      <c r="H982" s="177">
        <v>9</v>
      </c>
      <c r="I982" s="70" t="s">
        <v>276</v>
      </c>
    </row>
    <row r="983" spans="2:9" ht="15" hidden="1" customHeight="1" outlineLevel="1" x14ac:dyDescent="0.2">
      <c r="B983" s="225" t="s">
        <v>29</v>
      </c>
      <c r="C983" s="72"/>
      <c r="D983" s="77"/>
      <c r="E983" s="77"/>
      <c r="F983" s="77"/>
      <c r="G983" s="77"/>
      <c r="H983" s="77"/>
      <c r="I983" s="77"/>
    </row>
    <row r="984" spans="2:9" ht="15" hidden="1" customHeight="1" outlineLevel="1" x14ac:dyDescent="0.2">
      <c r="B984" s="76">
        <v>2019</v>
      </c>
      <c r="C984" s="72"/>
      <c r="D984" s="180">
        <v>155</v>
      </c>
      <c r="E984" s="180"/>
      <c r="F984" s="180">
        <v>145</v>
      </c>
      <c r="G984" s="180"/>
      <c r="H984" s="180">
        <v>10</v>
      </c>
      <c r="I984" s="77"/>
    </row>
    <row r="985" spans="2:9" ht="15" hidden="1" customHeight="1" outlineLevel="1" x14ac:dyDescent="0.2">
      <c r="B985" s="76">
        <v>2018</v>
      </c>
      <c r="C985" s="72"/>
      <c r="D985" s="77">
        <v>152</v>
      </c>
      <c r="E985" s="77"/>
      <c r="F985" s="180">
        <v>143</v>
      </c>
      <c r="G985" s="77"/>
      <c r="H985" s="180">
        <v>9</v>
      </c>
      <c r="I985" s="77"/>
    </row>
    <row r="986" spans="2:9" ht="15" hidden="1" customHeight="1" outlineLevel="1" x14ac:dyDescent="0.2">
      <c r="B986" s="76">
        <v>2017</v>
      </c>
      <c r="C986" s="72"/>
      <c r="D986" s="77">
        <v>131</v>
      </c>
      <c r="E986" s="77" t="s">
        <v>50</v>
      </c>
      <c r="F986" s="77">
        <v>123</v>
      </c>
      <c r="G986" s="77" t="s">
        <v>50</v>
      </c>
      <c r="H986" s="77">
        <v>8</v>
      </c>
      <c r="I986" s="77" t="s">
        <v>50</v>
      </c>
    </row>
    <row r="987" spans="2:9" ht="15" hidden="1" customHeight="1" outlineLevel="1" x14ac:dyDescent="0.2">
      <c r="B987" s="44">
        <v>2016</v>
      </c>
      <c r="C987" s="72"/>
      <c r="D987" s="177">
        <v>130</v>
      </c>
      <c r="E987" s="177" t="s">
        <v>50</v>
      </c>
      <c r="F987" s="177">
        <v>123</v>
      </c>
      <c r="G987" s="177" t="s">
        <v>50</v>
      </c>
      <c r="H987" s="177">
        <v>7</v>
      </c>
      <c r="I987" s="177" t="s">
        <v>50</v>
      </c>
    </row>
    <row r="988" spans="2:9" ht="15" hidden="1" customHeight="1" outlineLevel="1" x14ac:dyDescent="0.2">
      <c r="B988" s="44">
        <v>2015</v>
      </c>
      <c r="C988" s="72"/>
      <c r="D988" s="177">
        <v>109</v>
      </c>
      <c r="E988" s="177" t="s">
        <v>50</v>
      </c>
      <c r="F988" s="177">
        <v>103</v>
      </c>
      <c r="G988" s="177" t="s">
        <v>50</v>
      </c>
      <c r="H988" s="177">
        <v>6</v>
      </c>
      <c r="I988" s="177" t="s">
        <v>50</v>
      </c>
    </row>
    <row r="989" spans="2:9" ht="15" hidden="1" customHeight="1" outlineLevel="1" x14ac:dyDescent="0.2">
      <c r="B989" s="44">
        <v>2014</v>
      </c>
      <c r="C989" s="72"/>
      <c r="D989" s="177">
        <v>99</v>
      </c>
      <c r="E989" s="70" t="s">
        <v>276</v>
      </c>
      <c r="F989" s="177">
        <v>94</v>
      </c>
      <c r="G989" s="70" t="s">
        <v>276</v>
      </c>
      <c r="H989" s="177">
        <v>5</v>
      </c>
      <c r="I989" s="70" t="s">
        <v>276</v>
      </c>
    </row>
    <row r="990" spans="2:9" ht="15" hidden="1" customHeight="1" outlineLevel="1" x14ac:dyDescent="0.2">
      <c r="B990" s="225" t="s">
        <v>30</v>
      </c>
      <c r="C990" s="72"/>
      <c r="D990" s="77"/>
      <c r="E990" s="77"/>
      <c r="F990" s="77"/>
      <c r="G990" s="77"/>
      <c r="H990" s="77"/>
      <c r="I990" s="77"/>
    </row>
    <row r="991" spans="2:9" ht="15" hidden="1" customHeight="1" outlineLevel="1" x14ac:dyDescent="0.2">
      <c r="B991" s="76">
        <v>2019</v>
      </c>
      <c r="C991" s="72"/>
      <c r="D991" s="180">
        <v>27</v>
      </c>
      <c r="E991" s="180"/>
      <c r="F991" s="180">
        <v>23</v>
      </c>
      <c r="G991" s="180"/>
      <c r="H991" s="180">
        <v>4</v>
      </c>
      <c r="I991" s="77"/>
    </row>
    <row r="992" spans="2:9" ht="15" hidden="1" customHeight="1" outlineLevel="1" x14ac:dyDescent="0.2">
      <c r="B992" s="76">
        <v>2018</v>
      </c>
      <c r="C992" s="72"/>
      <c r="D992" s="77">
        <v>25</v>
      </c>
      <c r="E992" s="77"/>
      <c r="F992" s="180">
        <v>21</v>
      </c>
      <c r="G992" s="77"/>
      <c r="H992" s="180">
        <v>4</v>
      </c>
      <c r="I992" s="77"/>
    </row>
    <row r="993" spans="2:9" ht="15" hidden="1" customHeight="1" outlineLevel="1" x14ac:dyDescent="0.2">
      <c r="B993" s="76">
        <v>2017</v>
      </c>
      <c r="C993" s="72"/>
      <c r="D993" s="77">
        <v>27</v>
      </c>
      <c r="E993" s="77" t="s">
        <v>50</v>
      </c>
      <c r="F993" s="77">
        <v>23</v>
      </c>
      <c r="G993" s="77" t="s">
        <v>50</v>
      </c>
      <c r="H993" s="77">
        <v>4</v>
      </c>
      <c r="I993" s="77" t="s">
        <v>50</v>
      </c>
    </row>
    <row r="994" spans="2:9" ht="15" hidden="1" customHeight="1" outlineLevel="1" x14ac:dyDescent="0.2">
      <c r="B994" s="44">
        <v>2016</v>
      </c>
      <c r="C994" s="72"/>
      <c r="D994" s="177">
        <v>24</v>
      </c>
      <c r="E994" s="177" t="s">
        <v>50</v>
      </c>
      <c r="F994" s="177">
        <v>20</v>
      </c>
      <c r="G994" s="177" t="s">
        <v>50</v>
      </c>
      <c r="H994" s="177">
        <v>4</v>
      </c>
      <c r="I994" s="177" t="s">
        <v>50</v>
      </c>
    </row>
    <row r="995" spans="2:9" ht="15" hidden="1" customHeight="1" outlineLevel="1" x14ac:dyDescent="0.2">
      <c r="B995" s="44">
        <v>2015</v>
      </c>
      <c r="C995" s="72"/>
      <c r="D995" s="177">
        <v>22</v>
      </c>
      <c r="E995" s="177" t="s">
        <v>50</v>
      </c>
      <c r="F995" s="77">
        <v>18</v>
      </c>
      <c r="G995" s="177" t="s">
        <v>50</v>
      </c>
      <c r="H995" s="77">
        <v>4</v>
      </c>
      <c r="I995" s="177" t="s">
        <v>50</v>
      </c>
    </row>
    <row r="996" spans="2:9" ht="15" hidden="1" customHeight="1" outlineLevel="1" x14ac:dyDescent="0.2">
      <c r="B996" s="44">
        <v>2014</v>
      </c>
      <c r="C996" s="72"/>
      <c r="D996" s="177">
        <v>26</v>
      </c>
      <c r="E996" s="70" t="s">
        <v>276</v>
      </c>
      <c r="F996" s="177">
        <v>22</v>
      </c>
      <c r="G996" s="70" t="s">
        <v>276</v>
      </c>
      <c r="H996" s="177">
        <v>4</v>
      </c>
      <c r="I996" s="70" t="s">
        <v>276</v>
      </c>
    </row>
    <row r="997" spans="2:9" ht="15" hidden="1" customHeight="1" outlineLevel="1" x14ac:dyDescent="0.2">
      <c r="B997" s="225" t="s">
        <v>31</v>
      </c>
      <c r="C997" s="72"/>
      <c r="D997" s="77"/>
      <c r="E997" s="77"/>
      <c r="F997" s="77"/>
      <c r="G997" s="77"/>
      <c r="H997" s="77"/>
      <c r="I997" s="77"/>
    </row>
    <row r="998" spans="2:9" ht="15" hidden="1" customHeight="1" outlineLevel="1" x14ac:dyDescent="0.2">
      <c r="B998" s="76">
        <v>2019</v>
      </c>
      <c r="C998" s="72"/>
      <c r="D998" s="180">
        <v>58</v>
      </c>
      <c r="E998" s="180"/>
      <c r="F998" s="180">
        <v>50</v>
      </c>
      <c r="G998" s="180"/>
      <c r="H998" s="180">
        <v>8</v>
      </c>
      <c r="I998" s="77"/>
    </row>
    <row r="999" spans="2:9" ht="15" hidden="1" customHeight="1" outlineLevel="1" x14ac:dyDescent="0.2">
      <c r="B999" s="76">
        <v>2018</v>
      </c>
      <c r="C999" s="72"/>
      <c r="D999" s="77">
        <v>47</v>
      </c>
      <c r="E999" s="77"/>
      <c r="F999" s="180">
        <v>42</v>
      </c>
      <c r="G999" s="77"/>
      <c r="H999" s="180">
        <v>5</v>
      </c>
      <c r="I999" s="77"/>
    </row>
    <row r="1000" spans="2:9" ht="15" hidden="1" customHeight="1" outlineLevel="1" x14ac:dyDescent="0.2">
      <c r="B1000" s="76">
        <v>2017</v>
      </c>
      <c r="C1000" s="72"/>
      <c r="D1000" s="77">
        <v>31</v>
      </c>
      <c r="E1000" s="77" t="s">
        <v>50</v>
      </c>
      <c r="F1000" s="77">
        <v>26</v>
      </c>
      <c r="G1000" s="77" t="s">
        <v>50</v>
      </c>
      <c r="H1000" s="77">
        <v>5</v>
      </c>
      <c r="I1000" s="77" t="s">
        <v>50</v>
      </c>
    </row>
    <row r="1001" spans="2:9" ht="15" hidden="1" customHeight="1" outlineLevel="1" x14ac:dyDescent="0.2">
      <c r="B1001" s="44">
        <v>2016</v>
      </c>
      <c r="C1001" s="72"/>
      <c r="D1001" s="177">
        <v>41</v>
      </c>
      <c r="E1001" s="177" t="s">
        <v>50</v>
      </c>
      <c r="F1001" s="177">
        <v>36</v>
      </c>
      <c r="G1001" s="177" t="s">
        <v>50</v>
      </c>
      <c r="H1001" s="177">
        <v>5</v>
      </c>
      <c r="I1001" s="177" t="s">
        <v>50</v>
      </c>
    </row>
    <row r="1002" spans="2:9" ht="15" hidden="1" customHeight="1" outlineLevel="1" x14ac:dyDescent="0.2">
      <c r="B1002" s="44">
        <v>2015</v>
      </c>
      <c r="C1002" s="72"/>
      <c r="D1002" s="177">
        <v>39</v>
      </c>
      <c r="E1002" s="177" t="s">
        <v>50</v>
      </c>
      <c r="F1002" s="177">
        <v>34</v>
      </c>
      <c r="G1002" s="177" t="s">
        <v>50</v>
      </c>
      <c r="H1002" s="177">
        <v>5</v>
      </c>
      <c r="I1002" s="177" t="s">
        <v>50</v>
      </c>
    </row>
    <row r="1003" spans="2:9" ht="15" hidden="1" customHeight="1" outlineLevel="1" x14ac:dyDescent="0.2">
      <c r="B1003" s="44">
        <v>2014</v>
      </c>
      <c r="C1003" s="72"/>
      <c r="D1003" s="177">
        <v>33</v>
      </c>
      <c r="E1003" s="70" t="s">
        <v>276</v>
      </c>
      <c r="F1003" s="177">
        <v>28</v>
      </c>
      <c r="G1003" s="70" t="s">
        <v>276</v>
      </c>
      <c r="H1003" s="177">
        <v>5</v>
      </c>
      <c r="I1003" s="70" t="s">
        <v>276</v>
      </c>
    </row>
    <row r="1004" spans="2:9" ht="15" hidden="1" customHeight="1" outlineLevel="1" x14ac:dyDescent="0.2">
      <c r="B1004" s="225" t="s">
        <v>32</v>
      </c>
      <c r="C1004" s="72"/>
      <c r="D1004" s="77"/>
      <c r="E1004" s="77"/>
      <c r="F1004" s="77"/>
      <c r="G1004" s="77"/>
      <c r="H1004" s="77"/>
      <c r="I1004" s="77"/>
    </row>
    <row r="1005" spans="2:9" ht="15" hidden="1" customHeight="1" outlineLevel="1" x14ac:dyDescent="0.2">
      <c r="B1005" s="76">
        <v>2019</v>
      </c>
      <c r="C1005" s="72"/>
      <c r="D1005" s="180">
        <v>23</v>
      </c>
      <c r="E1005" s="180"/>
      <c r="F1005" s="180">
        <v>22</v>
      </c>
      <c r="G1005" s="180"/>
      <c r="H1005" s="180">
        <v>1</v>
      </c>
      <c r="I1005" s="77"/>
    </row>
    <row r="1006" spans="2:9" ht="15" hidden="1" customHeight="1" outlineLevel="1" x14ac:dyDescent="0.2">
      <c r="B1006" s="76">
        <v>2018</v>
      </c>
      <c r="C1006" s="72"/>
      <c r="D1006" s="77">
        <v>21</v>
      </c>
      <c r="E1006" s="77"/>
      <c r="F1006" s="180">
        <v>19</v>
      </c>
      <c r="G1006" s="77"/>
      <c r="H1006" s="180">
        <v>2</v>
      </c>
      <c r="I1006" s="77"/>
    </row>
    <row r="1007" spans="2:9" ht="15" hidden="1" customHeight="1" outlineLevel="1" x14ac:dyDescent="0.2">
      <c r="B1007" s="76">
        <v>2017</v>
      </c>
      <c r="C1007" s="72"/>
      <c r="D1007" s="77">
        <v>23</v>
      </c>
      <c r="E1007" s="77" t="s">
        <v>50</v>
      </c>
      <c r="F1007" s="77">
        <v>20</v>
      </c>
      <c r="G1007" s="77" t="s">
        <v>50</v>
      </c>
      <c r="H1007" s="77">
        <v>3</v>
      </c>
      <c r="I1007" s="77" t="s">
        <v>50</v>
      </c>
    </row>
    <row r="1008" spans="2:9" ht="15" hidden="1" customHeight="1" outlineLevel="1" x14ac:dyDescent="0.2">
      <c r="B1008" s="44">
        <v>2016</v>
      </c>
      <c r="C1008" s="72"/>
      <c r="D1008" s="177">
        <v>20</v>
      </c>
      <c r="E1008" s="177" t="s">
        <v>50</v>
      </c>
      <c r="F1008" s="177">
        <v>17</v>
      </c>
      <c r="G1008" s="177" t="s">
        <v>50</v>
      </c>
      <c r="H1008" s="177">
        <v>3</v>
      </c>
      <c r="I1008" s="177" t="s">
        <v>50</v>
      </c>
    </row>
    <row r="1009" spans="2:9" ht="15" hidden="1" customHeight="1" outlineLevel="1" x14ac:dyDescent="0.2">
      <c r="B1009" s="44">
        <v>2015</v>
      </c>
      <c r="C1009" s="72"/>
      <c r="D1009" s="177">
        <v>20</v>
      </c>
      <c r="E1009" s="177" t="s">
        <v>50</v>
      </c>
      <c r="F1009" s="177">
        <v>18</v>
      </c>
      <c r="G1009" s="177" t="s">
        <v>50</v>
      </c>
      <c r="H1009" s="177">
        <v>2</v>
      </c>
      <c r="I1009" s="177" t="s">
        <v>50</v>
      </c>
    </row>
    <row r="1010" spans="2:9" ht="15" hidden="1" customHeight="1" outlineLevel="1" x14ac:dyDescent="0.2">
      <c r="B1010" s="44">
        <v>2014</v>
      </c>
      <c r="C1010" s="72"/>
      <c r="D1010" s="177">
        <v>15</v>
      </c>
      <c r="E1010" s="70" t="s">
        <v>276</v>
      </c>
      <c r="F1010" s="177">
        <v>14</v>
      </c>
      <c r="G1010" s="70" t="s">
        <v>276</v>
      </c>
      <c r="H1010" s="177">
        <v>1</v>
      </c>
      <c r="I1010" s="70" t="s">
        <v>276</v>
      </c>
    </row>
    <row r="1011" spans="2:9" ht="15" hidden="1" customHeight="1" outlineLevel="1" x14ac:dyDescent="0.2">
      <c r="B1011" s="225" t="s">
        <v>33</v>
      </c>
      <c r="C1011" s="72"/>
      <c r="D1011" s="77"/>
      <c r="E1011" s="77"/>
      <c r="F1011" s="77"/>
      <c r="G1011" s="77"/>
      <c r="H1011" s="77"/>
      <c r="I1011" s="77"/>
    </row>
    <row r="1012" spans="2:9" ht="15" hidden="1" customHeight="1" outlineLevel="1" x14ac:dyDescent="0.2">
      <c r="B1012" s="76">
        <v>2019</v>
      </c>
      <c r="C1012" s="72"/>
      <c r="D1012" s="180">
        <v>34</v>
      </c>
      <c r="E1012" s="180"/>
      <c r="F1012" s="180">
        <v>28</v>
      </c>
      <c r="G1012" s="180"/>
      <c r="H1012" s="180">
        <v>6</v>
      </c>
      <c r="I1012" s="77"/>
    </row>
    <row r="1013" spans="2:9" ht="15" hidden="1" customHeight="1" outlineLevel="1" x14ac:dyDescent="0.2">
      <c r="B1013" s="76">
        <v>2018</v>
      </c>
      <c r="C1013" s="72"/>
      <c r="D1013" s="77">
        <v>33</v>
      </c>
      <c r="E1013" s="77"/>
      <c r="F1013" s="180">
        <v>25</v>
      </c>
      <c r="G1013" s="77"/>
      <c r="H1013" s="180">
        <v>8</v>
      </c>
      <c r="I1013" s="77"/>
    </row>
    <row r="1014" spans="2:9" ht="15" hidden="1" customHeight="1" outlineLevel="1" x14ac:dyDescent="0.2">
      <c r="B1014" s="76">
        <v>2017</v>
      </c>
      <c r="C1014" s="72"/>
      <c r="D1014" s="77">
        <v>32</v>
      </c>
      <c r="E1014" s="77" t="s">
        <v>50</v>
      </c>
      <c r="F1014" s="77">
        <v>24</v>
      </c>
      <c r="G1014" s="77" t="s">
        <v>50</v>
      </c>
      <c r="H1014" s="77">
        <v>8</v>
      </c>
      <c r="I1014" s="77" t="s">
        <v>50</v>
      </c>
    </row>
    <row r="1015" spans="2:9" ht="15" hidden="1" customHeight="1" outlineLevel="1" x14ac:dyDescent="0.2">
      <c r="B1015" s="44">
        <v>2016</v>
      </c>
      <c r="C1015" s="72"/>
      <c r="D1015" s="177">
        <v>28</v>
      </c>
      <c r="E1015" s="177" t="s">
        <v>50</v>
      </c>
      <c r="F1015" s="177">
        <v>19</v>
      </c>
      <c r="G1015" s="177" t="s">
        <v>50</v>
      </c>
      <c r="H1015" s="177">
        <v>9</v>
      </c>
      <c r="I1015" s="177" t="s">
        <v>50</v>
      </c>
    </row>
    <row r="1016" spans="2:9" ht="15" hidden="1" customHeight="1" outlineLevel="1" x14ac:dyDescent="0.2">
      <c r="B1016" s="44">
        <v>2015</v>
      </c>
      <c r="C1016" s="72"/>
      <c r="D1016" s="177">
        <v>26</v>
      </c>
      <c r="E1016" s="177" t="s">
        <v>50</v>
      </c>
      <c r="F1016" s="177">
        <v>18</v>
      </c>
      <c r="G1016" s="177" t="s">
        <v>50</v>
      </c>
      <c r="H1016" s="177">
        <v>8</v>
      </c>
      <c r="I1016" s="177" t="s">
        <v>50</v>
      </c>
    </row>
    <row r="1017" spans="2:9" ht="15" hidden="1" customHeight="1" outlineLevel="1" x14ac:dyDescent="0.2">
      <c r="B1017" s="44">
        <v>2014</v>
      </c>
      <c r="C1017" s="72"/>
      <c r="D1017" s="177">
        <v>24</v>
      </c>
      <c r="E1017" s="70" t="s">
        <v>276</v>
      </c>
      <c r="F1017" s="177">
        <v>15</v>
      </c>
      <c r="G1017" s="70" t="s">
        <v>276</v>
      </c>
      <c r="H1017" s="177">
        <v>9</v>
      </c>
      <c r="I1017" s="70" t="s">
        <v>276</v>
      </c>
    </row>
    <row r="1018" spans="2:9" ht="15" customHeight="1" collapsed="1" x14ac:dyDescent="0.2">
      <c r="B1018" s="257" t="s">
        <v>209</v>
      </c>
      <c r="C1018" s="173"/>
      <c r="D1018" s="173"/>
      <c r="E1018" s="77"/>
      <c r="F1018" s="77"/>
      <c r="G1018" s="77"/>
      <c r="H1018" s="77"/>
      <c r="I1018" s="77"/>
    </row>
    <row r="1019" spans="2:9" ht="15" customHeight="1" x14ac:dyDescent="0.2">
      <c r="B1019" s="76">
        <v>2019</v>
      </c>
      <c r="C1019" s="72"/>
      <c r="D1019" s="180">
        <v>3732</v>
      </c>
      <c r="E1019" s="180"/>
      <c r="F1019" s="180">
        <v>2701</v>
      </c>
      <c r="G1019" s="180"/>
      <c r="H1019" s="180">
        <v>1031</v>
      </c>
      <c r="I1019" s="77"/>
    </row>
    <row r="1020" spans="2:9" ht="15" customHeight="1" x14ac:dyDescent="0.2">
      <c r="B1020" s="76">
        <v>2018</v>
      </c>
      <c r="C1020" s="72"/>
      <c r="D1020" s="77">
        <v>3630</v>
      </c>
      <c r="E1020" s="77"/>
      <c r="F1020" s="180">
        <v>2631</v>
      </c>
      <c r="G1020" s="77"/>
      <c r="H1020" s="180">
        <v>999</v>
      </c>
      <c r="I1020" s="77"/>
    </row>
    <row r="1021" spans="2:9" ht="15" customHeight="1" x14ac:dyDescent="0.2">
      <c r="B1021" s="76">
        <v>2017</v>
      </c>
      <c r="C1021" s="72"/>
      <c r="D1021" s="77">
        <v>3431</v>
      </c>
      <c r="E1021" s="77" t="s">
        <v>50</v>
      </c>
      <c r="F1021" s="77">
        <v>2522</v>
      </c>
      <c r="G1021" s="77" t="s">
        <v>50</v>
      </c>
      <c r="H1021" s="77">
        <v>909</v>
      </c>
      <c r="I1021" s="77" t="s">
        <v>50</v>
      </c>
    </row>
    <row r="1022" spans="2:9" ht="15" customHeight="1" x14ac:dyDescent="0.2">
      <c r="B1022" s="44">
        <v>2016</v>
      </c>
      <c r="C1022" s="72"/>
      <c r="D1022" s="177">
        <v>3277</v>
      </c>
      <c r="E1022" s="177" t="s">
        <v>50</v>
      </c>
      <c r="F1022" s="177">
        <v>2373</v>
      </c>
      <c r="G1022" s="177" t="s">
        <v>50</v>
      </c>
      <c r="H1022" s="177">
        <v>904</v>
      </c>
      <c r="I1022" s="177" t="s">
        <v>50</v>
      </c>
    </row>
    <row r="1023" spans="2:9" ht="15" customHeight="1" x14ac:dyDescent="0.2">
      <c r="B1023" s="44">
        <v>2015</v>
      </c>
      <c r="C1023" s="72"/>
      <c r="D1023" s="177">
        <v>3186</v>
      </c>
      <c r="E1023" s="177" t="s">
        <v>50</v>
      </c>
      <c r="F1023" s="177">
        <v>2288</v>
      </c>
      <c r="G1023" s="177" t="s">
        <v>50</v>
      </c>
      <c r="H1023" s="177">
        <v>898</v>
      </c>
      <c r="I1023" s="177" t="s">
        <v>50</v>
      </c>
    </row>
    <row r="1024" spans="2:9" ht="15" customHeight="1" x14ac:dyDescent="0.2">
      <c r="B1024" s="70">
        <v>2014</v>
      </c>
      <c r="C1024" s="72"/>
      <c r="D1024" s="177">
        <v>3072</v>
      </c>
      <c r="E1024" s="70" t="s">
        <v>276</v>
      </c>
      <c r="F1024" s="177">
        <v>2165</v>
      </c>
      <c r="G1024" s="70" t="s">
        <v>276</v>
      </c>
      <c r="H1024" s="177">
        <v>907</v>
      </c>
      <c r="I1024" s="70" t="s">
        <v>276</v>
      </c>
    </row>
    <row r="1025" spans="1:9" s="69" customFormat="1" ht="15" hidden="1" customHeight="1" outlineLevel="1" x14ac:dyDescent="0.2">
      <c r="A1025" s="11"/>
      <c r="B1025" s="225" t="s">
        <v>17</v>
      </c>
      <c r="C1025" s="72"/>
      <c r="D1025" s="77"/>
      <c r="E1025" s="77"/>
      <c r="F1025" s="11"/>
      <c r="G1025" s="77"/>
      <c r="H1025" s="11"/>
      <c r="I1025" s="77"/>
    </row>
    <row r="1026" spans="1:9" s="69" customFormat="1" ht="15" hidden="1" customHeight="1" outlineLevel="1" x14ac:dyDescent="0.2">
      <c r="A1026" s="11"/>
      <c r="B1026" s="76">
        <v>2019</v>
      </c>
      <c r="C1026" s="72"/>
      <c r="D1026" s="180">
        <v>251</v>
      </c>
      <c r="E1026" s="180"/>
      <c r="F1026" s="180">
        <v>215</v>
      </c>
      <c r="G1026" s="180"/>
      <c r="H1026" s="180">
        <v>36</v>
      </c>
      <c r="I1026" s="77"/>
    </row>
    <row r="1027" spans="1:9" s="69" customFormat="1" ht="15" hidden="1" customHeight="1" outlineLevel="1" x14ac:dyDescent="0.2">
      <c r="A1027" s="11"/>
      <c r="B1027" s="76">
        <v>2018</v>
      </c>
      <c r="C1027" s="72"/>
      <c r="D1027" s="77">
        <v>251</v>
      </c>
      <c r="E1027" s="77"/>
      <c r="F1027" s="180">
        <v>218</v>
      </c>
      <c r="G1027" s="77"/>
      <c r="H1027" s="180">
        <v>33</v>
      </c>
      <c r="I1027" s="77"/>
    </row>
    <row r="1028" spans="1:9" ht="15" hidden="1" customHeight="1" outlineLevel="1" x14ac:dyDescent="0.2">
      <c r="B1028" s="76">
        <v>2017</v>
      </c>
      <c r="C1028" s="72"/>
      <c r="D1028" s="77">
        <v>239</v>
      </c>
      <c r="E1028" s="77" t="s">
        <v>50</v>
      </c>
      <c r="F1028" s="77">
        <v>209</v>
      </c>
      <c r="G1028" s="77" t="s">
        <v>50</v>
      </c>
      <c r="H1028" s="77">
        <v>30</v>
      </c>
      <c r="I1028" s="77" t="s">
        <v>50</v>
      </c>
    </row>
    <row r="1029" spans="1:9" ht="15" hidden="1" customHeight="1" outlineLevel="1" x14ac:dyDescent="0.2">
      <c r="B1029" s="44">
        <v>2016</v>
      </c>
      <c r="C1029" s="72"/>
      <c r="D1029" s="177">
        <v>228</v>
      </c>
      <c r="E1029" s="177" t="s">
        <v>50</v>
      </c>
      <c r="F1029" s="177">
        <v>199</v>
      </c>
      <c r="G1029" s="177" t="s">
        <v>50</v>
      </c>
      <c r="H1029" s="177">
        <v>29</v>
      </c>
      <c r="I1029" s="177" t="s">
        <v>50</v>
      </c>
    </row>
    <row r="1030" spans="1:9" ht="15" hidden="1" customHeight="1" outlineLevel="1" x14ac:dyDescent="0.2">
      <c r="B1030" s="44">
        <v>2015</v>
      </c>
      <c r="C1030" s="72"/>
      <c r="D1030" s="177">
        <v>227</v>
      </c>
      <c r="E1030" s="177" t="s">
        <v>50</v>
      </c>
      <c r="F1030" s="177">
        <v>201</v>
      </c>
      <c r="G1030" s="177" t="s">
        <v>50</v>
      </c>
      <c r="H1030" s="177">
        <v>26</v>
      </c>
      <c r="I1030" s="177" t="s">
        <v>50</v>
      </c>
    </row>
    <row r="1031" spans="1:9" ht="15" hidden="1" customHeight="1" outlineLevel="1" x14ac:dyDescent="0.2">
      <c r="B1031" s="44">
        <v>2014</v>
      </c>
      <c r="C1031" s="72"/>
      <c r="D1031" s="177">
        <v>236</v>
      </c>
      <c r="E1031" s="70" t="s">
        <v>276</v>
      </c>
      <c r="F1031" s="177">
        <v>210</v>
      </c>
      <c r="G1031" s="70" t="s">
        <v>276</v>
      </c>
      <c r="H1031" s="177">
        <v>26</v>
      </c>
      <c r="I1031" s="70" t="s">
        <v>276</v>
      </c>
    </row>
    <row r="1032" spans="1:9" ht="15" hidden="1" customHeight="1" outlineLevel="1" x14ac:dyDescent="0.2">
      <c r="B1032" s="225" t="s">
        <v>18</v>
      </c>
      <c r="C1032" s="72"/>
      <c r="D1032" s="77"/>
      <c r="E1032" s="77"/>
      <c r="F1032" s="77"/>
      <c r="G1032" s="77"/>
      <c r="H1032" s="77"/>
      <c r="I1032" s="77"/>
    </row>
    <row r="1033" spans="1:9" ht="15" hidden="1" customHeight="1" outlineLevel="1" x14ac:dyDescent="0.2">
      <c r="B1033" s="76">
        <v>2019</v>
      </c>
      <c r="C1033" s="72"/>
      <c r="D1033" s="77">
        <v>0</v>
      </c>
      <c r="E1033" s="77"/>
      <c r="F1033" s="77">
        <v>0</v>
      </c>
      <c r="G1033" s="77"/>
      <c r="H1033" s="77">
        <v>0</v>
      </c>
      <c r="I1033" s="77"/>
    </row>
    <row r="1034" spans="1:9" ht="15" hidden="1" customHeight="1" outlineLevel="1" x14ac:dyDescent="0.2">
      <c r="B1034" s="76">
        <v>2018</v>
      </c>
      <c r="C1034" s="72"/>
      <c r="D1034" s="77">
        <v>0</v>
      </c>
      <c r="E1034" s="77"/>
      <c r="F1034" s="77">
        <v>0</v>
      </c>
      <c r="G1034" s="77"/>
      <c r="H1034" s="77">
        <v>0</v>
      </c>
      <c r="I1034" s="77"/>
    </row>
    <row r="1035" spans="1:9" ht="15" hidden="1" customHeight="1" outlineLevel="1" x14ac:dyDescent="0.2">
      <c r="B1035" s="76">
        <v>2017</v>
      </c>
      <c r="C1035" s="72"/>
      <c r="D1035" s="77">
        <v>0</v>
      </c>
      <c r="E1035" s="77" t="s">
        <v>50</v>
      </c>
      <c r="F1035" s="77">
        <v>0</v>
      </c>
      <c r="G1035" s="77" t="s">
        <v>50</v>
      </c>
      <c r="H1035" s="77">
        <v>0</v>
      </c>
      <c r="I1035" s="77" t="s">
        <v>50</v>
      </c>
    </row>
    <row r="1036" spans="1:9" ht="15" hidden="1" customHeight="1" outlineLevel="1" x14ac:dyDescent="0.2">
      <c r="B1036" s="44">
        <v>2016</v>
      </c>
      <c r="C1036" s="72"/>
      <c r="D1036" s="77">
        <v>0</v>
      </c>
      <c r="E1036" s="77" t="s">
        <v>50</v>
      </c>
      <c r="F1036" s="77">
        <v>0</v>
      </c>
      <c r="G1036" s="77" t="s">
        <v>50</v>
      </c>
      <c r="H1036" s="77">
        <v>0</v>
      </c>
      <c r="I1036" s="77" t="s">
        <v>50</v>
      </c>
    </row>
    <row r="1037" spans="1:9" ht="15" hidden="1" customHeight="1" outlineLevel="1" x14ac:dyDescent="0.2">
      <c r="B1037" s="44">
        <v>2015</v>
      </c>
      <c r="C1037" s="72"/>
      <c r="D1037" s="77">
        <v>0</v>
      </c>
      <c r="E1037" s="77" t="s">
        <v>50</v>
      </c>
      <c r="F1037" s="77">
        <v>0</v>
      </c>
      <c r="G1037" s="77" t="s">
        <v>50</v>
      </c>
      <c r="H1037" s="77">
        <v>0</v>
      </c>
      <c r="I1037" s="77" t="s">
        <v>50</v>
      </c>
    </row>
    <row r="1038" spans="1:9" ht="15" hidden="1" customHeight="1" outlineLevel="1" x14ac:dyDescent="0.2">
      <c r="B1038" s="44">
        <v>2014</v>
      </c>
      <c r="C1038" s="72"/>
      <c r="D1038" s="77">
        <v>0</v>
      </c>
      <c r="E1038" s="70" t="s">
        <v>276</v>
      </c>
      <c r="F1038" s="77">
        <v>0</v>
      </c>
      <c r="G1038" s="70" t="s">
        <v>276</v>
      </c>
      <c r="H1038" s="77">
        <v>0</v>
      </c>
      <c r="I1038" s="70" t="s">
        <v>276</v>
      </c>
    </row>
    <row r="1039" spans="1:9" ht="15" hidden="1" customHeight="1" outlineLevel="1" x14ac:dyDescent="0.2">
      <c r="B1039" s="225" t="s">
        <v>19</v>
      </c>
      <c r="C1039" s="72"/>
      <c r="D1039" s="77"/>
      <c r="E1039" s="77"/>
      <c r="F1039" s="77"/>
      <c r="G1039" s="77"/>
      <c r="H1039" s="77"/>
      <c r="I1039" s="77"/>
    </row>
    <row r="1040" spans="1:9" ht="15" hidden="1" customHeight="1" outlineLevel="1" x14ac:dyDescent="0.2">
      <c r="B1040" s="76">
        <v>2019</v>
      </c>
      <c r="C1040" s="72"/>
      <c r="D1040" s="180">
        <v>127</v>
      </c>
      <c r="E1040" s="180"/>
      <c r="F1040" s="180">
        <v>51</v>
      </c>
      <c r="G1040" s="180"/>
      <c r="H1040" s="180">
        <v>76</v>
      </c>
      <c r="I1040" s="77"/>
    </row>
    <row r="1041" spans="2:9" ht="15" hidden="1" customHeight="1" outlineLevel="1" x14ac:dyDescent="0.2">
      <c r="B1041" s="76">
        <v>2018</v>
      </c>
      <c r="C1041" s="72"/>
      <c r="D1041" s="77">
        <v>132</v>
      </c>
      <c r="E1041" s="77"/>
      <c r="F1041" s="180">
        <v>61</v>
      </c>
      <c r="G1041" s="77"/>
      <c r="H1041" s="180">
        <v>71</v>
      </c>
      <c r="I1041" s="77"/>
    </row>
    <row r="1042" spans="2:9" ht="15" hidden="1" customHeight="1" outlineLevel="1" x14ac:dyDescent="0.2">
      <c r="B1042" s="76">
        <v>2017</v>
      </c>
      <c r="C1042" s="72"/>
      <c r="D1042" s="77">
        <v>123</v>
      </c>
      <c r="E1042" s="77" t="s">
        <v>50</v>
      </c>
      <c r="F1042" s="77">
        <v>53</v>
      </c>
      <c r="G1042" s="77" t="s">
        <v>50</v>
      </c>
      <c r="H1042" s="77">
        <v>70</v>
      </c>
      <c r="I1042" s="77" t="s">
        <v>50</v>
      </c>
    </row>
    <row r="1043" spans="2:9" ht="15" hidden="1" customHeight="1" outlineLevel="1" x14ac:dyDescent="0.2">
      <c r="B1043" s="44">
        <v>2016</v>
      </c>
      <c r="C1043" s="72"/>
      <c r="D1043" s="177">
        <v>122</v>
      </c>
      <c r="E1043" s="177" t="s">
        <v>50</v>
      </c>
      <c r="F1043" s="177">
        <v>58</v>
      </c>
      <c r="G1043" s="177" t="s">
        <v>50</v>
      </c>
      <c r="H1043" s="177">
        <v>64</v>
      </c>
      <c r="I1043" s="177" t="s">
        <v>50</v>
      </c>
    </row>
    <row r="1044" spans="2:9" ht="15" hidden="1" customHeight="1" outlineLevel="1" x14ac:dyDescent="0.2">
      <c r="B1044" s="44">
        <v>2015</v>
      </c>
      <c r="C1044" s="72"/>
      <c r="D1044" s="177">
        <v>125</v>
      </c>
      <c r="E1044" s="177" t="s">
        <v>50</v>
      </c>
      <c r="F1044" s="177">
        <v>55</v>
      </c>
      <c r="G1044" s="177" t="s">
        <v>50</v>
      </c>
      <c r="H1044" s="177">
        <v>70</v>
      </c>
      <c r="I1044" s="177" t="s">
        <v>50</v>
      </c>
    </row>
    <row r="1045" spans="2:9" ht="15" hidden="1" customHeight="1" outlineLevel="1" x14ac:dyDescent="0.2">
      <c r="B1045" s="44">
        <v>2014</v>
      </c>
      <c r="C1045" s="72"/>
      <c r="D1045" s="177">
        <v>117</v>
      </c>
      <c r="E1045" s="70" t="s">
        <v>276</v>
      </c>
      <c r="F1045" s="177">
        <v>47</v>
      </c>
      <c r="G1045" s="70" t="s">
        <v>276</v>
      </c>
      <c r="H1045" s="177">
        <v>70</v>
      </c>
      <c r="I1045" s="70" t="s">
        <v>276</v>
      </c>
    </row>
    <row r="1046" spans="2:9" ht="15" hidden="1" customHeight="1" outlineLevel="1" x14ac:dyDescent="0.2">
      <c r="B1046" s="225" t="s">
        <v>20</v>
      </c>
      <c r="C1046" s="72"/>
      <c r="D1046" s="77"/>
      <c r="E1046" s="77"/>
      <c r="F1046" s="77"/>
      <c r="G1046" s="77"/>
      <c r="H1046" s="77"/>
      <c r="I1046" s="77"/>
    </row>
    <row r="1047" spans="2:9" ht="15" hidden="1" customHeight="1" outlineLevel="1" x14ac:dyDescent="0.2">
      <c r="B1047" s="76">
        <v>2019</v>
      </c>
      <c r="C1047" s="72"/>
      <c r="D1047" s="180">
        <v>8</v>
      </c>
      <c r="E1047" s="180"/>
      <c r="F1047" s="180">
        <v>8</v>
      </c>
      <c r="G1047" s="180"/>
      <c r="H1047" s="77">
        <v>0</v>
      </c>
      <c r="I1047" s="77"/>
    </row>
    <row r="1048" spans="2:9" ht="15" hidden="1" customHeight="1" outlineLevel="1" x14ac:dyDescent="0.2">
      <c r="B1048" s="76">
        <v>2018</v>
      </c>
      <c r="C1048" s="72"/>
      <c r="D1048" s="77">
        <v>8</v>
      </c>
      <c r="E1048" s="77"/>
      <c r="F1048" s="180">
        <v>8</v>
      </c>
      <c r="G1048" s="77"/>
      <c r="H1048" s="77">
        <v>0</v>
      </c>
      <c r="I1048" s="77"/>
    </row>
    <row r="1049" spans="2:9" ht="15" hidden="1" customHeight="1" outlineLevel="1" x14ac:dyDescent="0.2">
      <c r="B1049" s="76">
        <v>2017</v>
      </c>
      <c r="C1049" s="72"/>
      <c r="D1049" s="77">
        <v>5</v>
      </c>
      <c r="E1049" s="77" t="s">
        <v>50</v>
      </c>
      <c r="F1049" s="77">
        <v>5</v>
      </c>
      <c r="G1049" s="77" t="s">
        <v>50</v>
      </c>
      <c r="H1049" s="77">
        <v>0</v>
      </c>
      <c r="I1049" s="77" t="s">
        <v>50</v>
      </c>
    </row>
    <row r="1050" spans="2:9" ht="15" hidden="1" customHeight="1" outlineLevel="1" x14ac:dyDescent="0.2">
      <c r="B1050" s="44">
        <v>2016</v>
      </c>
      <c r="C1050" s="72"/>
      <c r="D1050" s="177">
        <v>6</v>
      </c>
      <c r="E1050" s="177" t="s">
        <v>50</v>
      </c>
      <c r="F1050" s="177">
        <v>6</v>
      </c>
      <c r="G1050" s="177" t="s">
        <v>50</v>
      </c>
      <c r="H1050" s="77">
        <v>0</v>
      </c>
      <c r="I1050" s="177" t="s">
        <v>50</v>
      </c>
    </row>
    <row r="1051" spans="2:9" ht="15" hidden="1" customHeight="1" outlineLevel="1" x14ac:dyDescent="0.2">
      <c r="B1051" s="44">
        <v>2015</v>
      </c>
      <c r="C1051" s="72"/>
      <c r="D1051" s="177">
        <v>1</v>
      </c>
      <c r="E1051" s="177" t="s">
        <v>50</v>
      </c>
      <c r="F1051" s="77">
        <v>1</v>
      </c>
      <c r="G1051" s="177" t="s">
        <v>50</v>
      </c>
      <c r="H1051" s="77">
        <v>0</v>
      </c>
      <c r="I1051" s="177" t="s">
        <v>50</v>
      </c>
    </row>
    <row r="1052" spans="2:9" ht="15" hidden="1" customHeight="1" outlineLevel="1" x14ac:dyDescent="0.2">
      <c r="B1052" s="44">
        <v>2014</v>
      </c>
      <c r="C1052" s="72"/>
      <c r="D1052" s="77">
        <v>0</v>
      </c>
      <c r="E1052" s="70" t="s">
        <v>276</v>
      </c>
      <c r="F1052" s="77">
        <v>0</v>
      </c>
      <c r="G1052" s="70" t="s">
        <v>276</v>
      </c>
      <c r="H1052" s="77">
        <v>0</v>
      </c>
      <c r="I1052" s="70" t="s">
        <v>276</v>
      </c>
    </row>
    <row r="1053" spans="2:9" ht="15" hidden="1" customHeight="1" outlineLevel="1" x14ac:dyDescent="0.2">
      <c r="B1053" s="225" t="s">
        <v>21</v>
      </c>
      <c r="C1053" s="267"/>
      <c r="D1053" s="267"/>
      <c r="E1053" s="267"/>
      <c r="F1053" s="267"/>
      <c r="G1053" s="267"/>
      <c r="H1053" s="267"/>
      <c r="I1053" s="267"/>
    </row>
    <row r="1054" spans="2:9" ht="15" hidden="1" customHeight="1" outlineLevel="1" x14ac:dyDescent="0.2">
      <c r="B1054" s="76">
        <v>2019</v>
      </c>
      <c r="C1054" s="72"/>
      <c r="D1054" s="180">
        <v>3</v>
      </c>
      <c r="E1054" s="180"/>
      <c r="F1054" s="77">
        <v>0</v>
      </c>
      <c r="G1054" s="180"/>
      <c r="H1054" s="180">
        <v>3</v>
      </c>
      <c r="I1054" s="77"/>
    </row>
    <row r="1055" spans="2:9" ht="15" hidden="1" customHeight="1" outlineLevel="1" x14ac:dyDescent="0.2">
      <c r="B1055" s="76">
        <v>2018</v>
      </c>
      <c r="C1055" s="72"/>
      <c r="D1055" s="77">
        <v>3</v>
      </c>
      <c r="E1055" s="77"/>
      <c r="F1055" s="77">
        <v>0</v>
      </c>
      <c r="G1055" s="77"/>
      <c r="H1055" s="180">
        <v>3</v>
      </c>
      <c r="I1055" s="77"/>
    </row>
    <row r="1056" spans="2:9" ht="15" hidden="1" customHeight="1" outlineLevel="1" x14ac:dyDescent="0.2">
      <c r="B1056" s="76">
        <v>2017</v>
      </c>
      <c r="C1056" s="72"/>
      <c r="D1056" s="77">
        <v>3</v>
      </c>
      <c r="E1056" s="77" t="s">
        <v>50</v>
      </c>
      <c r="F1056" s="77">
        <v>0</v>
      </c>
      <c r="G1056" s="77" t="s">
        <v>50</v>
      </c>
      <c r="H1056" s="77">
        <v>3</v>
      </c>
      <c r="I1056" s="77" t="s">
        <v>50</v>
      </c>
    </row>
    <row r="1057" spans="2:9" ht="15" hidden="1" customHeight="1" outlineLevel="1" x14ac:dyDescent="0.2">
      <c r="B1057" s="44">
        <v>2016</v>
      </c>
      <c r="C1057" s="72"/>
      <c r="D1057" s="177">
        <v>3</v>
      </c>
      <c r="E1057" s="177" t="s">
        <v>50</v>
      </c>
      <c r="F1057" s="77">
        <v>0</v>
      </c>
      <c r="G1057" s="177" t="s">
        <v>50</v>
      </c>
      <c r="H1057" s="177">
        <v>3</v>
      </c>
      <c r="I1057" s="177" t="s">
        <v>50</v>
      </c>
    </row>
    <row r="1058" spans="2:9" ht="15" hidden="1" customHeight="1" outlineLevel="1" x14ac:dyDescent="0.2">
      <c r="B1058" s="44">
        <v>2015</v>
      </c>
      <c r="C1058" s="72"/>
      <c r="D1058" s="177">
        <v>2</v>
      </c>
      <c r="E1058" s="177" t="s">
        <v>50</v>
      </c>
      <c r="F1058" s="77">
        <v>0</v>
      </c>
      <c r="G1058" s="177" t="s">
        <v>50</v>
      </c>
      <c r="H1058" s="77">
        <v>2</v>
      </c>
      <c r="I1058" s="177" t="s">
        <v>50</v>
      </c>
    </row>
    <row r="1059" spans="2:9" ht="15" hidden="1" customHeight="1" outlineLevel="1" x14ac:dyDescent="0.2">
      <c r="B1059" s="44">
        <v>2014</v>
      </c>
      <c r="C1059" s="72"/>
      <c r="D1059" s="177">
        <v>2</v>
      </c>
      <c r="E1059" s="70" t="s">
        <v>276</v>
      </c>
      <c r="F1059" s="77">
        <v>0</v>
      </c>
      <c r="G1059" s="70" t="s">
        <v>276</v>
      </c>
      <c r="H1059" s="77">
        <v>2</v>
      </c>
      <c r="I1059" s="70" t="s">
        <v>276</v>
      </c>
    </row>
    <row r="1060" spans="2:9" ht="15" hidden="1" customHeight="1" outlineLevel="1" x14ac:dyDescent="0.2">
      <c r="B1060" s="225" t="s">
        <v>22</v>
      </c>
      <c r="C1060" s="72"/>
      <c r="D1060" s="77"/>
      <c r="E1060" s="77"/>
      <c r="F1060" s="77"/>
      <c r="G1060" s="77"/>
      <c r="H1060" s="77"/>
      <c r="I1060" s="77"/>
    </row>
    <row r="1061" spans="2:9" ht="15" hidden="1" customHeight="1" outlineLevel="1" x14ac:dyDescent="0.2">
      <c r="B1061" s="76">
        <v>2019</v>
      </c>
      <c r="C1061" s="72"/>
      <c r="D1061" s="180">
        <v>136</v>
      </c>
      <c r="E1061" s="180"/>
      <c r="F1061" s="180">
        <v>37</v>
      </c>
      <c r="G1061" s="180"/>
      <c r="H1061" s="180">
        <v>99</v>
      </c>
      <c r="I1061" s="77"/>
    </row>
    <row r="1062" spans="2:9" ht="15" hidden="1" customHeight="1" outlineLevel="1" x14ac:dyDescent="0.2">
      <c r="B1062" s="76">
        <v>2018</v>
      </c>
      <c r="C1062" s="72"/>
      <c r="D1062" s="77">
        <v>131</v>
      </c>
      <c r="E1062" s="77"/>
      <c r="F1062" s="180">
        <v>30</v>
      </c>
      <c r="G1062" s="77"/>
      <c r="H1062" s="180">
        <v>101</v>
      </c>
      <c r="I1062" s="77"/>
    </row>
    <row r="1063" spans="2:9" ht="15" hidden="1" customHeight="1" outlineLevel="1" x14ac:dyDescent="0.2">
      <c r="B1063" s="76">
        <v>2017</v>
      </c>
      <c r="C1063" s="72"/>
      <c r="D1063" s="77">
        <v>130</v>
      </c>
      <c r="E1063" s="77" t="s">
        <v>50</v>
      </c>
      <c r="F1063" s="77">
        <v>33</v>
      </c>
      <c r="G1063" s="77" t="s">
        <v>50</v>
      </c>
      <c r="H1063" s="77">
        <v>97</v>
      </c>
      <c r="I1063" s="77" t="s">
        <v>50</v>
      </c>
    </row>
    <row r="1064" spans="2:9" ht="15" hidden="1" customHeight="1" outlineLevel="1" x14ac:dyDescent="0.2">
      <c r="B1064" s="44">
        <v>2016</v>
      </c>
      <c r="C1064" s="72"/>
      <c r="D1064" s="177">
        <v>135</v>
      </c>
      <c r="E1064" s="177" t="s">
        <v>50</v>
      </c>
      <c r="F1064" s="177">
        <v>33</v>
      </c>
      <c r="G1064" s="177" t="s">
        <v>50</v>
      </c>
      <c r="H1064" s="177">
        <v>102</v>
      </c>
      <c r="I1064" s="177" t="s">
        <v>50</v>
      </c>
    </row>
    <row r="1065" spans="2:9" ht="15" hidden="1" customHeight="1" outlineLevel="1" x14ac:dyDescent="0.2">
      <c r="B1065" s="44">
        <v>2015</v>
      </c>
      <c r="C1065" s="72"/>
      <c r="D1065" s="177">
        <v>142</v>
      </c>
      <c r="E1065" s="177" t="s">
        <v>50</v>
      </c>
      <c r="F1065" s="177">
        <v>36</v>
      </c>
      <c r="G1065" s="177" t="s">
        <v>50</v>
      </c>
      <c r="H1065" s="177">
        <v>106</v>
      </c>
      <c r="I1065" s="177" t="s">
        <v>50</v>
      </c>
    </row>
    <row r="1066" spans="2:9" ht="15" hidden="1" customHeight="1" outlineLevel="1" x14ac:dyDescent="0.2">
      <c r="B1066" s="44">
        <v>2014</v>
      </c>
      <c r="C1066" s="72"/>
      <c r="D1066" s="177">
        <v>138</v>
      </c>
      <c r="E1066" s="70" t="s">
        <v>276</v>
      </c>
      <c r="F1066" s="177">
        <v>38</v>
      </c>
      <c r="G1066" s="70" t="s">
        <v>276</v>
      </c>
      <c r="H1066" s="177">
        <v>100</v>
      </c>
      <c r="I1066" s="70" t="s">
        <v>276</v>
      </c>
    </row>
    <row r="1067" spans="2:9" ht="15" hidden="1" customHeight="1" outlineLevel="1" x14ac:dyDescent="0.2">
      <c r="B1067" s="225" t="s">
        <v>23</v>
      </c>
      <c r="C1067" s="267"/>
      <c r="D1067" s="267"/>
      <c r="E1067" s="267"/>
      <c r="F1067" s="267"/>
      <c r="G1067" s="267"/>
      <c r="H1067" s="267"/>
      <c r="I1067" s="267"/>
    </row>
    <row r="1068" spans="2:9" ht="15" hidden="1" customHeight="1" outlineLevel="1" x14ac:dyDescent="0.2">
      <c r="B1068" s="76">
        <v>2019</v>
      </c>
      <c r="C1068" s="72"/>
      <c r="D1068" s="180">
        <v>490</v>
      </c>
      <c r="E1068" s="180"/>
      <c r="F1068" s="180">
        <v>255</v>
      </c>
      <c r="G1068" s="180"/>
      <c r="H1068" s="180">
        <v>235</v>
      </c>
      <c r="I1068" s="77"/>
    </row>
    <row r="1069" spans="2:9" ht="15" hidden="1" customHeight="1" outlineLevel="1" x14ac:dyDescent="0.2">
      <c r="B1069" s="76">
        <v>2018</v>
      </c>
      <c r="C1069" s="72"/>
      <c r="D1069" s="77">
        <v>490</v>
      </c>
      <c r="E1069" s="77"/>
      <c r="F1069" s="180">
        <v>262</v>
      </c>
      <c r="G1069" s="77"/>
      <c r="H1069" s="180">
        <v>228</v>
      </c>
      <c r="I1069" s="77"/>
    </row>
    <row r="1070" spans="2:9" ht="15" hidden="1" customHeight="1" outlineLevel="1" x14ac:dyDescent="0.2">
      <c r="B1070" s="76">
        <v>2017</v>
      </c>
      <c r="C1070" s="72"/>
      <c r="D1070" s="77">
        <v>466</v>
      </c>
      <c r="E1070" s="77" t="s">
        <v>50</v>
      </c>
      <c r="F1070" s="77">
        <v>252</v>
      </c>
      <c r="G1070" s="77" t="s">
        <v>50</v>
      </c>
      <c r="H1070" s="77">
        <v>214</v>
      </c>
      <c r="I1070" s="77" t="s">
        <v>50</v>
      </c>
    </row>
    <row r="1071" spans="2:9" ht="15" hidden="1" customHeight="1" outlineLevel="1" x14ac:dyDescent="0.2">
      <c r="B1071" s="44">
        <v>2016</v>
      </c>
      <c r="C1071" s="72"/>
      <c r="D1071" s="177">
        <v>465</v>
      </c>
      <c r="E1071" s="177" t="s">
        <v>50</v>
      </c>
      <c r="F1071" s="177">
        <v>246</v>
      </c>
      <c r="G1071" s="177" t="s">
        <v>50</v>
      </c>
      <c r="H1071" s="177">
        <v>219</v>
      </c>
      <c r="I1071" s="177" t="s">
        <v>50</v>
      </c>
    </row>
    <row r="1072" spans="2:9" ht="15" hidden="1" customHeight="1" outlineLevel="1" x14ac:dyDescent="0.2">
      <c r="B1072" s="44">
        <v>2015</v>
      </c>
      <c r="C1072" s="72"/>
      <c r="D1072" s="177">
        <v>458</v>
      </c>
      <c r="E1072" s="177" t="s">
        <v>50</v>
      </c>
      <c r="F1072" s="177">
        <v>238</v>
      </c>
      <c r="G1072" s="177" t="s">
        <v>50</v>
      </c>
      <c r="H1072" s="177">
        <v>220</v>
      </c>
      <c r="I1072" s="177" t="s">
        <v>50</v>
      </c>
    </row>
    <row r="1073" spans="2:9" ht="15" hidden="1" customHeight="1" outlineLevel="1" x14ac:dyDescent="0.2">
      <c r="B1073" s="44">
        <v>2014</v>
      </c>
      <c r="C1073" s="72"/>
      <c r="D1073" s="177">
        <v>439</v>
      </c>
      <c r="E1073" s="70" t="s">
        <v>276</v>
      </c>
      <c r="F1073" s="177">
        <v>215</v>
      </c>
      <c r="G1073" s="70" t="s">
        <v>276</v>
      </c>
      <c r="H1073" s="177">
        <v>224</v>
      </c>
      <c r="I1073" s="70" t="s">
        <v>276</v>
      </c>
    </row>
    <row r="1074" spans="2:9" ht="15" hidden="1" customHeight="1" outlineLevel="1" x14ac:dyDescent="0.2">
      <c r="B1074" s="225" t="s">
        <v>24</v>
      </c>
      <c r="C1074" s="72"/>
      <c r="D1074" s="77"/>
      <c r="E1074" s="77"/>
      <c r="F1074" s="77"/>
      <c r="G1074" s="77"/>
      <c r="H1074" s="77"/>
      <c r="I1074" s="77"/>
    </row>
    <row r="1075" spans="2:9" ht="15" hidden="1" customHeight="1" outlineLevel="1" x14ac:dyDescent="0.2">
      <c r="B1075" s="76">
        <v>2019</v>
      </c>
      <c r="C1075" s="72"/>
      <c r="D1075" s="180">
        <v>133</v>
      </c>
      <c r="E1075" s="180"/>
      <c r="F1075" s="180">
        <v>24</v>
      </c>
      <c r="G1075" s="180"/>
      <c r="H1075" s="180">
        <v>109</v>
      </c>
      <c r="I1075" s="77"/>
    </row>
    <row r="1076" spans="2:9" ht="15" hidden="1" customHeight="1" outlineLevel="1" x14ac:dyDescent="0.2">
      <c r="B1076" s="76">
        <v>2018</v>
      </c>
      <c r="C1076" s="72"/>
      <c r="D1076" s="77">
        <v>134</v>
      </c>
      <c r="E1076" s="77"/>
      <c r="F1076" s="180">
        <v>23</v>
      </c>
      <c r="G1076" s="77"/>
      <c r="H1076" s="180">
        <v>111</v>
      </c>
      <c r="I1076" s="77"/>
    </row>
    <row r="1077" spans="2:9" ht="15" hidden="1" customHeight="1" outlineLevel="1" x14ac:dyDescent="0.2">
      <c r="B1077" s="76">
        <v>2017</v>
      </c>
      <c r="C1077" s="72"/>
      <c r="D1077" s="77">
        <v>135</v>
      </c>
      <c r="E1077" s="77" t="s">
        <v>50</v>
      </c>
      <c r="F1077" s="77">
        <v>23</v>
      </c>
      <c r="G1077" s="77" t="s">
        <v>50</v>
      </c>
      <c r="H1077" s="77">
        <v>112</v>
      </c>
      <c r="I1077" s="77" t="s">
        <v>50</v>
      </c>
    </row>
    <row r="1078" spans="2:9" ht="15" hidden="1" customHeight="1" outlineLevel="1" x14ac:dyDescent="0.2">
      <c r="B1078" s="44">
        <v>2016</v>
      </c>
      <c r="C1078" s="72"/>
      <c r="D1078" s="177">
        <v>134</v>
      </c>
      <c r="E1078" s="177" t="s">
        <v>50</v>
      </c>
      <c r="F1078" s="177">
        <v>21</v>
      </c>
      <c r="G1078" s="177" t="s">
        <v>50</v>
      </c>
      <c r="H1078" s="177">
        <v>113</v>
      </c>
      <c r="I1078" s="177" t="s">
        <v>50</v>
      </c>
    </row>
    <row r="1079" spans="2:9" ht="15" hidden="1" customHeight="1" outlineLevel="1" x14ac:dyDescent="0.2">
      <c r="B1079" s="44">
        <v>2015</v>
      </c>
      <c r="C1079" s="72"/>
      <c r="D1079" s="177">
        <v>131</v>
      </c>
      <c r="E1079" s="177" t="s">
        <v>50</v>
      </c>
      <c r="F1079" s="177">
        <v>18</v>
      </c>
      <c r="G1079" s="177" t="s">
        <v>50</v>
      </c>
      <c r="H1079" s="177">
        <v>113</v>
      </c>
      <c r="I1079" s="177" t="s">
        <v>50</v>
      </c>
    </row>
    <row r="1080" spans="2:9" ht="15" hidden="1" customHeight="1" outlineLevel="1" x14ac:dyDescent="0.2">
      <c r="B1080" s="44">
        <v>2014</v>
      </c>
      <c r="C1080" s="72"/>
      <c r="D1080" s="177">
        <v>138</v>
      </c>
      <c r="E1080" s="70" t="s">
        <v>276</v>
      </c>
      <c r="F1080" s="177">
        <v>21</v>
      </c>
      <c r="G1080" s="70" t="s">
        <v>276</v>
      </c>
      <c r="H1080" s="177">
        <v>117</v>
      </c>
      <c r="I1080" s="70" t="s">
        <v>276</v>
      </c>
    </row>
    <row r="1081" spans="2:9" ht="15" hidden="1" customHeight="1" outlineLevel="1" x14ac:dyDescent="0.2">
      <c r="B1081" s="225" t="s">
        <v>25</v>
      </c>
      <c r="C1081" s="72"/>
      <c r="D1081" s="77"/>
      <c r="E1081" s="77"/>
      <c r="F1081" s="77"/>
      <c r="G1081" s="77"/>
      <c r="H1081" s="77"/>
      <c r="I1081" s="77"/>
    </row>
    <row r="1082" spans="2:9" ht="15" hidden="1" customHeight="1" outlineLevel="1" x14ac:dyDescent="0.2">
      <c r="B1082" s="76">
        <v>2019</v>
      </c>
      <c r="C1082" s="72"/>
      <c r="D1082" s="180">
        <v>468</v>
      </c>
      <c r="E1082" s="180"/>
      <c r="F1082" s="180">
        <v>299</v>
      </c>
      <c r="G1082" s="180"/>
      <c r="H1082" s="180">
        <v>169</v>
      </c>
      <c r="I1082" s="77"/>
    </row>
    <row r="1083" spans="2:9" ht="15" hidden="1" customHeight="1" outlineLevel="1" x14ac:dyDescent="0.2">
      <c r="B1083" s="76">
        <v>2018</v>
      </c>
      <c r="C1083" s="72"/>
      <c r="D1083" s="77">
        <v>444</v>
      </c>
      <c r="E1083" s="77"/>
      <c r="F1083" s="180">
        <v>279</v>
      </c>
      <c r="G1083" s="77"/>
      <c r="H1083" s="180">
        <v>165</v>
      </c>
      <c r="I1083" s="77"/>
    </row>
    <row r="1084" spans="2:9" ht="15" hidden="1" customHeight="1" outlineLevel="1" x14ac:dyDescent="0.2">
      <c r="B1084" s="76">
        <v>2017</v>
      </c>
      <c r="C1084" s="72"/>
      <c r="D1084" s="77">
        <v>399</v>
      </c>
      <c r="E1084" s="77" t="s">
        <v>50</v>
      </c>
      <c r="F1084" s="77">
        <v>250</v>
      </c>
      <c r="G1084" s="77" t="s">
        <v>50</v>
      </c>
      <c r="H1084" s="77">
        <v>149</v>
      </c>
      <c r="I1084" s="77" t="s">
        <v>50</v>
      </c>
    </row>
    <row r="1085" spans="2:9" ht="15" hidden="1" customHeight="1" outlineLevel="1" x14ac:dyDescent="0.2">
      <c r="B1085" s="44">
        <v>2016</v>
      </c>
      <c r="C1085" s="72"/>
      <c r="D1085" s="177">
        <v>344</v>
      </c>
      <c r="E1085" s="177" t="s">
        <v>50</v>
      </c>
      <c r="F1085" s="177">
        <v>198</v>
      </c>
      <c r="G1085" s="177" t="s">
        <v>50</v>
      </c>
      <c r="H1085" s="177">
        <v>146</v>
      </c>
      <c r="I1085" s="177" t="s">
        <v>50</v>
      </c>
    </row>
    <row r="1086" spans="2:9" ht="15" hidden="1" customHeight="1" outlineLevel="1" x14ac:dyDescent="0.2">
      <c r="B1086" s="44">
        <v>2015</v>
      </c>
      <c r="C1086" s="72"/>
      <c r="D1086" s="177">
        <v>322</v>
      </c>
      <c r="E1086" s="177" t="s">
        <v>50</v>
      </c>
      <c r="F1086" s="177">
        <v>170</v>
      </c>
      <c r="G1086" s="177" t="s">
        <v>50</v>
      </c>
      <c r="H1086" s="177">
        <v>152</v>
      </c>
      <c r="I1086" s="177" t="s">
        <v>50</v>
      </c>
    </row>
    <row r="1087" spans="2:9" ht="15" hidden="1" customHeight="1" outlineLevel="1" x14ac:dyDescent="0.2">
      <c r="B1087" s="44">
        <v>2014</v>
      </c>
      <c r="C1087" s="72"/>
      <c r="D1087" s="177">
        <v>300</v>
      </c>
      <c r="E1087" s="70" t="s">
        <v>276</v>
      </c>
      <c r="F1087" s="177">
        <v>149</v>
      </c>
      <c r="G1087" s="70" t="s">
        <v>276</v>
      </c>
      <c r="H1087" s="177">
        <v>151</v>
      </c>
      <c r="I1087" s="70" t="s">
        <v>276</v>
      </c>
    </row>
    <row r="1088" spans="2:9" ht="15" hidden="1" customHeight="1" outlineLevel="1" x14ac:dyDescent="0.2">
      <c r="B1088" s="225" t="s">
        <v>26</v>
      </c>
      <c r="C1088" s="72"/>
      <c r="D1088" s="77"/>
      <c r="E1088" s="77"/>
      <c r="F1088" s="77"/>
      <c r="G1088" s="77"/>
      <c r="H1088" s="77"/>
      <c r="I1088" s="77"/>
    </row>
    <row r="1089" spans="2:9" ht="15" hidden="1" customHeight="1" outlineLevel="1" x14ac:dyDescent="0.2">
      <c r="B1089" s="76">
        <v>2019</v>
      </c>
      <c r="C1089" s="72"/>
      <c r="D1089" s="180">
        <v>43</v>
      </c>
      <c r="E1089" s="180"/>
      <c r="F1089" s="180">
        <v>24</v>
      </c>
      <c r="G1089" s="180"/>
      <c r="H1089" s="180">
        <v>19</v>
      </c>
      <c r="I1089" s="77"/>
    </row>
    <row r="1090" spans="2:9" ht="15" hidden="1" customHeight="1" outlineLevel="1" x14ac:dyDescent="0.2">
      <c r="B1090" s="76">
        <v>2018</v>
      </c>
      <c r="C1090" s="72"/>
      <c r="D1090" s="77">
        <v>34</v>
      </c>
      <c r="E1090" s="77"/>
      <c r="F1090" s="180">
        <v>19</v>
      </c>
      <c r="G1090" s="77"/>
      <c r="H1090" s="180">
        <v>15</v>
      </c>
      <c r="I1090" s="77"/>
    </row>
    <row r="1091" spans="2:9" ht="15" hidden="1" customHeight="1" outlineLevel="1" x14ac:dyDescent="0.2">
      <c r="B1091" s="76">
        <v>2017</v>
      </c>
      <c r="C1091" s="72"/>
      <c r="D1091" s="77">
        <v>39</v>
      </c>
      <c r="E1091" s="77" t="s">
        <v>50</v>
      </c>
      <c r="F1091" s="77">
        <v>24</v>
      </c>
      <c r="G1091" s="77" t="s">
        <v>50</v>
      </c>
      <c r="H1091" s="77">
        <v>15</v>
      </c>
      <c r="I1091" s="77" t="s">
        <v>50</v>
      </c>
    </row>
    <row r="1092" spans="2:9" ht="15" hidden="1" customHeight="1" outlineLevel="1" x14ac:dyDescent="0.2">
      <c r="B1092" s="44">
        <v>2016</v>
      </c>
      <c r="C1092" s="72"/>
      <c r="D1092" s="177">
        <v>34</v>
      </c>
      <c r="E1092" s="177" t="s">
        <v>50</v>
      </c>
      <c r="F1092" s="177">
        <v>18</v>
      </c>
      <c r="G1092" s="177" t="s">
        <v>50</v>
      </c>
      <c r="H1092" s="177">
        <v>16</v>
      </c>
      <c r="I1092" s="177" t="s">
        <v>50</v>
      </c>
    </row>
    <row r="1093" spans="2:9" ht="15" hidden="1" customHeight="1" outlineLevel="1" x14ac:dyDescent="0.2">
      <c r="B1093" s="44">
        <v>2015</v>
      </c>
      <c r="C1093" s="72"/>
      <c r="D1093" s="177">
        <v>32</v>
      </c>
      <c r="E1093" s="177" t="s">
        <v>50</v>
      </c>
      <c r="F1093" s="177">
        <v>18</v>
      </c>
      <c r="G1093" s="177" t="s">
        <v>50</v>
      </c>
      <c r="H1093" s="177">
        <v>14</v>
      </c>
      <c r="I1093" s="177" t="s">
        <v>50</v>
      </c>
    </row>
    <row r="1094" spans="2:9" ht="15" hidden="1" customHeight="1" outlineLevel="1" x14ac:dyDescent="0.2">
      <c r="B1094" s="44">
        <v>2014</v>
      </c>
      <c r="C1094" s="72"/>
      <c r="D1094" s="177">
        <v>31</v>
      </c>
      <c r="E1094" s="70" t="s">
        <v>276</v>
      </c>
      <c r="F1094" s="77">
        <v>18</v>
      </c>
      <c r="G1094" s="70" t="s">
        <v>276</v>
      </c>
      <c r="H1094" s="77">
        <v>13</v>
      </c>
      <c r="I1094" s="70" t="s">
        <v>276</v>
      </c>
    </row>
    <row r="1095" spans="2:9" ht="15" hidden="1" customHeight="1" outlineLevel="1" x14ac:dyDescent="0.2">
      <c r="B1095" s="225" t="s">
        <v>27</v>
      </c>
      <c r="C1095" s="72"/>
      <c r="D1095" s="77"/>
      <c r="E1095" s="77"/>
      <c r="F1095" s="77"/>
      <c r="G1095" s="77"/>
      <c r="H1095" s="77"/>
      <c r="I1095" s="77"/>
    </row>
    <row r="1096" spans="2:9" ht="15" hidden="1" customHeight="1" outlineLevel="1" x14ac:dyDescent="0.2">
      <c r="B1096" s="76">
        <v>2019</v>
      </c>
      <c r="C1096" s="72"/>
      <c r="D1096" s="180">
        <v>86</v>
      </c>
      <c r="E1096" s="180"/>
      <c r="F1096" s="180">
        <v>22</v>
      </c>
      <c r="G1096" s="180"/>
      <c r="H1096" s="180">
        <v>64</v>
      </c>
      <c r="I1096" s="77"/>
    </row>
    <row r="1097" spans="2:9" ht="15" hidden="1" customHeight="1" outlineLevel="1" x14ac:dyDescent="0.2">
      <c r="B1097" s="76">
        <v>2018</v>
      </c>
      <c r="C1097" s="72"/>
      <c r="D1097" s="77">
        <v>97</v>
      </c>
      <c r="E1097" s="77"/>
      <c r="F1097" s="180">
        <v>23</v>
      </c>
      <c r="G1097" s="77"/>
      <c r="H1097" s="180">
        <v>74</v>
      </c>
      <c r="I1097" s="77"/>
    </row>
    <row r="1098" spans="2:9" ht="15" hidden="1" customHeight="1" outlineLevel="1" x14ac:dyDescent="0.2">
      <c r="B1098" s="76">
        <v>2017</v>
      </c>
      <c r="C1098" s="72"/>
      <c r="D1098" s="77">
        <v>57</v>
      </c>
      <c r="E1098" s="77" t="s">
        <v>50</v>
      </c>
      <c r="F1098" s="77">
        <v>16</v>
      </c>
      <c r="G1098" s="77" t="s">
        <v>50</v>
      </c>
      <c r="H1098" s="77">
        <v>41</v>
      </c>
      <c r="I1098" s="77" t="s">
        <v>50</v>
      </c>
    </row>
    <row r="1099" spans="2:9" ht="15" hidden="1" customHeight="1" outlineLevel="1" x14ac:dyDescent="0.2">
      <c r="B1099" s="44">
        <v>2016</v>
      </c>
      <c r="C1099" s="72"/>
      <c r="D1099" s="177">
        <v>53</v>
      </c>
      <c r="E1099" s="177" t="s">
        <v>50</v>
      </c>
      <c r="F1099" s="177">
        <v>15</v>
      </c>
      <c r="G1099" s="177" t="s">
        <v>50</v>
      </c>
      <c r="H1099" s="177">
        <v>38</v>
      </c>
      <c r="I1099" s="177" t="s">
        <v>50</v>
      </c>
    </row>
    <row r="1100" spans="2:9" ht="15" hidden="1" customHeight="1" outlineLevel="1" x14ac:dyDescent="0.2">
      <c r="B1100" s="44">
        <v>2015</v>
      </c>
      <c r="C1100" s="72"/>
      <c r="D1100" s="177">
        <v>46</v>
      </c>
      <c r="E1100" s="177" t="s">
        <v>50</v>
      </c>
      <c r="F1100" s="177">
        <v>13</v>
      </c>
      <c r="G1100" s="177" t="s">
        <v>50</v>
      </c>
      <c r="H1100" s="177">
        <v>33</v>
      </c>
      <c r="I1100" s="177" t="s">
        <v>50</v>
      </c>
    </row>
    <row r="1101" spans="2:9" ht="15" hidden="1" customHeight="1" outlineLevel="1" x14ac:dyDescent="0.2">
      <c r="B1101" s="44">
        <v>2014</v>
      </c>
      <c r="C1101" s="72"/>
      <c r="D1101" s="177">
        <v>38</v>
      </c>
      <c r="E1101" s="70" t="s">
        <v>276</v>
      </c>
      <c r="F1101" s="177">
        <v>10</v>
      </c>
      <c r="G1101" s="70" t="s">
        <v>276</v>
      </c>
      <c r="H1101" s="177">
        <v>28</v>
      </c>
      <c r="I1101" s="70" t="s">
        <v>276</v>
      </c>
    </row>
    <row r="1102" spans="2:9" ht="15" hidden="1" customHeight="1" outlineLevel="1" x14ac:dyDescent="0.2">
      <c r="B1102" s="225" t="s">
        <v>28</v>
      </c>
      <c r="C1102" s="72"/>
      <c r="D1102" s="77"/>
      <c r="E1102" s="77"/>
      <c r="F1102" s="77"/>
      <c r="G1102" s="77"/>
      <c r="H1102" s="77"/>
      <c r="I1102" s="77"/>
    </row>
    <row r="1103" spans="2:9" ht="15" hidden="1" customHeight="1" outlineLevel="1" x14ac:dyDescent="0.2">
      <c r="B1103" s="76">
        <v>2019</v>
      </c>
      <c r="C1103" s="72"/>
      <c r="D1103" s="180">
        <v>292</v>
      </c>
      <c r="E1103" s="180"/>
      <c r="F1103" s="180">
        <v>234</v>
      </c>
      <c r="G1103" s="180"/>
      <c r="H1103" s="180">
        <v>58</v>
      </c>
      <c r="I1103" s="77"/>
    </row>
    <row r="1104" spans="2:9" ht="15" hidden="1" customHeight="1" outlineLevel="1" x14ac:dyDescent="0.2">
      <c r="B1104" s="76">
        <v>2018</v>
      </c>
      <c r="C1104" s="72"/>
      <c r="D1104" s="77">
        <v>282</v>
      </c>
      <c r="E1104" s="77"/>
      <c r="F1104" s="180">
        <v>232</v>
      </c>
      <c r="G1104" s="77"/>
      <c r="H1104" s="180">
        <v>50</v>
      </c>
      <c r="I1104" s="77"/>
    </row>
    <row r="1105" spans="2:9" ht="15" hidden="1" customHeight="1" outlineLevel="1" x14ac:dyDescent="0.2">
      <c r="B1105" s="76">
        <v>2017</v>
      </c>
      <c r="C1105" s="72"/>
      <c r="D1105" s="77">
        <v>279</v>
      </c>
      <c r="E1105" s="77" t="s">
        <v>50</v>
      </c>
      <c r="F1105" s="77">
        <v>232</v>
      </c>
      <c r="G1105" s="77" t="s">
        <v>50</v>
      </c>
      <c r="H1105" s="77">
        <v>47</v>
      </c>
      <c r="I1105" s="77" t="s">
        <v>50</v>
      </c>
    </row>
    <row r="1106" spans="2:9" ht="15" hidden="1" customHeight="1" outlineLevel="1" x14ac:dyDescent="0.2">
      <c r="B1106" s="44">
        <v>2016</v>
      </c>
      <c r="C1106" s="72"/>
      <c r="D1106" s="177">
        <v>261</v>
      </c>
      <c r="E1106" s="177" t="s">
        <v>50</v>
      </c>
      <c r="F1106" s="177">
        <v>220</v>
      </c>
      <c r="G1106" s="177" t="s">
        <v>50</v>
      </c>
      <c r="H1106" s="177">
        <v>41</v>
      </c>
      <c r="I1106" s="177" t="s">
        <v>50</v>
      </c>
    </row>
    <row r="1107" spans="2:9" ht="15" hidden="1" customHeight="1" outlineLevel="1" x14ac:dyDescent="0.2">
      <c r="B1107" s="44">
        <v>2015</v>
      </c>
      <c r="C1107" s="72"/>
      <c r="D1107" s="177">
        <v>241</v>
      </c>
      <c r="E1107" s="177" t="s">
        <v>50</v>
      </c>
      <c r="F1107" s="177">
        <v>206</v>
      </c>
      <c r="G1107" s="177" t="s">
        <v>50</v>
      </c>
      <c r="H1107" s="177">
        <v>35</v>
      </c>
      <c r="I1107" s="177" t="s">
        <v>50</v>
      </c>
    </row>
    <row r="1108" spans="2:9" ht="15" hidden="1" customHeight="1" outlineLevel="1" x14ac:dyDescent="0.2">
      <c r="B1108" s="44">
        <v>2014</v>
      </c>
      <c r="C1108" s="72"/>
      <c r="D1108" s="177">
        <v>228</v>
      </c>
      <c r="E1108" s="70" t="s">
        <v>276</v>
      </c>
      <c r="F1108" s="177">
        <v>181</v>
      </c>
      <c r="G1108" s="70" t="s">
        <v>276</v>
      </c>
      <c r="H1108" s="177">
        <v>47</v>
      </c>
      <c r="I1108" s="70" t="s">
        <v>276</v>
      </c>
    </row>
    <row r="1109" spans="2:9" ht="15" hidden="1" customHeight="1" outlineLevel="1" x14ac:dyDescent="0.2">
      <c r="B1109" s="225" t="s">
        <v>29</v>
      </c>
      <c r="C1109" s="72"/>
      <c r="D1109" s="77"/>
      <c r="E1109" s="77"/>
      <c r="F1109" s="77"/>
      <c r="G1109" s="77"/>
      <c r="H1109" s="77"/>
      <c r="I1109" s="77"/>
    </row>
    <row r="1110" spans="2:9" ht="15" hidden="1" customHeight="1" outlineLevel="1" x14ac:dyDescent="0.2">
      <c r="B1110" s="76">
        <v>2019</v>
      </c>
      <c r="C1110" s="72"/>
      <c r="D1110" s="180">
        <v>843</v>
      </c>
      <c r="E1110" s="180"/>
      <c r="F1110" s="180">
        <v>805</v>
      </c>
      <c r="G1110" s="180"/>
      <c r="H1110" s="180">
        <v>38</v>
      </c>
      <c r="I1110" s="77"/>
    </row>
    <row r="1111" spans="2:9" ht="15" hidden="1" customHeight="1" outlineLevel="1" x14ac:dyDescent="0.2">
      <c r="B1111" s="76">
        <v>2018</v>
      </c>
      <c r="C1111" s="72"/>
      <c r="D1111" s="77">
        <v>816</v>
      </c>
      <c r="E1111" s="77"/>
      <c r="F1111" s="180">
        <v>783</v>
      </c>
      <c r="G1111" s="77"/>
      <c r="H1111" s="180">
        <v>33</v>
      </c>
      <c r="I1111" s="77"/>
    </row>
    <row r="1112" spans="2:9" ht="15" hidden="1" customHeight="1" outlineLevel="1" x14ac:dyDescent="0.2">
      <c r="B1112" s="76">
        <v>2017</v>
      </c>
      <c r="C1112" s="72"/>
      <c r="D1112" s="77">
        <v>822</v>
      </c>
      <c r="E1112" s="77" t="s">
        <v>50</v>
      </c>
      <c r="F1112" s="77">
        <v>794</v>
      </c>
      <c r="G1112" s="77" t="s">
        <v>50</v>
      </c>
      <c r="H1112" s="77">
        <v>28</v>
      </c>
      <c r="I1112" s="77" t="s">
        <v>50</v>
      </c>
    </row>
    <row r="1113" spans="2:9" ht="15" hidden="1" customHeight="1" outlineLevel="1" x14ac:dyDescent="0.2">
      <c r="B1113" s="44">
        <v>2016</v>
      </c>
      <c r="C1113" s="72"/>
      <c r="D1113" s="177">
        <v>756</v>
      </c>
      <c r="E1113" s="177" t="s">
        <v>50</v>
      </c>
      <c r="F1113" s="177">
        <v>728</v>
      </c>
      <c r="G1113" s="177" t="s">
        <v>50</v>
      </c>
      <c r="H1113" s="177">
        <v>28</v>
      </c>
      <c r="I1113" s="177" t="s">
        <v>50</v>
      </c>
    </row>
    <row r="1114" spans="2:9" ht="15" hidden="1" customHeight="1" outlineLevel="1" x14ac:dyDescent="0.2">
      <c r="B1114" s="44">
        <v>2015</v>
      </c>
      <c r="C1114" s="72"/>
      <c r="D1114" s="177">
        <v>729</v>
      </c>
      <c r="E1114" s="177" t="s">
        <v>50</v>
      </c>
      <c r="F1114" s="177">
        <v>705</v>
      </c>
      <c r="G1114" s="177" t="s">
        <v>50</v>
      </c>
      <c r="H1114" s="177">
        <v>24</v>
      </c>
      <c r="I1114" s="177" t="s">
        <v>50</v>
      </c>
    </row>
    <row r="1115" spans="2:9" ht="15" hidden="1" customHeight="1" outlineLevel="1" x14ac:dyDescent="0.2">
      <c r="B1115" s="44">
        <v>2014</v>
      </c>
      <c r="C1115" s="72"/>
      <c r="D1115" s="177">
        <v>660</v>
      </c>
      <c r="E1115" s="70" t="s">
        <v>276</v>
      </c>
      <c r="F1115" s="177">
        <v>635</v>
      </c>
      <c r="G1115" s="70" t="s">
        <v>276</v>
      </c>
      <c r="H1115" s="177">
        <v>25</v>
      </c>
      <c r="I1115" s="70" t="s">
        <v>276</v>
      </c>
    </row>
    <row r="1116" spans="2:9" ht="15" hidden="1" customHeight="1" outlineLevel="1" x14ac:dyDescent="0.2">
      <c r="B1116" s="225" t="s">
        <v>30</v>
      </c>
      <c r="C1116" s="72"/>
      <c r="D1116" s="77"/>
      <c r="E1116" s="77"/>
      <c r="F1116" s="180"/>
      <c r="G1116" s="77"/>
      <c r="H1116" s="180"/>
      <c r="I1116" s="77"/>
    </row>
    <row r="1117" spans="2:9" ht="15" hidden="1" customHeight="1" outlineLevel="1" x14ac:dyDescent="0.2">
      <c r="B1117" s="76">
        <v>2019</v>
      </c>
      <c r="C1117" s="72"/>
      <c r="D1117" s="180">
        <v>166</v>
      </c>
      <c r="E1117" s="180"/>
      <c r="F1117" s="180">
        <v>154</v>
      </c>
      <c r="G1117" s="180"/>
      <c r="H1117" s="180">
        <v>12</v>
      </c>
      <c r="I1117" s="77"/>
    </row>
    <row r="1118" spans="2:9" ht="15" hidden="1" customHeight="1" outlineLevel="1" x14ac:dyDescent="0.2">
      <c r="B1118" s="76">
        <v>2018</v>
      </c>
      <c r="C1118" s="72"/>
      <c r="D1118" s="77">
        <v>167</v>
      </c>
      <c r="E1118" s="77"/>
      <c r="F1118" s="180">
        <v>156</v>
      </c>
      <c r="G1118" s="77"/>
      <c r="H1118" s="180">
        <v>11</v>
      </c>
      <c r="I1118" s="77"/>
    </row>
    <row r="1119" spans="2:9" ht="15" hidden="1" customHeight="1" outlineLevel="1" x14ac:dyDescent="0.2">
      <c r="B1119" s="76">
        <v>2017</v>
      </c>
      <c r="C1119" s="72"/>
      <c r="D1119" s="77">
        <v>156</v>
      </c>
      <c r="E1119" s="77" t="s">
        <v>50</v>
      </c>
      <c r="F1119" s="77">
        <v>145</v>
      </c>
      <c r="G1119" s="77" t="s">
        <v>50</v>
      </c>
      <c r="H1119" s="77">
        <v>11</v>
      </c>
      <c r="I1119" s="77" t="s">
        <v>50</v>
      </c>
    </row>
    <row r="1120" spans="2:9" ht="15" hidden="1" customHeight="1" outlineLevel="1" x14ac:dyDescent="0.2">
      <c r="B1120" s="44">
        <v>2016</v>
      </c>
      <c r="C1120" s="72"/>
      <c r="D1120" s="177">
        <v>159</v>
      </c>
      <c r="E1120" s="177" t="s">
        <v>50</v>
      </c>
      <c r="F1120" s="177">
        <v>148</v>
      </c>
      <c r="G1120" s="177" t="s">
        <v>50</v>
      </c>
      <c r="H1120" s="177">
        <v>11</v>
      </c>
      <c r="I1120" s="177" t="s">
        <v>50</v>
      </c>
    </row>
    <row r="1121" spans="2:9" ht="15" hidden="1" customHeight="1" outlineLevel="1" x14ac:dyDescent="0.2">
      <c r="B1121" s="44">
        <v>2015</v>
      </c>
      <c r="C1121" s="72"/>
      <c r="D1121" s="177">
        <v>182</v>
      </c>
      <c r="E1121" s="177" t="s">
        <v>50</v>
      </c>
      <c r="F1121" s="177">
        <v>170</v>
      </c>
      <c r="G1121" s="177" t="s">
        <v>50</v>
      </c>
      <c r="H1121" s="177">
        <v>12</v>
      </c>
      <c r="I1121" s="177" t="s">
        <v>50</v>
      </c>
    </row>
    <row r="1122" spans="2:9" ht="15" hidden="1" customHeight="1" outlineLevel="1" x14ac:dyDescent="0.2">
      <c r="B1122" s="44">
        <v>2014</v>
      </c>
      <c r="C1122" s="72"/>
      <c r="D1122" s="177">
        <v>197</v>
      </c>
      <c r="E1122" s="70" t="s">
        <v>276</v>
      </c>
      <c r="F1122" s="177">
        <v>186</v>
      </c>
      <c r="G1122" s="70" t="s">
        <v>276</v>
      </c>
      <c r="H1122" s="177">
        <v>11</v>
      </c>
      <c r="I1122" s="70" t="s">
        <v>276</v>
      </c>
    </row>
    <row r="1123" spans="2:9" ht="15" hidden="1" customHeight="1" outlineLevel="1" x14ac:dyDescent="0.2">
      <c r="B1123" s="225" t="s">
        <v>31</v>
      </c>
      <c r="C1123" s="72"/>
      <c r="D1123" s="77"/>
      <c r="E1123" s="77"/>
      <c r="F1123" s="77"/>
      <c r="G1123" s="77"/>
      <c r="H1123" s="77"/>
      <c r="I1123" s="77"/>
    </row>
    <row r="1124" spans="2:9" ht="15" hidden="1" customHeight="1" outlineLevel="1" x14ac:dyDescent="0.2">
      <c r="B1124" s="76">
        <v>2019</v>
      </c>
      <c r="C1124" s="72"/>
      <c r="D1124" s="180">
        <v>297</v>
      </c>
      <c r="E1124" s="180"/>
      <c r="F1124" s="180">
        <v>271</v>
      </c>
      <c r="G1124" s="180"/>
      <c r="H1124" s="180">
        <v>26</v>
      </c>
      <c r="I1124" s="77"/>
    </row>
    <row r="1125" spans="2:9" ht="15" hidden="1" customHeight="1" outlineLevel="1" x14ac:dyDescent="0.2">
      <c r="B1125" s="76">
        <v>2018</v>
      </c>
      <c r="C1125" s="72"/>
      <c r="D1125" s="77">
        <v>268</v>
      </c>
      <c r="E1125" s="77"/>
      <c r="F1125" s="180">
        <v>246</v>
      </c>
      <c r="G1125" s="77"/>
      <c r="H1125" s="180">
        <v>22</v>
      </c>
      <c r="I1125" s="77"/>
    </row>
    <row r="1126" spans="2:9" ht="15" hidden="1" customHeight="1" outlineLevel="1" x14ac:dyDescent="0.2">
      <c r="B1126" s="76">
        <v>2017</v>
      </c>
      <c r="C1126" s="72"/>
      <c r="D1126" s="77">
        <v>248</v>
      </c>
      <c r="E1126" s="77" t="s">
        <v>50</v>
      </c>
      <c r="F1126" s="77">
        <v>230</v>
      </c>
      <c r="G1126" s="77" t="s">
        <v>50</v>
      </c>
      <c r="H1126" s="77">
        <v>18</v>
      </c>
      <c r="I1126" s="77" t="s">
        <v>50</v>
      </c>
    </row>
    <row r="1127" spans="2:9" ht="15" hidden="1" customHeight="1" outlineLevel="1" x14ac:dyDescent="0.2">
      <c r="B1127" s="44">
        <v>2016</v>
      </c>
      <c r="C1127" s="72"/>
      <c r="D1127" s="177">
        <v>246</v>
      </c>
      <c r="E1127" s="177" t="s">
        <v>50</v>
      </c>
      <c r="F1127" s="177">
        <v>226</v>
      </c>
      <c r="G1127" s="177" t="s">
        <v>50</v>
      </c>
      <c r="H1127" s="177">
        <v>20</v>
      </c>
      <c r="I1127" s="177" t="s">
        <v>50</v>
      </c>
    </row>
    <row r="1128" spans="2:9" ht="15" hidden="1" customHeight="1" outlineLevel="1" x14ac:dyDescent="0.2">
      <c r="B1128" s="44">
        <v>2015</v>
      </c>
      <c r="C1128" s="72"/>
      <c r="D1128" s="177">
        <v>226</v>
      </c>
      <c r="E1128" s="177" t="s">
        <v>50</v>
      </c>
      <c r="F1128" s="177">
        <v>207</v>
      </c>
      <c r="G1128" s="177" t="s">
        <v>50</v>
      </c>
      <c r="H1128" s="177">
        <v>19</v>
      </c>
      <c r="I1128" s="177" t="s">
        <v>50</v>
      </c>
    </row>
    <row r="1129" spans="2:9" ht="15" hidden="1" customHeight="1" outlineLevel="1" x14ac:dyDescent="0.2">
      <c r="B1129" s="44">
        <v>2014</v>
      </c>
      <c r="C1129" s="72"/>
      <c r="D1129" s="177">
        <v>232</v>
      </c>
      <c r="E1129" s="70" t="s">
        <v>276</v>
      </c>
      <c r="F1129" s="177">
        <v>213</v>
      </c>
      <c r="G1129" s="70" t="s">
        <v>276</v>
      </c>
      <c r="H1129" s="177">
        <v>19</v>
      </c>
      <c r="I1129" s="70" t="s">
        <v>276</v>
      </c>
    </row>
    <row r="1130" spans="2:9" ht="15" hidden="1" customHeight="1" outlineLevel="1" x14ac:dyDescent="0.2">
      <c r="B1130" s="225" t="s">
        <v>32</v>
      </c>
      <c r="C1130" s="72"/>
      <c r="D1130" s="77"/>
      <c r="E1130" s="77"/>
      <c r="F1130" s="77"/>
      <c r="G1130" s="77"/>
      <c r="H1130" s="77"/>
      <c r="I1130" s="77"/>
    </row>
    <row r="1131" spans="2:9" ht="15" hidden="1" customHeight="1" outlineLevel="1" x14ac:dyDescent="0.2">
      <c r="B1131" s="76">
        <v>2019</v>
      </c>
      <c r="C1131" s="72"/>
      <c r="D1131" s="180">
        <v>177</v>
      </c>
      <c r="E1131" s="180"/>
      <c r="F1131" s="180">
        <v>126</v>
      </c>
      <c r="G1131" s="180"/>
      <c r="H1131" s="180">
        <v>51</v>
      </c>
      <c r="I1131" s="77"/>
    </row>
    <row r="1132" spans="2:9" ht="15" hidden="1" customHeight="1" outlineLevel="1" x14ac:dyDescent="0.2">
      <c r="B1132" s="76">
        <v>2018</v>
      </c>
      <c r="C1132" s="72"/>
      <c r="D1132" s="77">
        <v>163</v>
      </c>
      <c r="E1132" s="77"/>
      <c r="F1132" s="180">
        <v>118</v>
      </c>
      <c r="G1132" s="77"/>
      <c r="H1132" s="180">
        <v>45</v>
      </c>
      <c r="I1132" s="77"/>
    </row>
    <row r="1133" spans="2:9" ht="15" hidden="1" customHeight="1" outlineLevel="1" x14ac:dyDescent="0.2">
      <c r="B1133" s="76">
        <v>2017</v>
      </c>
      <c r="C1133" s="72"/>
      <c r="D1133" s="77">
        <v>150</v>
      </c>
      <c r="E1133" s="77" t="s">
        <v>50</v>
      </c>
      <c r="F1133" s="77">
        <v>107</v>
      </c>
      <c r="G1133" s="77" t="s">
        <v>50</v>
      </c>
      <c r="H1133" s="77">
        <v>43</v>
      </c>
      <c r="I1133" s="77" t="s">
        <v>50</v>
      </c>
    </row>
    <row r="1134" spans="2:9" ht="15" hidden="1" customHeight="1" outlineLevel="1" x14ac:dyDescent="0.2">
      <c r="B1134" s="44">
        <v>2016</v>
      </c>
      <c r="C1134" s="72"/>
      <c r="D1134" s="177">
        <v>159</v>
      </c>
      <c r="E1134" s="177" t="s">
        <v>50</v>
      </c>
      <c r="F1134" s="177">
        <v>115</v>
      </c>
      <c r="G1134" s="177" t="s">
        <v>50</v>
      </c>
      <c r="H1134" s="177">
        <v>44</v>
      </c>
      <c r="I1134" s="177" t="s">
        <v>50</v>
      </c>
    </row>
    <row r="1135" spans="2:9" ht="15" hidden="1" customHeight="1" outlineLevel="1" x14ac:dyDescent="0.2">
      <c r="B1135" s="44">
        <v>2015</v>
      </c>
      <c r="C1135" s="72"/>
      <c r="D1135" s="177">
        <v>153</v>
      </c>
      <c r="E1135" s="177" t="s">
        <v>50</v>
      </c>
      <c r="F1135" s="177">
        <v>112</v>
      </c>
      <c r="G1135" s="177" t="s">
        <v>50</v>
      </c>
      <c r="H1135" s="177">
        <v>41</v>
      </c>
      <c r="I1135" s="177" t="s">
        <v>50</v>
      </c>
    </row>
    <row r="1136" spans="2:9" ht="15" hidden="1" customHeight="1" outlineLevel="1" x14ac:dyDescent="0.2">
      <c r="B1136" s="44">
        <v>2014</v>
      </c>
      <c r="C1136" s="72"/>
      <c r="D1136" s="177">
        <v>149</v>
      </c>
      <c r="E1136" s="70" t="s">
        <v>276</v>
      </c>
      <c r="F1136" s="177">
        <v>109</v>
      </c>
      <c r="G1136" s="70" t="s">
        <v>276</v>
      </c>
      <c r="H1136" s="177">
        <v>40</v>
      </c>
      <c r="I1136" s="70" t="s">
        <v>276</v>
      </c>
    </row>
    <row r="1137" spans="1:9" ht="15" hidden="1" customHeight="1" outlineLevel="1" x14ac:dyDescent="0.2">
      <c r="B1137" s="225" t="s">
        <v>33</v>
      </c>
      <c r="C1137" s="72"/>
      <c r="D1137" s="77"/>
      <c r="E1137" s="77"/>
      <c r="F1137" s="77"/>
      <c r="G1137" s="77"/>
      <c r="H1137" s="77"/>
      <c r="I1137" s="77"/>
    </row>
    <row r="1138" spans="1:9" ht="15" hidden="1" customHeight="1" outlineLevel="1" x14ac:dyDescent="0.2">
      <c r="B1138" s="76">
        <v>2019</v>
      </c>
      <c r="C1138" s="72"/>
      <c r="D1138" s="180">
        <v>212</v>
      </c>
      <c r="E1138" s="180"/>
      <c r="F1138" s="180">
        <v>176</v>
      </c>
      <c r="G1138" s="180"/>
      <c r="H1138" s="180">
        <v>36</v>
      </c>
      <c r="I1138" s="77"/>
    </row>
    <row r="1139" spans="1:9" ht="15" hidden="1" customHeight="1" outlineLevel="1" x14ac:dyDescent="0.2">
      <c r="B1139" s="76">
        <v>2018</v>
      </c>
      <c r="C1139" s="72"/>
      <c r="D1139" s="77">
        <v>210</v>
      </c>
      <c r="E1139" s="77"/>
      <c r="F1139" s="180">
        <v>173</v>
      </c>
      <c r="G1139" s="77"/>
      <c r="H1139" s="180">
        <v>37</v>
      </c>
      <c r="I1139" s="77"/>
    </row>
    <row r="1140" spans="1:9" ht="15" hidden="1" customHeight="1" outlineLevel="1" x14ac:dyDescent="0.2">
      <c r="B1140" s="76">
        <v>2017</v>
      </c>
      <c r="C1140" s="72"/>
      <c r="D1140" s="77">
        <v>180</v>
      </c>
      <c r="E1140" s="77" t="s">
        <v>50</v>
      </c>
      <c r="F1140" s="77">
        <v>149</v>
      </c>
      <c r="G1140" s="77" t="s">
        <v>50</v>
      </c>
      <c r="H1140" s="77">
        <v>31</v>
      </c>
      <c r="I1140" s="77" t="s">
        <v>50</v>
      </c>
    </row>
    <row r="1141" spans="1:9" ht="15" hidden="1" customHeight="1" outlineLevel="1" x14ac:dyDescent="0.2">
      <c r="B1141" s="44">
        <v>2016</v>
      </c>
      <c r="C1141" s="72"/>
      <c r="D1141" s="177">
        <v>172</v>
      </c>
      <c r="E1141" s="177" t="s">
        <v>50</v>
      </c>
      <c r="F1141" s="177">
        <v>142</v>
      </c>
      <c r="G1141" s="177" t="s">
        <v>50</v>
      </c>
      <c r="H1141" s="177">
        <v>30</v>
      </c>
      <c r="I1141" s="177" t="s">
        <v>50</v>
      </c>
    </row>
    <row r="1142" spans="1:9" ht="15" hidden="1" customHeight="1" outlineLevel="1" x14ac:dyDescent="0.2">
      <c r="B1142" s="44">
        <v>2015</v>
      </c>
      <c r="C1142" s="72"/>
      <c r="D1142" s="177">
        <v>169</v>
      </c>
      <c r="E1142" s="177" t="s">
        <v>50</v>
      </c>
      <c r="F1142" s="177">
        <v>138</v>
      </c>
      <c r="G1142" s="177" t="s">
        <v>50</v>
      </c>
      <c r="H1142" s="177">
        <v>31</v>
      </c>
      <c r="I1142" s="177" t="s">
        <v>50</v>
      </c>
    </row>
    <row r="1143" spans="1:9" ht="15" hidden="1" customHeight="1" outlineLevel="1" x14ac:dyDescent="0.2">
      <c r="B1143" s="44">
        <v>2014</v>
      </c>
      <c r="C1143" s="72"/>
      <c r="D1143" s="177">
        <v>167</v>
      </c>
      <c r="E1143" s="70" t="s">
        <v>276</v>
      </c>
      <c r="F1143" s="177">
        <v>133</v>
      </c>
      <c r="G1143" s="70" t="s">
        <v>276</v>
      </c>
      <c r="H1143" s="177">
        <v>34</v>
      </c>
      <c r="I1143" s="70" t="s">
        <v>276</v>
      </c>
    </row>
    <row r="1144" spans="1:9" ht="15" customHeight="1" collapsed="1" x14ac:dyDescent="0.2">
      <c r="B1144" s="257" t="s">
        <v>210</v>
      </c>
      <c r="C1144" s="72"/>
      <c r="D1144" s="77"/>
      <c r="E1144" s="77"/>
      <c r="F1144" s="77"/>
      <c r="G1144" s="77"/>
      <c r="H1144" s="77"/>
      <c r="I1144" s="77"/>
    </row>
    <row r="1145" spans="1:9" ht="15" customHeight="1" x14ac:dyDescent="0.2">
      <c r="B1145" s="76">
        <v>2019</v>
      </c>
      <c r="C1145" s="72"/>
      <c r="D1145" s="180">
        <v>651</v>
      </c>
      <c r="E1145" s="180"/>
      <c r="F1145" s="180">
        <v>529</v>
      </c>
      <c r="G1145" s="180"/>
      <c r="H1145" s="180">
        <v>122</v>
      </c>
      <c r="I1145" s="77"/>
    </row>
    <row r="1146" spans="1:9" ht="15" customHeight="1" x14ac:dyDescent="0.2">
      <c r="B1146" s="76">
        <v>2018</v>
      </c>
      <c r="C1146" s="72"/>
      <c r="D1146" s="77">
        <v>632</v>
      </c>
      <c r="E1146" s="77"/>
      <c r="F1146" s="180">
        <v>520</v>
      </c>
      <c r="G1146" s="77"/>
      <c r="H1146" s="180">
        <v>112</v>
      </c>
      <c r="I1146" s="77"/>
    </row>
    <row r="1147" spans="1:9" ht="15" customHeight="1" x14ac:dyDescent="0.2">
      <c r="B1147" s="76">
        <v>2017</v>
      </c>
      <c r="C1147" s="72"/>
      <c r="D1147" s="77">
        <v>595</v>
      </c>
      <c r="E1147" s="77" t="s">
        <v>50</v>
      </c>
      <c r="F1147" s="77">
        <v>486</v>
      </c>
      <c r="G1147" s="77" t="s">
        <v>50</v>
      </c>
      <c r="H1147" s="77">
        <v>109</v>
      </c>
      <c r="I1147" s="77" t="s">
        <v>50</v>
      </c>
    </row>
    <row r="1148" spans="1:9" ht="15" customHeight="1" x14ac:dyDescent="0.2">
      <c r="B1148" s="44">
        <v>2016</v>
      </c>
      <c r="C1148" s="72"/>
      <c r="D1148" s="177">
        <v>586</v>
      </c>
      <c r="E1148" s="177" t="s">
        <v>50</v>
      </c>
      <c r="F1148" s="177">
        <v>478</v>
      </c>
      <c r="G1148" s="177" t="s">
        <v>50</v>
      </c>
      <c r="H1148" s="177">
        <v>108</v>
      </c>
      <c r="I1148" s="177" t="s">
        <v>50</v>
      </c>
    </row>
    <row r="1149" spans="1:9" ht="15" customHeight="1" x14ac:dyDescent="0.2">
      <c r="B1149" s="44">
        <v>2015</v>
      </c>
      <c r="C1149" s="72"/>
      <c r="D1149" s="177">
        <v>598</v>
      </c>
      <c r="E1149" s="177" t="s">
        <v>50</v>
      </c>
      <c r="F1149" s="177">
        <v>493</v>
      </c>
      <c r="G1149" s="177" t="s">
        <v>50</v>
      </c>
      <c r="H1149" s="177">
        <v>105</v>
      </c>
      <c r="I1149" s="177" t="s">
        <v>50</v>
      </c>
    </row>
    <row r="1150" spans="1:9" ht="15" customHeight="1" x14ac:dyDescent="0.2">
      <c r="B1150" s="44">
        <v>2014</v>
      </c>
      <c r="C1150" s="72"/>
      <c r="D1150" s="177">
        <v>574</v>
      </c>
      <c r="E1150" s="70" t="s">
        <v>276</v>
      </c>
      <c r="F1150" s="177">
        <v>466</v>
      </c>
      <c r="G1150" s="70" t="s">
        <v>276</v>
      </c>
      <c r="H1150" s="177">
        <v>108</v>
      </c>
      <c r="I1150" s="70" t="s">
        <v>276</v>
      </c>
    </row>
    <row r="1151" spans="1:9" s="69" customFormat="1" ht="15" hidden="1" customHeight="1" outlineLevel="1" x14ac:dyDescent="0.2">
      <c r="A1151" s="11"/>
      <c r="B1151" s="225" t="s">
        <v>17</v>
      </c>
      <c r="C1151" s="72"/>
      <c r="D1151" s="77"/>
      <c r="E1151" s="77"/>
      <c r="F1151" s="11"/>
      <c r="G1151" s="77"/>
      <c r="H1151" s="11"/>
      <c r="I1151" s="77"/>
    </row>
    <row r="1152" spans="1:9" s="69" customFormat="1" ht="15" hidden="1" customHeight="1" outlineLevel="1" x14ac:dyDescent="0.2">
      <c r="A1152" s="11"/>
      <c r="B1152" s="76">
        <v>2019</v>
      </c>
      <c r="C1152" s="72"/>
      <c r="D1152" s="180">
        <v>213</v>
      </c>
      <c r="E1152" s="180"/>
      <c r="F1152" s="180">
        <v>209</v>
      </c>
      <c r="G1152" s="180"/>
      <c r="H1152" s="180">
        <v>4</v>
      </c>
      <c r="I1152" s="77"/>
    </row>
    <row r="1153" spans="1:9" s="69" customFormat="1" ht="15" hidden="1" customHeight="1" outlineLevel="1" x14ac:dyDescent="0.2">
      <c r="A1153" s="11"/>
      <c r="B1153" s="76">
        <v>2018</v>
      </c>
      <c r="C1153" s="72"/>
      <c r="D1153" s="77">
        <v>222</v>
      </c>
      <c r="E1153" s="77"/>
      <c r="F1153" s="180">
        <v>217</v>
      </c>
      <c r="G1153" s="77"/>
      <c r="H1153" s="180">
        <v>5</v>
      </c>
      <c r="I1153" s="77"/>
    </row>
    <row r="1154" spans="1:9" ht="15" hidden="1" customHeight="1" outlineLevel="1" x14ac:dyDescent="0.2">
      <c r="B1154" s="76">
        <v>2017</v>
      </c>
      <c r="C1154" s="72"/>
      <c r="D1154" s="77">
        <v>222</v>
      </c>
      <c r="E1154" s="77" t="s">
        <v>50</v>
      </c>
      <c r="F1154" s="77">
        <v>216</v>
      </c>
      <c r="G1154" s="77" t="s">
        <v>50</v>
      </c>
      <c r="H1154" s="77">
        <v>6</v>
      </c>
      <c r="I1154" s="77" t="s">
        <v>50</v>
      </c>
    </row>
    <row r="1155" spans="1:9" ht="15" hidden="1" customHeight="1" outlineLevel="1" x14ac:dyDescent="0.2">
      <c r="B1155" s="44">
        <v>2016</v>
      </c>
      <c r="C1155" s="72"/>
      <c r="D1155" s="177">
        <v>227</v>
      </c>
      <c r="E1155" s="177" t="s">
        <v>50</v>
      </c>
      <c r="F1155" s="177">
        <v>223</v>
      </c>
      <c r="G1155" s="177" t="s">
        <v>50</v>
      </c>
      <c r="H1155" s="177">
        <v>4</v>
      </c>
      <c r="I1155" s="177" t="s">
        <v>50</v>
      </c>
    </row>
    <row r="1156" spans="1:9" ht="15" hidden="1" customHeight="1" outlineLevel="1" x14ac:dyDescent="0.2">
      <c r="B1156" s="44">
        <v>2015</v>
      </c>
      <c r="C1156" s="72"/>
      <c r="D1156" s="177">
        <v>242</v>
      </c>
      <c r="E1156" s="177" t="s">
        <v>50</v>
      </c>
      <c r="F1156" s="177">
        <v>238</v>
      </c>
      <c r="G1156" s="177" t="s">
        <v>50</v>
      </c>
      <c r="H1156" s="177">
        <v>4</v>
      </c>
      <c r="I1156" s="177" t="s">
        <v>50</v>
      </c>
    </row>
    <row r="1157" spans="1:9" ht="15" hidden="1" customHeight="1" outlineLevel="1" x14ac:dyDescent="0.2">
      <c r="B1157" s="44">
        <v>2014</v>
      </c>
      <c r="C1157" s="72"/>
      <c r="D1157" s="177">
        <v>230</v>
      </c>
      <c r="E1157" s="70" t="s">
        <v>276</v>
      </c>
      <c r="F1157" s="77">
        <v>226</v>
      </c>
      <c r="G1157" s="70" t="s">
        <v>276</v>
      </c>
      <c r="H1157" s="77">
        <v>4</v>
      </c>
      <c r="I1157" s="70" t="s">
        <v>276</v>
      </c>
    </row>
    <row r="1158" spans="1:9" ht="15" hidden="1" customHeight="1" outlineLevel="1" x14ac:dyDescent="0.2">
      <c r="B1158" s="225" t="s">
        <v>18</v>
      </c>
      <c r="C1158" s="72"/>
      <c r="D1158" s="77"/>
      <c r="E1158" s="77"/>
      <c r="F1158" s="77"/>
      <c r="G1158" s="77"/>
      <c r="H1158" s="77"/>
      <c r="I1158" s="77"/>
    </row>
    <row r="1159" spans="1:9" ht="15" hidden="1" customHeight="1" outlineLevel="1" x14ac:dyDescent="0.2">
      <c r="B1159" s="76">
        <v>2019</v>
      </c>
      <c r="C1159" s="72"/>
      <c r="D1159" s="180">
        <v>1</v>
      </c>
      <c r="E1159" s="180"/>
      <c r="F1159" s="77">
        <v>0</v>
      </c>
      <c r="G1159" s="180"/>
      <c r="H1159" s="180">
        <v>1</v>
      </c>
      <c r="I1159" s="77"/>
    </row>
    <row r="1160" spans="1:9" ht="15" hidden="1" customHeight="1" outlineLevel="1" x14ac:dyDescent="0.2">
      <c r="B1160" s="76">
        <v>2018</v>
      </c>
      <c r="C1160" s="72"/>
      <c r="D1160" s="77">
        <v>1</v>
      </c>
      <c r="E1160" s="77"/>
      <c r="F1160" s="77">
        <v>0</v>
      </c>
      <c r="G1160" s="77"/>
      <c r="H1160" s="77">
        <v>1</v>
      </c>
      <c r="I1160" s="77"/>
    </row>
    <row r="1161" spans="1:9" ht="15" hidden="1" customHeight="1" outlineLevel="1" x14ac:dyDescent="0.2">
      <c r="B1161" s="76">
        <v>2017</v>
      </c>
      <c r="C1161" s="72"/>
      <c r="D1161" s="77">
        <v>1</v>
      </c>
      <c r="E1161" s="77" t="s">
        <v>50</v>
      </c>
      <c r="F1161" s="77">
        <v>0</v>
      </c>
      <c r="G1161" s="77" t="s">
        <v>50</v>
      </c>
      <c r="H1161" s="77">
        <v>1</v>
      </c>
      <c r="I1161" s="77" t="s">
        <v>50</v>
      </c>
    </row>
    <row r="1162" spans="1:9" ht="15" hidden="1" customHeight="1" outlineLevel="1" x14ac:dyDescent="0.2">
      <c r="B1162" s="44">
        <v>2016</v>
      </c>
      <c r="C1162" s="72"/>
      <c r="D1162" s="177">
        <v>2</v>
      </c>
      <c r="E1162" s="177" t="s">
        <v>50</v>
      </c>
      <c r="F1162" s="77">
        <v>0</v>
      </c>
      <c r="G1162" s="177" t="s">
        <v>50</v>
      </c>
      <c r="H1162" s="77">
        <v>2</v>
      </c>
      <c r="I1162" s="177" t="s">
        <v>50</v>
      </c>
    </row>
    <row r="1163" spans="1:9" ht="15" hidden="1" customHeight="1" outlineLevel="1" x14ac:dyDescent="0.2">
      <c r="B1163" s="44">
        <v>2015</v>
      </c>
      <c r="C1163" s="72"/>
      <c r="D1163" s="177">
        <v>2</v>
      </c>
      <c r="E1163" s="177" t="s">
        <v>50</v>
      </c>
      <c r="F1163" s="77">
        <v>0</v>
      </c>
      <c r="G1163" s="177" t="s">
        <v>50</v>
      </c>
      <c r="H1163" s="77">
        <v>2</v>
      </c>
      <c r="I1163" s="177" t="s">
        <v>50</v>
      </c>
    </row>
    <row r="1164" spans="1:9" ht="15" hidden="1" customHeight="1" outlineLevel="1" x14ac:dyDescent="0.2">
      <c r="B1164" s="44">
        <v>2014</v>
      </c>
      <c r="C1164" s="72"/>
      <c r="D1164" s="177">
        <v>1</v>
      </c>
      <c r="E1164" s="70" t="s">
        <v>276</v>
      </c>
      <c r="F1164" s="77">
        <v>0</v>
      </c>
      <c r="G1164" s="70" t="s">
        <v>276</v>
      </c>
      <c r="H1164" s="77">
        <v>1</v>
      </c>
      <c r="I1164" s="70" t="s">
        <v>276</v>
      </c>
    </row>
    <row r="1165" spans="1:9" ht="15" hidden="1" customHeight="1" outlineLevel="1" x14ac:dyDescent="0.2">
      <c r="B1165" s="225" t="s">
        <v>19</v>
      </c>
      <c r="C1165" s="72"/>
      <c r="D1165" s="77"/>
      <c r="E1165" s="77"/>
      <c r="F1165" s="77"/>
      <c r="G1165" s="77"/>
      <c r="H1165" s="77"/>
      <c r="I1165" s="77"/>
    </row>
    <row r="1166" spans="1:9" ht="15" hidden="1" customHeight="1" outlineLevel="1" x14ac:dyDescent="0.2">
      <c r="B1166" s="76">
        <v>2019</v>
      </c>
      <c r="C1166" s="72"/>
      <c r="D1166" s="180">
        <v>25</v>
      </c>
      <c r="E1166" s="180"/>
      <c r="F1166" s="180">
        <v>12</v>
      </c>
      <c r="G1166" s="180"/>
      <c r="H1166" s="180">
        <v>13</v>
      </c>
      <c r="I1166" s="77"/>
    </row>
    <row r="1167" spans="1:9" ht="15" hidden="1" customHeight="1" outlineLevel="1" x14ac:dyDescent="0.2">
      <c r="B1167" s="76">
        <v>2018</v>
      </c>
      <c r="C1167" s="72"/>
      <c r="D1167" s="77">
        <v>23</v>
      </c>
      <c r="E1167" s="77"/>
      <c r="F1167" s="180">
        <v>13</v>
      </c>
      <c r="G1167" s="77"/>
      <c r="H1167" s="180">
        <v>10</v>
      </c>
      <c r="I1167" s="77"/>
    </row>
    <row r="1168" spans="1:9" ht="15" hidden="1" customHeight="1" outlineLevel="1" x14ac:dyDescent="0.2">
      <c r="B1168" s="76">
        <v>2017</v>
      </c>
      <c r="C1168" s="72"/>
      <c r="D1168" s="77">
        <v>16</v>
      </c>
      <c r="E1168" s="77" t="s">
        <v>50</v>
      </c>
      <c r="F1168" s="77">
        <v>6</v>
      </c>
      <c r="G1168" s="77" t="s">
        <v>50</v>
      </c>
      <c r="H1168" s="77">
        <v>10</v>
      </c>
      <c r="I1168" s="77" t="s">
        <v>50</v>
      </c>
    </row>
    <row r="1169" spans="2:9" ht="15" hidden="1" customHeight="1" outlineLevel="1" x14ac:dyDescent="0.2">
      <c r="B1169" s="44">
        <v>2016</v>
      </c>
      <c r="C1169" s="72"/>
      <c r="D1169" s="177">
        <v>15</v>
      </c>
      <c r="E1169" s="177" t="s">
        <v>50</v>
      </c>
      <c r="F1169" s="177">
        <v>6</v>
      </c>
      <c r="G1169" s="177" t="s">
        <v>50</v>
      </c>
      <c r="H1169" s="177">
        <v>9</v>
      </c>
      <c r="I1169" s="177" t="s">
        <v>50</v>
      </c>
    </row>
    <row r="1170" spans="2:9" ht="15" hidden="1" customHeight="1" outlineLevel="1" x14ac:dyDescent="0.2">
      <c r="B1170" s="44">
        <v>2015</v>
      </c>
      <c r="C1170" s="72"/>
      <c r="D1170" s="177">
        <v>14</v>
      </c>
      <c r="E1170" s="177" t="s">
        <v>50</v>
      </c>
      <c r="F1170" s="177">
        <v>3</v>
      </c>
      <c r="G1170" s="177" t="s">
        <v>50</v>
      </c>
      <c r="H1170" s="177">
        <v>11</v>
      </c>
      <c r="I1170" s="177" t="s">
        <v>50</v>
      </c>
    </row>
    <row r="1171" spans="2:9" ht="15" hidden="1" customHeight="1" outlineLevel="1" x14ac:dyDescent="0.2">
      <c r="B1171" s="44">
        <v>2014</v>
      </c>
      <c r="C1171" s="72"/>
      <c r="D1171" s="177">
        <v>17</v>
      </c>
      <c r="E1171" s="70" t="s">
        <v>276</v>
      </c>
      <c r="F1171" s="177">
        <v>6</v>
      </c>
      <c r="G1171" s="70" t="s">
        <v>276</v>
      </c>
      <c r="H1171" s="177">
        <v>11</v>
      </c>
      <c r="I1171" s="70" t="s">
        <v>276</v>
      </c>
    </row>
    <row r="1172" spans="2:9" ht="15" hidden="1" customHeight="1" outlineLevel="1" x14ac:dyDescent="0.2">
      <c r="B1172" s="225" t="s">
        <v>20</v>
      </c>
      <c r="C1172" s="72"/>
      <c r="D1172" s="77"/>
      <c r="E1172" s="77"/>
      <c r="F1172" s="77"/>
      <c r="G1172" s="77"/>
      <c r="H1172" s="77"/>
      <c r="I1172" s="77"/>
    </row>
    <row r="1173" spans="2:9" ht="15" hidden="1" customHeight="1" outlineLevel="1" x14ac:dyDescent="0.2">
      <c r="B1173" s="76">
        <v>2019</v>
      </c>
      <c r="C1173" s="72"/>
      <c r="D1173" s="77">
        <v>0</v>
      </c>
      <c r="E1173" s="77"/>
      <c r="F1173" s="77">
        <v>0</v>
      </c>
      <c r="G1173" s="77"/>
      <c r="H1173" s="77">
        <v>0</v>
      </c>
      <c r="I1173" s="77"/>
    </row>
    <row r="1174" spans="2:9" ht="15" hidden="1" customHeight="1" outlineLevel="1" x14ac:dyDescent="0.2">
      <c r="B1174" s="76">
        <v>2018</v>
      </c>
      <c r="C1174" s="72"/>
      <c r="D1174" s="77">
        <v>0</v>
      </c>
      <c r="E1174" s="77"/>
      <c r="F1174" s="77">
        <v>0</v>
      </c>
      <c r="G1174" s="77"/>
      <c r="H1174" s="77">
        <v>0</v>
      </c>
      <c r="I1174" s="77"/>
    </row>
    <row r="1175" spans="2:9" ht="15" hidden="1" customHeight="1" outlineLevel="1" x14ac:dyDescent="0.2">
      <c r="B1175" s="76">
        <v>2017</v>
      </c>
      <c r="C1175" s="72"/>
      <c r="D1175" s="77">
        <v>0</v>
      </c>
      <c r="E1175" s="77" t="s">
        <v>50</v>
      </c>
      <c r="F1175" s="77">
        <v>0</v>
      </c>
      <c r="G1175" s="77" t="s">
        <v>50</v>
      </c>
      <c r="H1175" s="77">
        <v>0</v>
      </c>
      <c r="I1175" s="77" t="s">
        <v>50</v>
      </c>
    </row>
    <row r="1176" spans="2:9" ht="15" hidden="1" customHeight="1" outlineLevel="1" x14ac:dyDescent="0.2">
      <c r="B1176" s="44">
        <v>2016</v>
      </c>
      <c r="C1176" s="72"/>
      <c r="D1176" s="77">
        <v>0</v>
      </c>
      <c r="E1176" s="77" t="s">
        <v>50</v>
      </c>
      <c r="F1176" s="77">
        <v>0</v>
      </c>
      <c r="G1176" s="77" t="s">
        <v>50</v>
      </c>
      <c r="H1176" s="77">
        <v>0</v>
      </c>
      <c r="I1176" s="77" t="s">
        <v>50</v>
      </c>
    </row>
    <row r="1177" spans="2:9" ht="15" hidden="1" customHeight="1" outlineLevel="1" x14ac:dyDescent="0.2">
      <c r="B1177" s="44">
        <v>2015</v>
      </c>
      <c r="C1177" s="72"/>
      <c r="D1177" s="77">
        <v>0</v>
      </c>
      <c r="E1177" s="77" t="s">
        <v>50</v>
      </c>
      <c r="F1177" s="77">
        <v>0</v>
      </c>
      <c r="G1177" s="77" t="s">
        <v>50</v>
      </c>
      <c r="H1177" s="77">
        <v>0</v>
      </c>
      <c r="I1177" s="77" t="s">
        <v>50</v>
      </c>
    </row>
    <row r="1178" spans="2:9" ht="15" hidden="1" customHeight="1" outlineLevel="1" x14ac:dyDescent="0.2">
      <c r="B1178" s="44">
        <v>2014</v>
      </c>
      <c r="C1178" s="72"/>
      <c r="D1178" s="77">
        <v>0</v>
      </c>
      <c r="E1178" s="70" t="s">
        <v>276</v>
      </c>
      <c r="F1178" s="77">
        <v>0</v>
      </c>
      <c r="G1178" s="70" t="s">
        <v>276</v>
      </c>
      <c r="H1178" s="77">
        <v>0</v>
      </c>
      <c r="I1178" s="70" t="s">
        <v>276</v>
      </c>
    </row>
    <row r="1179" spans="2:9" ht="15" hidden="1" customHeight="1" outlineLevel="1" x14ac:dyDescent="0.2">
      <c r="B1179" s="225" t="s">
        <v>21</v>
      </c>
      <c r="C1179" s="267"/>
      <c r="D1179" s="267"/>
      <c r="E1179" s="267"/>
      <c r="F1179" s="267"/>
      <c r="G1179" s="267"/>
      <c r="H1179" s="267"/>
      <c r="I1179" s="267"/>
    </row>
    <row r="1180" spans="2:9" ht="15" hidden="1" customHeight="1" outlineLevel="1" x14ac:dyDescent="0.2">
      <c r="B1180" s="76">
        <v>2019</v>
      </c>
      <c r="C1180" s="72"/>
      <c r="D1180" s="77">
        <v>0</v>
      </c>
      <c r="E1180" s="77"/>
      <c r="F1180" s="77">
        <v>0</v>
      </c>
      <c r="G1180" s="77"/>
      <c r="H1180" s="77">
        <v>0</v>
      </c>
      <c r="I1180" s="77"/>
    </row>
    <row r="1181" spans="2:9" ht="15" hidden="1" customHeight="1" outlineLevel="1" x14ac:dyDescent="0.2">
      <c r="B1181" s="76">
        <v>2018</v>
      </c>
      <c r="C1181" s="72"/>
      <c r="D1181" s="77">
        <v>0</v>
      </c>
      <c r="E1181" s="77"/>
      <c r="F1181" s="77">
        <v>0</v>
      </c>
      <c r="G1181" s="77"/>
      <c r="H1181" s="77">
        <v>0</v>
      </c>
      <c r="I1181" s="77"/>
    </row>
    <row r="1182" spans="2:9" ht="15" hidden="1" customHeight="1" outlineLevel="1" x14ac:dyDescent="0.2">
      <c r="B1182" s="76">
        <v>2017</v>
      </c>
      <c r="C1182" s="72"/>
      <c r="D1182" s="77">
        <v>0</v>
      </c>
      <c r="E1182" s="77" t="s">
        <v>50</v>
      </c>
      <c r="F1182" s="77">
        <v>0</v>
      </c>
      <c r="G1182" s="77" t="s">
        <v>50</v>
      </c>
      <c r="H1182" s="77">
        <v>0</v>
      </c>
      <c r="I1182" s="77" t="s">
        <v>50</v>
      </c>
    </row>
    <row r="1183" spans="2:9" ht="15" hidden="1" customHeight="1" outlineLevel="1" x14ac:dyDescent="0.2">
      <c r="B1183" s="44">
        <v>2016</v>
      </c>
      <c r="C1183" s="72"/>
      <c r="D1183" s="77">
        <v>0</v>
      </c>
      <c r="E1183" s="77" t="s">
        <v>50</v>
      </c>
      <c r="F1183" s="77">
        <v>0</v>
      </c>
      <c r="G1183" s="77" t="s">
        <v>50</v>
      </c>
      <c r="H1183" s="77">
        <v>0</v>
      </c>
      <c r="I1183" s="77" t="s">
        <v>50</v>
      </c>
    </row>
    <row r="1184" spans="2:9" ht="15" hidden="1" customHeight="1" outlineLevel="1" x14ac:dyDescent="0.2">
      <c r="B1184" s="44">
        <v>2015</v>
      </c>
      <c r="C1184" s="72"/>
      <c r="D1184" s="77">
        <v>0</v>
      </c>
      <c r="E1184" s="77" t="s">
        <v>50</v>
      </c>
      <c r="F1184" s="77">
        <v>0</v>
      </c>
      <c r="G1184" s="77" t="s">
        <v>50</v>
      </c>
      <c r="H1184" s="77">
        <v>0</v>
      </c>
      <c r="I1184" s="77" t="s">
        <v>50</v>
      </c>
    </row>
    <row r="1185" spans="2:9" ht="15" hidden="1" customHeight="1" outlineLevel="1" x14ac:dyDescent="0.2">
      <c r="B1185" s="44">
        <v>2014</v>
      </c>
      <c r="C1185" s="72"/>
      <c r="D1185" s="77">
        <v>0</v>
      </c>
      <c r="E1185" s="70" t="s">
        <v>276</v>
      </c>
      <c r="F1185" s="77">
        <v>0</v>
      </c>
      <c r="G1185" s="70" t="s">
        <v>276</v>
      </c>
      <c r="H1185" s="77">
        <v>0</v>
      </c>
      <c r="I1185" s="70" t="s">
        <v>276</v>
      </c>
    </row>
    <row r="1186" spans="2:9" ht="15" hidden="1" customHeight="1" outlineLevel="1" x14ac:dyDescent="0.2">
      <c r="B1186" s="225" t="s">
        <v>22</v>
      </c>
      <c r="C1186" s="72"/>
      <c r="D1186" s="77"/>
      <c r="E1186" s="77"/>
      <c r="F1186" s="180"/>
      <c r="G1186" s="77"/>
      <c r="H1186" s="180"/>
      <c r="I1186" s="77"/>
    </row>
    <row r="1187" spans="2:9" ht="15" hidden="1" customHeight="1" outlineLevel="1" x14ac:dyDescent="0.2">
      <c r="B1187" s="76">
        <v>2019</v>
      </c>
      <c r="C1187" s="72"/>
      <c r="D1187" s="180">
        <v>32</v>
      </c>
      <c r="E1187" s="180"/>
      <c r="F1187" s="180">
        <v>12</v>
      </c>
      <c r="G1187" s="180"/>
      <c r="H1187" s="180">
        <v>20</v>
      </c>
      <c r="I1187" s="77"/>
    </row>
    <row r="1188" spans="2:9" ht="15" hidden="1" customHeight="1" outlineLevel="1" x14ac:dyDescent="0.2">
      <c r="B1188" s="76">
        <v>2018</v>
      </c>
      <c r="C1188" s="72"/>
      <c r="D1188" s="77">
        <v>31</v>
      </c>
      <c r="E1188" s="77"/>
      <c r="F1188" s="77">
        <v>12</v>
      </c>
      <c r="G1188" s="77"/>
      <c r="H1188" s="77">
        <v>19</v>
      </c>
      <c r="I1188" s="77"/>
    </row>
    <row r="1189" spans="2:9" ht="15" hidden="1" customHeight="1" outlineLevel="1" x14ac:dyDescent="0.2">
      <c r="B1189" s="76">
        <v>2017</v>
      </c>
      <c r="C1189" s="72"/>
      <c r="D1189" s="77">
        <v>28</v>
      </c>
      <c r="E1189" s="77" t="s">
        <v>50</v>
      </c>
      <c r="F1189" s="77">
        <v>9</v>
      </c>
      <c r="G1189" s="77" t="s">
        <v>50</v>
      </c>
      <c r="H1189" s="77">
        <v>19</v>
      </c>
      <c r="I1189" s="77" t="s">
        <v>50</v>
      </c>
    </row>
    <row r="1190" spans="2:9" ht="15" hidden="1" customHeight="1" outlineLevel="1" x14ac:dyDescent="0.2">
      <c r="B1190" s="44">
        <v>2016</v>
      </c>
      <c r="C1190" s="72"/>
      <c r="D1190" s="177">
        <v>28</v>
      </c>
      <c r="E1190" s="177" t="s">
        <v>50</v>
      </c>
      <c r="F1190" s="177">
        <v>11</v>
      </c>
      <c r="G1190" s="177" t="s">
        <v>50</v>
      </c>
      <c r="H1190" s="177">
        <v>17</v>
      </c>
      <c r="I1190" s="177" t="s">
        <v>50</v>
      </c>
    </row>
    <row r="1191" spans="2:9" ht="15" hidden="1" customHeight="1" outlineLevel="1" x14ac:dyDescent="0.2">
      <c r="B1191" s="44">
        <v>2015</v>
      </c>
      <c r="C1191" s="72"/>
      <c r="D1191" s="177">
        <v>25</v>
      </c>
      <c r="E1191" s="177" t="s">
        <v>50</v>
      </c>
      <c r="F1191" s="177">
        <v>11</v>
      </c>
      <c r="G1191" s="177" t="s">
        <v>50</v>
      </c>
      <c r="H1191" s="177">
        <v>14</v>
      </c>
      <c r="I1191" s="177" t="s">
        <v>50</v>
      </c>
    </row>
    <row r="1192" spans="2:9" ht="15" hidden="1" customHeight="1" outlineLevel="1" x14ac:dyDescent="0.2">
      <c r="B1192" s="44">
        <v>2014</v>
      </c>
      <c r="C1192" s="72"/>
      <c r="D1192" s="177">
        <v>27</v>
      </c>
      <c r="E1192" s="70" t="s">
        <v>276</v>
      </c>
      <c r="F1192" s="177">
        <v>11</v>
      </c>
      <c r="G1192" s="70" t="s">
        <v>276</v>
      </c>
      <c r="H1192" s="177">
        <v>16</v>
      </c>
      <c r="I1192" s="70" t="s">
        <v>276</v>
      </c>
    </row>
    <row r="1193" spans="2:9" ht="15" hidden="1" customHeight="1" outlineLevel="1" x14ac:dyDescent="0.2">
      <c r="B1193" s="225" t="s">
        <v>23</v>
      </c>
      <c r="C1193" s="267"/>
      <c r="D1193" s="267"/>
      <c r="E1193" s="267"/>
      <c r="F1193" s="267"/>
      <c r="G1193" s="267"/>
      <c r="H1193" s="267"/>
      <c r="I1193" s="267"/>
    </row>
    <row r="1194" spans="2:9" ht="15" hidden="1" customHeight="1" outlineLevel="1" x14ac:dyDescent="0.2">
      <c r="B1194" s="76">
        <v>2019</v>
      </c>
      <c r="C1194" s="72"/>
      <c r="D1194" s="180">
        <v>84</v>
      </c>
      <c r="E1194" s="180"/>
      <c r="F1194" s="180">
        <v>56</v>
      </c>
      <c r="G1194" s="180"/>
      <c r="H1194" s="180">
        <v>28</v>
      </c>
      <c r="I1194" s="77"/>
    </row>
    <row r="1195" spans="2:9" ht="15" hidden="1" customHeight="1" outlineLevel="1" x14ac:dyDescent="0.2">
      <c r="B1195" s="76">
        <v>2018</v>
      </c>
      <c r="C1195" s="72"/>
      <c r="D1195" s="77">
        <v>82</v>
      </c>
      <c r="E1195" s="77"/>
      <c r="F1195" s="180">
        <v>57</v>
      </c>
      <c r="G1195" s="77"/>
      <c r="H1195" s="180">
        <v>25</v>
      </c>
      <c r="I1195" s="77"/>
    </row>
    <row r="1196" spans="2:9" ht="15" hidden="1" customHeight="1" outlineLevel="1" x14ac:dyDescent="0.2">
      <c r="B1196" s="76">
        <v>2017</v>
      </c>
      <c r="C1196" s="72"/>
      <c r="D1196" s="77">
        <v>71</v>
      </c>
      <c r="E1196" s="77" t="s">
        <v>50</v>
      </c>
      <c r="F1196" s="77">
        <v>47</v>
      </c>
      <c r="G1196" s="77" t="s">
        <v>50</v>
      </c>
      <c r="H1196" s="77">
        <v>24</v>
      </c>
      <c r="I1196" s="77" t="s">
        <v>50</v>
      </c>
    </row>
    <row r="1197" spans="2:9" ht="15" hidden="1" customHeight="1" outlineLevel="1" x14ac:dyDescent="0.2">
      <c r="B1197" s="44">
        <v>2016</v>
      </c>
      <c r="C1197" s="72"/>
      <c r="D1197" s="177">
        <v>76</v>
      </c>
      <c r="E1197" s="177" t="s">
        <v>50</v>
      </c>
      <c r="F1197" s="177">
        <v>49</v>
      </c>
      <c r="G1197" s="177" t="s">
        <v>50</v>
      </c>
      <c r="H1197" s="177">
        <v>27</v>
      </c>
      <c r="I1197" s="177" t="s">
        <v>50</v>
      </c>
    </row>
    <row r="1198" spans="2:9" ht="15" hidden="1" customHeight="1" outlineLevel="1" x14ac:dyDescent="0.2">
      <c r="B1198" s="44">
        <v>2015</v>
      </c>
      <c r="C1198" s="72"/>
      <c r="D1198" s="177">
        <v>83</v>
      </c>
      <c r="E1198" s="177" t="s">
        <v>50</v>
      </c>
      <c r="F1198" s="177">
        <v>58</v>
      </c>
      <c r="G1198" s="177" t="s">
        <v>50</v>
      </c>
      <c r="H1198" s="177">
        <v>25</v>
      </c>
      <c r="I1198" s="177" t="s">
        <v>50</v>
      </c>
    </row>
    <row r="1199" spans="2:9" ht="15" hidden="1" customHeight="1" outlineLevel="1" x14ac:dyDescent="0.2">
      <c r="B1199" s="44">
        <v>2014</v>
      </c>
      <c r="C1199" s="72"/>
      <c r="D1199" s="177">
        <v>78</v>
      </c>
      <c r="E1199" s="70" t="s">
        <v>276</v>
      </c>
      <c r="F1199" s="177">
        <v>53</v>
      </c>
      <c r="G1199" s="70" t="s">
        <v>276</v>
      </c>
      <c r="H1199" s="177">
        <v>25</v>
      </c>
      <c r="I1199" s="70" t="s">
        <v>276</v>
      </c>
    </row>
    <row r="1200" spans="2:9" ht="15" hidden="1" customHeight="1" outlineLevel="1" x14ac:dyDescent="0.2">
      <c r="B1200" s="225" t="s">
        <v>24</v>
      </c>
      <c r="C1200" s="72"/>
      <c r="D1200" s="77"/>
      <c r="E1200" s="77"/>
      <c r="F1200" s="77"/>
      <c r="G1200" s="77"/>
      <c r="H1200" s="77"/>
      <c r="I1200" s="77"/>
    </row>
    <row r="1201" spans="2:9" ht="15" hidden="1" customHeight="1" outlineLevel="1" x14ac:dyDescent="0.2">
      <c r="B1201" s="76">
        <v>2019</v>
      </c>
      <c r="C1201" s="72"/>
      <c r="D1201" s="180">
        <v>14</v>
      </c>
      <c r="E1201" s="180"/>
      <c r="F1201" s="180">
        <v>7</v>
      </c>
      <c r="G1201" s="180"/>
      <c r="H1201" s="180">
        <v>7</v>
      </c>
      <c r="I1201" s="77"/>
    </row>
    <row r="1202" spans="2:9" ht="15" hidden="1" customHeight="1" outlineLevel="1" x14ac:dyDescent="0.2">
      <c r="B1202" s="76">
        <v>2018</v>
      </c>
      <c r="C1202" s="72"/>
      <c r="D1202" s="77">
        <v>16</v>
      </c>
      <c r="E1202" s="77"/>
      <c r="F1202" s="180">
        <v>8</v>
      </c>
      <c r="G1202" s="77"/>
      <c r="H1202" s="180">
        <v>8</v>
      </c>
      <c r="I1202" s="77"/>
    </row>
    <row r="1203" spans="2:9" ht="15" hidden="1" customHeight="1" outlineLevel="1" x14ac:dyDescent="0.2">
      <c r="B1203" s="76">
        <v>2017</v>
      </c>
      <c r="C1203" s="72"/>
      <c r="D1203" s="77">
        <v>15</v>
      </c>
      <c r="E1203" s="77" t="s">
        <v>50</v>
      </c>
      <c r="F1203" s="77">
        <v>6</v>
      </c>
      <c r="G1203" s="77" t="s">
        <v>50</v>
      </c>
      <c r="H1203" s="77">
        <v>9</v>
      </c>
      <c r="I1203" s="77" t="s">
        <v>50</v>
      </c>
    </row>
    <row r="1204" spans="2:9" ht="15" hidden="1" customHeight="1" outlineLevel="1" x14ac:dyDescent="0.2">
      <c r="B1204" s="44">
        <v>2016</v>
      </c>
      <c r="C1204" s="72"/>
      <c r="D1204" s="177">
        <v>14</v>
      </c>
      <c r="E1204" s="177" t="s">
        <v>50</v>
      </c>
      <c r="F1204" s="177">
        <v>5</v>
      </c>
      <c r="G1204" s="177" t="s">
        <v>50</v>
      </c>
      <c r="H1204" s="177">
        <v>9</v>
      </c>
      <c r="I1204" s="177" t="s">
        <v>50</v>
      </c>
    </row>
    <row r="1205" spans="2:9" ht="15" hidden="1" customHeight="1" outlineLevel="1" x14ac:dyDescent="0.2">
      <c r="B1205" s="44">
        <v>2015</v>
      </c>
      <c r="C1205" s="72"/>
      <c r="D1205" s="177">
        <v>14</v>
      </c>
      <c r="E1205" s="177" t="s">
        <v>50</v>
      </c>
      <c r="F1205" s="177">
        <v>5</v>
      </c>
      <c r="G1205" s="177" t="s">
        <v>50</v>
      </c>
      <c r="H1205" s="177">
        <v>9</v>
      </c>
      <c r="I1205" s="177" t="s">
        <v>50</v>
      </c>
    </row>
    <row r="1206" spans="2:9" ht="15" hidden="1" customHeight="1" outlineLevel="1" x14ac:dyDescent="0.2">
      <c r="B1206" s="44">
        <v>2014</v>
      </c>
      <c r="C1206" s="72"/>
      <c r="D1206" s="177">
        <v>18</v>
      </c>
      <c r="E1206" s="70" t="s">
        <v>276</v>
      </c>
      <c r="F1206" s="177">
        <v>7</v>
      </c>
      <c r="G1206" s="70" t="s">
        <v>276</v>
      </c>
      <c r="H1206" s="177">
        <v>11</v>
      </c>
      <c r="I1206" s="70" t="s">
        <v>276</v>
      </c>
    </row>
    <row r="1207" spans="2:9" ht="15" hidden="1" customHeight="1" outlineLevel="1" x14ac:dyDescent="0.2">
      <c r="B1207" s="225" t="s">
        <v>25</v>
      </c>
      <c r="C1207" s="72"/>
      <c r="D1207" s="77"/>
      <c r="E1207" s="77"/>
      <c r="F1207" s="77"/>
      <c r="G1207" s="77"/>
      <c r="H1207" s="77"/>
      <c r="I1207" s="77"/>
    </row>
    <row r="1208" spans="2:9" ht="15" hidden="1" customHeight="1" outlineLevel="1" x14ac:dyDescent="0.2">
      <c r="B1208" s="76">
        <v>2019</v>
      </c>
      <c r="C1208" s="72"/>
      <c r="D1208" s="180">
        <v>104</v>
      </c>
      <c r="E1208" s="180"/>
      <c r="F1208" s="180">
        <v>71</v>
      </c>
      <c r="G1208" s="180"/>
      <c r="H1208" s="180">
        <v>33</v>
      </c>
      <c r="I1208" s="77"/>
    </row>
    <row r="1209" spans="2:9" ht="15" hidden="1" customHeight="1" outlineLevel="1" x14ac:dyDescent="0.2">
      <c r="B1209" s="76">
        <v>2018</v>
      </c>
      <c r="C1209" s="72"/>
      <c r="D1209" s="77">
        <v>102</v>
      </c>
      <c r="E1209" s="77"/>
      <c r="F1209" s="180">
        <v>70</v>
      </c>
      <c r="G1209" s="77"/>
      <c r="H1209" s="180">
        <v>32</v>
      </c>
      <c r="I1209" s="77"/>
    </row>
    <row r="1210" spans="2:9" ht="15" hidden="1" customHeight="1" outlineLevel="1" x14ac:dyDescent="0.2">
      <c r="B1210" s="76">
        <v>2017</v>
      </c>
      <c r="C1210" s="72"/>
      <c r="D1210" s="77">
        <v>101</v>
      </c>
      <c r="E1210" s="77" t="s">
        <v>50</v>
      </c>
      <c r="F1210" s="77">
        <v>70</v>
      </c>
      <c r="G1210" s="77" t="s">
        <v>50</v>
      </c>
      <c r="H1210" s="77">
        <v>31</v>
      </c>
      <c r="I1210" s="77" t="s">
        <v>50</v>
      </c>
    </row>
    <row r="1211" spans="2:9" ht="15" hidden="1" customHeight="1" outlineLevel="1" x14ac:dyDescent="0.2">
      <c r="B1211" s="44">
        <v>2016</v>
      </c>
      <c r="C1211" s="72"/>
      <c r="D1211" s="177">
        <v>87</v>
      </c>
      <c r="E1211" s="177" t="s">
        <v>50</v>
      </c>
      <c r="F1211" s="177">
        <v>58</v>
      </c>
      <c r="G1211" s="177" t="s">
        <v>50</v>
      </c>
      <c r="H1211" s="177">
        <v>29</v>
      </c>
      <c r="I1211" s="177" t="s">
        <v>50</v>
      </c>
    </row>
    <row r="1212" spans="2:9" ht="15" hidden="1" customHeight="1" outlineLevel="1" x14ac:dyDescent="0.2">
      <c r="B1212" s="44">
        <v>2015</v>
      </c>
      <c r="C1212" s="72"/>
      <c r="D1212" s="177">
        <v>81</v>
      </c>
      <c r="E1212" s="177" t="s">
        <v>50</v>
      </c>
      <c r="F1212" s="177">
        <v>52</v>
      </c>
      <c r="G1212" s="177" t="s">
        <v>50</v>
      </c>
      <c r="H1212" s="177">
        <v>29</v>
      </c>
      <c r="I1212" s="177" t="s">
        <v>50</v>
      </c>
    </row>
    <row r="1213" spans="2:9" ht="15" hidden="1" customHeight="1" outlineLevel="1" x14ac:dyDescent="0.2">
      <c r="B1213" s="44">
        <v>2014</v>
      </c>
      <c r="C1213" s="72"/>
      <c r="D1213" s="177">
        <v>81</v>
      </c>
      <c r="E1213" s="70" t="s">
        <v>276</v>
      </c>
      <c r="F1213" s="177">
        <v>52</v>
      </c>
      <c r="G1213" s="70" t="s">
        <v>276</v>
      </c>
      <c r="H1213" s="177">
        <v>29</v>
      </c>
      <c r="I1213" s="70" t="s">
        <v>276</v>
      </c>
    </row>
    <row r="1214" spans="2:9" ht="15" hidden="1" customHeight="1" outlineLevel="1" x14ac:dyDescent="0.2">
      <c r="B1214" s="225" t="s">
        <v>26</v>
      </c>
      <c r="C1214" s="72"/>
      <c r="D1214" s="77"/>
      <c r="E1214" s="77"/>
      <c r="F1214" s="77"/>
      <c r="G1214" s="77"/>
      <c r="H1214" s="77"/>
      <c r="I1214" s="77"/>
    </row>
    <row r="1215" spans="2:9" ht="15" hidden="1" customHeight="1" outlineLevel="1" x14ac:dyDescent="0.2">
      <c r="B1215" s="76">
        <v>2019</v>
      </c>
      <c r="C1215" s="72"/>
      <c r="D1215" s="180">
        <v>1</v>
      </c>
      <c r="E1215" s="180"/>
      <c r="F1215" s="180">
        <v>1</v>
      </c>
      <c r="G1215" s="180"/>
      <c r="H1215" s="77">
        <v>0</v>
      </c>
      <c r="I1215" s="77"/>
    </row>
    <row r="1216" spans="2:9" ht="15" hidden="1" customHeight="1" outlineLevel="1" x14ac:dyDescent="0.2">
      <c r="B1216" s="76">
        <v>2018</v>
      </c>
      <c r="C1216" s="72"/>
      <c r="D1216" s="77">
        <v>1</v>
      </c>
      <c r="E1216" s="77"/>
      <c r="F1216" s="77">
        <v>1</v>
      </c>
      <c r="G1216" s="77"/>
      <c r="H1216" s="77">
        <v>0</v>
      </c>
      <c r="I1216" s="77"/>
    </row>
    <row r="1217" spans="2:9" ht="15" hidden="1" customHeight="1" outlineLevel="1" x14ac:dyDescent="0.2">
      <c r="B1217" s="76">
        <v>2017</v>
      </c>
      <c r="C1217" s="72"/>
      <c r="D1217" s="77">
        <v>2</v>
      </c>
      <c r="E1217" s="77" t="s">
        <v>50</v>
      </c>
      <c r="F1217" s="77">
        <v>2</v>
      </c>
      <c r="G1217" s="77" t="s">
        <v>50</v>
      </c>
      <c r="H1217" s="77">
        <v>0</v>
      </c>
      <c r="I1217" s="77" t="s">
        <v>50</v>
      </c>
    </row>
    <row r="1218" spans="2:9" ht="15" hidden="1" customHeight="1" outlineLevel="1" x14ac:dyDescent="0.2">
      <c r="B1218" s="44">
        <v>2016</v>
      </c>
      <c r="C1218" s="72"/>
      <c r="D1218" s="177">
        <v>2</v>
      </c>
      <c r="E1218" s="177" t="s">
        <v>50</v>
      </c>
      <c r="F1218" s="77">
        <v>2</v>
      </c>
      <c r="G1218" s="177" t="s">
        <v>50</v>
      </c>
      <c r="H1218" s="77">
        <v>0</v>
      </c>
      <c r="I1218" s="177" t="s">
        <v>50</v>
      </c>
    </row>
    <row r="1219" spans="2:9" ht="15" hidden="1" customHeight="1" outlineLevel="1" x14ac:dyDescent="0.2">
      <c r="B1219" s="44">
        <v>2015</v>
      </c>
      <c r="C1219" s="72"/>
      <c r="D1219" s="177">
        <v>2</v>
      </c>
      <c r="E1219" s="177" t="s">
        <v>50</v>
      </c>
      <c r="F1219" s="77">
        <v>2</v>
      </c>
      <c r="G1219" s="177" t="s">
        <v>50</v>
      </c>
      <c r="H1219" s="77">
        <v>0</v>
      </c>
      <c r="I1219" s="177" t="s">
        <v>50</v>
      </c>
    </row>
    <row r="1220" spans="2:9" ht="15" hidden="1" customHeight="1" outlineLevel="1" x14ac:dyDescent="0.2">
      <c r="B1220" s="44">
        <v>2014</v>
      </c>
      <c r="C1220" s="72"/>
      <c r="D1220" s="177">
        <v>1</v>
      </c>
      <c r="E1220" s="70" t="s">
        <v>276</v>
      </c>
      <c r="F1220" s="77">
        <v>1</v>
      </c>
      <c r="G1220" s="70" t="s">
        <v>276</v>
      </c>
      <c r="H1220" s="77">
        <v>0</v>
      </c>
      <c r="I1220" s="70" t="s">
        <v>276</v>
      </c>
    </row>
    <row r="1221" spans="2:9" ht="15" hidden="1" customHeight="1" outlineLevel="1" x14ac:dyDescent="0.2">
      <c r="B1221" s="225" t="s">
        <v>27</v>
      </c>
      <c r="C1221" s="72"/>
      <c r="D1221" s="77"/>
      <c r="E1221" s="77"/>
      <c r="F1221" s="77"/>
      <c r="G1221" s="77"/>
      <c r="H1221" s="77"/>
      <c r="I1221" s="77"/>
    </row>
    <row r="1222" spans="2:9" ht="15" hidden="1" customHeight="1" outlineLevel="1" x14ac:dyDescent="0.2">
      <c r="B1222" s="76">
        <v>2019</v>
      </c>
      <c r="C1222" s="72"/>
      <c r="D1222" s="180">
        <v>5</v>
      </c>
      <c r="E1222" s="180"/>
      <c r="F1222" s="180">
        <v>4</v>
      </c>
      <c r="G1222" s="180"/>
      <c r="H1222" s="180">
        <v>1</v>
      </c>
      <c r="I1222" s="77"/>
    </row>
    <row r="1223" spans="2:9" ht="15" hidden="1" customHeight="1" outlineLevel="1" x14ac:dyDescent="0.2">
      <c r="B1223" s="76">
        <v>2018</v>
      </c>
      <c r="C1223" s="72"/>
      <c r="D1223" s="77">
        <v>3</v>
      </c>
      <c r="E1223" s="77"/>
      <c r="F1223" s="180">
        <v>2</v>
      </c>
      <c r="G1223" s="77"/>
      <c r="H1223" s="77">
        <v>1</v>
      </c>
      <c r="I1223" s="77"/>
    </row>
    <row r="1224" spans="2:9" ht="15" hidden="1" customHeight="1" outlineLevel="1" x14ac:dyDescent="0.2">
      <c r="B1224" s="76">
        <v>2017</v>
      </c>
      <c r="C1224" s="72"/>
      <c r="D1224" s="77">
        <v>1</v>
      </c>
      <c r="E1224" s="77" t="s">
        <v>50</v>
      </c>
      <c r="F1224" s="77">
        <v>1</v>
      </c>
      <c r="G1224" s="77" t="s">
        <v>50</v>
      </c>
      <c r="H1224" s="77">
        <v>0</v>
      </c>
      <c r="I1224" s="77" t="s">
        <v>50</v>
      </c>
    </row>
    <row r="1225" spans="2:9" ht="15" hidden="1" customHeight="1" outlineLevel="1" x14ac:dyDescent="0.2">
      <c r="B1225" s="44">
        <v>2016</v>
      </c>
      <c r="C1225" s="72"/>
      <c r="D1225" s="177">
        <v>1</v>
      </c>
      <c r="E1225" s="177" t="s">
        <v>50</v>
      </c>
      <c r="F1225" s="77">
        <v>1</v>
      </c>
      <c r="G1225" s="177" t="s">
        <v>50</v>
      </c>
      <c r="H1225" s="77">
        <v>0</v>
      </c>
      <c r="I1225" s="177" t="s">
        <v>50</v>
      </c>
    </row>
    <row r="1226" spans="2:9" ht="15" hidden="1" customHeight="1" outlineLevel="1" x14ac:dyDescent="0.2">
      <c r="B1226" s="44">
        <v>2015</v>
      </c>
      <c r="C1226" s="72"/>
      <c r="D1226" s="177">
        <v>3</v>
      </c>
      <c r="E1226" s="177" t="s">
        <v>50</v>
      </c>
      <c r="F1226" s="177">
        <v>3</v>
      </c>
      <c r="G1226" s="177" t="s">
        <v>50</v>
      </c>
      <c r="H1226" s="77">
        <v>0</v>
      </c>
      <c r="I1226" s="177" t="s">
        <v>50</v>
      </c>
    </row>
    <row r="1227" spans="2:9" ht="15" hidden="1" customHeight="1" outlineLevel="1" x14ac:dyDescent="0.2">
      <c r="B1227" s="44">
        <v>2014</v>
      </c>
      <c r="C1227" s="72"/>
      <c r="D1227" s="177">
        <v>3</v>
      </c>
      <c r="E1227" s="70" t="s">
        <v>276</v>
      </c>
      <c r="F1227" s="177">
        <v>3</v>
      </c>
      <c r="G1227" s="70" t="s">
        <v>276</v>
      </c>
      <c r="H1227" s="77">
        <v>0</v>
      </c>
      <c r="I1227" s="70" t="s">
        <v>276</v>
      </c>
    </row>
    <row r="1228" spans="2:9" ht="15" hidden="1" customHeight="1" outlineLevel="1" x14ac:dyDescent="0.2">
      <c r="B1228" s="225" t="s">
        <v>28</v>
      </c>
      <c r="C1228" s="72"/>
      <c r="D1228" s="77"/>
      <c r="E1228" s="77"/>
      <c r="F1228" s="77"/>
      <c r="G1228" s="77"/>
      <c r="H1228" s="77"/>
      <c r="I1228" s="77"/>
    </row>
    <row r="1229" spans="2:9" ht="15" hidden="1" customHeight="1" outlineLevel="1" x14ac:dyDescent="0.2">
      <c r="B1229" s="76">
        <v>2019</v>
      </c>
      <c r="C1229" s="72"/>
      <c r="D1229" s="180">
        <v>26</v>
      </c>
      <c r="E1229" s="180"/>
      <c r="F1229" s="180">
        <v>20</v>
      </c>
      <c r="G1229" s="180"/>
      <c r="H1229" s="180">
        <v>6</v>
      </c>
      <c r="I1229" s="77"/>
    </row>
    <row r="1230" spans="2:9" ht="15" hidden="1" customHeight="1" outlineLevel="1" x14ac:dyDescent="0.2">
      <c r="B1230" s="76">
        <v>2018</v>
      </c>
      <c r="C1230" s="72"/>
      <c r="D1230" s="77">
        <v>23</v>
      </c>
      <c r="E1230" s="77"/>
      <c r="F1230" s="180">
        <v>19</v>
      </c>
      <c r="G1230" s="77"/>
      <c r="H1230" s="180">
        <v>4</v>
      </c>
      <c r="I1230" s="77"/>
    </row>
    <row r="1231" spans="2:9" ht="15" hidden="1" customHeight="1" outlineLevel="1" x14ac:dyDescent="0.2">
      <c r="B1231" s="76">
        <v>2017</v>
      </c>
      <c r="C1231" s="72"/>
      <c r="D1231" s="77">
        <v>19</v>
      </c>
      <c r="E1231" s="77" t="s">
        <v>50</v>
      </c>
      <c r="F1231" s="77">
        <v>16</v>
      </c>
      <c r="G1231" s="77" t="s">
        <v>50</v>
      </c>
      <c r="H1231" s="77">
        <v>3</v>
      </c>
      <c r="I1231" s="77" t="s">
        <v>50</v>
      </c>
    </row>
    <row r="1232" spans="2:9" ht="15" hidden="1" customHeight="1" outlineLevel="1" x14ac:dyDescent="0.2">
      <c r="B1232" s="44">
        <v>2016</v>
      </c>
      <c r="C1232" s="72"/>
      <c r="D1232" s="177">
        <v>18</v>
      </c>
      <c r="E1232" s="177" t="s">
        <v>50</v>
      </c>
      <c r="F1232" s="177">
        <v>13</v>
      </c>
      <c r="G1232" s="177" t="s">
        <v>50</v>
      </c>
      <c r="H1232" s="177">
        <v>5</v>
      </c>
      <c r="I1232" s="177" t="s">
        <v>50</v>
      </c>
    </row>
    <row r="1233" spans="2:9" ht="15" hidden="1" customHeight="1" outlineLevel="1" x14ac:dyDescent="0.2">
      <c r="B1233" s="44">
        <v>2015</v>
      </c>
      <c r="C1233" s="72"/>
      <c r="D1233" s="177">
        <v>18</v>
      </c>
      <c r="E1233" s="177" t="s">
        <v>50</v>
      </c>
      <c r="F1233" s="177">
        <v>13</v>
      </c>
      <c r="G1233" s="177" t="s">
        <v>50</v>
      </c>
      <c r="H1233" s="177">
        <v>5</v>
      </c>
      <c r="I1233" s="177" t="s">
        <v>50</v>
      </c>
    </row>
    <row r="1234" spans="2:9" ht="15" hidden="1" customHeight="1" outlineLevel="1" x14ac:dyDescent="0.2">
      <c r="B1234" s="44">
        <v>2014</v>
      </c>
      <c r="C1234" s="72"/>
      <c r="D1234" s="177">
        <v>14</v>
      </c>
      <c r="E1234" s="70" t="s">
        <v>276</v>
      </c>
      <c r="F1234" s="177">
        <v>11</v>
      </c>
      <c r="G1234" s="70" t="s">
        <v>276</v>
      </c>
      <c r="H1234" s="177">
        <v>3</v>
      </c>
      <c r="I1234" s="70" t="s">
        <v>276</v>
      </c>
    </row>
    <row r="1235" spans="2:9" ht="15" hidden="1" customHeight="1" outlineLevel="1" x14ac:dyDescent="0.2">
      <c r="B1235" s="225" t="s">
        <v>29</v>
      </c>
      <c r="C1235" s="72"/>
      <c r="D1235" s="77"/>
      <c r="E1235" s="77"/>
      <c r="F1235" s="77"/>
      <c r="G1235" s="77"/>
      <c r="H1235" s="77"/>
      <c r="I1235" s="77"/>
    </row>
    <row r="1236" spans="2:9" ht="15" hidden="1" customHeight="1" outlineLevel="1" x14ac:dyDescent="0.2">
      <c r="B1236" s="76">
        <v>2019</v>
      </c>
      <c r="C1236" s="72"/>
      <c r="D1236" s="180">
        <v>81</v>
      </c>
      <c r="E1236" s="180"/>
      <c r="F1236" s="180">
        <v>80</v>
      </c>
      <c r="G1236" s="180"/>
      <c r="H1236" s="180">
        <v>1</v>
      </c>
      <c r="I1236" s="77"/>
    </row>
    <row r="1237" spans="2:9" ht="15" hidden="1" customHeight="1" outlineLevel="1" x14ac:dyDescent="0.2">
      <c r="B1237" s="76">
        <v>2018</v>
      </c>
      <c r="C1237" s="72"/>
      <c r="D1237" s="77">
        <v>70</v>
      </c>
      <c r="E1237" s="77"/>
      <c r="F1237" s="180">
        <v>69</v>
      </c>
      <c r="G1237" s="77"/>
      <c r="H1237" s="180">
        <v>1</v>
      </c>
      <c r="I1237" s="77"/>
    </row>
    <row r="1238" spans="2:9" ht="15" hidden="1" customHeight="1" outlineLevel="1" x14ac:dyDescent="0.2">
      <c r="B1238" s="76">
        <v>2017</v>
      </c>
      <c r="C1238" s="72"/>
      <c r="D1238" s="77">
        <v>62</v>
      </c>
      <c r="E1238" s="77" t="s">
        <v>50</v>
      </c>
      <c r="F1238" s="77">
        <v>61</v>
      </c>
      <c r="G1238" s="77" t="s">
        <v>50</v>
      </c>
      <c r="H1238" s="77">
        <v>1</v>
      </c>
      <c r="I1238" s="77" t="s">
        <v>50</v>
      </c>
    </row>
    <row r="1239" spans="2:9" ht="15" hidden="1" customHeight="1" outlineLevel="1" x14ac:dyDescent="0.2">
      <c r="B1239" s="44">
        <v>2016</v>
      </c>
      <c r="C1239" s="72"/>
      <c r="D1239" s="177">
        <v>61</v>
      </c>
      <c r="E1239" s="177" t="s">
        <v>50</v>
      </c>
      <c r="F1239" s="177">
        <v>60</v>
      </c>
      <c r="G1239" s="177" t="s">
        <v>50</v>
      </c>
      <c r="H1239" s="177">
        <v>1</v>
      </c>
      <c r="I1239" s="177" t="s">
        <v>50</v>
      </c>
    </row>
    <row r="1240" spans="2:9" ht="15" hidden="1" customHeight="1" outlineLevel="1" x14ac:dyDescent="0.2">
      <c r="B1240" s="44">
        <v>2015</v>
      </c>
      <c r="C1240" s="72"/>
      <c r="D1240" s="177">
        <v>61</v>
      </c>
      <c r="E1240" s="177" t="s">
        <v>50</v>
      </c>
      <c r="F1240" s="177">
        <v>60</v>
      </c>
      <c r="G1240" s="177" t="s">
        <v>50</v>
      </c>
      <c r="H1240" s="177">
        <v>1</v>
      </c>
      <c r="I1240" s="177" t="s">
        <v>50</v>
      </c>
    </row>
    <row r="1241" spans="2:9" ht="15" hidden="1" customHeight="1" outlineLevel="1" x14ac:dyDescent="0.2">
      <c r="B1241" s="44">
        <v>2014</v>
      </c>
      <c r="C1241" s="72"/>
      <c r="D1241" s="177">
        <v>57</v>
      </c>
      <c r="E1241" s="70" t="s">
        <v>276</v>
      </c>
      <c r="F1241" s="177">
        <v>55</v>
      </c>
      <c r="G1241" s="70" t="s">
        <v>276</v>
      </c>
      <c r="H1241" s="177">
        <v>2</v>
      </c>
      <c r="I1241" s="70" t="s">
        <v>276</v>
      </c>
    </row>
    <row r="1242" spans="2:9" ht="15" hidden="1" customHeight="1" outlineLevel="1" x14ac:dyDescent="0.2">
      <c r="B1242" s="225" t="s">
        <v>30</v>
      </c>
      <c r="C1242" s="72"/>
      <c r="D1242" s="77"/>
      <c r="E1242" s="77"/>
      <c r="F1242" s="77"/>
      <c r="G1242" s="77"/>
      <c r="H1242" s="77"/>
      <c r="I1242" s="77"/>
    </row>
    <row r="1243" spans="2:9" ht="15" hidden="1" customHeight="1" outlineLevel="1" x14ac:dyDescent="0.2">
      <c r="B1243" s="76">
        <v>2019</v>
      </c>
      <c r="C1243" s="72"/>
      <c r="D1243" s="180">
        <v>11</v>
      </c>
      <c r="E1243" s="180"/>
      <c r="F1243" s="180">
        <v>11</v>
      </c>
      <c r="G1243" s="180"/>
      <c r="H1243" s="77">
        <v>0</v>
      </c>
      <c r="I1243" s="77"/>
    </row>
    <row r="1244" spans="2:9" ht="15" hidden="1" customHeight="1" outlineLevel="1" x14ac:dyDescent="0.2">
      <c r="B1244" s="76">
        <v>2018</v>
      </c>
      <c r="C1244" s="72"/>
      <c r="D1244" s="77">
        <v>11</v>
      </c>
      <c r="E1244" s="77"/>
      <c r="F1244" s="180">
        <v>11</v>
      </c>
      <c r="G1244" s="77"/>
      <c r="H1244" s="77">
        <v>0</v>
      </c>
      <c r="I1244" s="77"/>
    </row>
    <row r="1245" spans="2:9" ht="15" hidden="1" customHeight="1" outlineLevel="1" x14ac:dyDescent="0.2">
      <c r="B1245" s="76">
        <v>2017</v>
      </c>
      <c r="C1245" s="72"/>
      <c r="D1245" s="77">
        <v>11</v>
      </c>
      <c r="E1245" s="77" t="s">
        <v>50</v>
      </c>
      <c r="F1245" s="77">
        <v>11</v>
      </c>
      <c r="G1245" s="77" t="s">
        <v>50</v>
      </c>
      <c r="H1245" s="77">
        <v>0</v>
      </c>
      <c r="I1245" s="77" t="s">
        <v>50</v>
      </c>
    </row>
    <row r="1246" spans="2:9" ht="15" hidden="1" customHeight="1" outlineLevel="1" x14ac:dyDescent="0.2">
      <c r="B1246" s="44">
        <v>2016</v>
      </c>
      <c r="C1246" s="72"/>
      <c r="D1246" s="177">
        <v>9</v>
      </c>
      <c r="E1246" s="177" t="s">
        <v>50</v>
      </c>
      <c r="F1246" s="177">
        <v>9</v>
      </c>
      <c r="G1246" s="177" t="s">
        <v>50</v>
      </c>
      <c r="H1246" s="77">
        <v>0</v>
      </c>
      <c r="I1246" s="177" t="s">
        <v>50</v>
      </c>
    </row>
    <row r="1247" spans="2:9" ht="15" hidden="1" customHeight="1" outlineLevel="1" x14ac:dyDescent="0.2">
      <c r="B1247" s="44">
        <v>2015</v>
      </c>
      <c r="C1247" s="72"/>
      <c r="D1247" s="177">
        <v>9</v>
      </c>
      <c r="E1247" s="177" t="s">
        <v>50</v>
      </c>
      <c r="F1247" s="177">
        <v>9</v>
      </c>
      <c r="G1247" s="177" t="s">
        <v>50</v>
      </c>
      <c r="H1247" s="77">
        <v>0</v>
      </c>
      <c r="I1247" s="177" t="s">
        <v>50</v>
      </c>
    </row>
    <row r="1248" spans="2:9" ht="15" hidden="1" customHeight="1" outlineLevel="1" x14ac:dyDescent="0.2">
      <c r="B1248" s="44">
        <v>2014</v>
      </c>
      <c r="C1248" s="72"/>
      <c r="D1248" s="177">
        <v>11</v>
      </c>
      <c r="E1248" s="70" t="s">
        <v>276</v>
      </c>
      <c r="F1248" s="177">
        <v>11</v>
      </c>
      <c r="G1248" s="70" t="s">
        <v>276</v>
      </c>
      <c r="H1248" s="77">
        <v>0</v>
      </c>
      <c r="I1248" s="70" t="s">
        <v>276</v>
      </c>
    </row>
    <row r="1249" spans="2:9" ht="15" hidden="1" customHeight="1" outlineLevel="1" x14ac:dyDescent="0.2">
      <c r="B1249" s="225" t="s">
        <v>31</v>
      </c>
      <c r="C1249" s="72"/>
      <c r="D1249" s="77"/>
      <c r="E1249" s="77"/>
      <c r="F1249" s="77"/>
      <c r="G1249" s="77"/>
      <c r="H1249" s="77"/>
      <c r="I1249" s="77"/>
    </row>
    <row r="1250" spans="2:9" ht="15" hidden="1" customHeight="1" outlineLevel="1" x14ac:dyDescent="0.2">
      <c r="B1250" s="76">
        <v>2019</v>
      </c>
      <c r="C1250" s="72"/>
      <c r="D1250" s="180">
        <v>32</v>
      </c>
      <c r="E1250" s="180"/>
      <c r="F1250" s="180">
        <v>30</v>
      </c>
      <c r="G1250" s="180"/>
      <c r="H1250" s="180">
        <v>2</v>
      </c>
      <c r="I1250" s="77"/>
    </row>
    <row r="1251" spans="2:9" ht="15" hidden="1" customHeight="1" outlineLevel="1" x14ac:dyDescent="0.2">
      <c r="B1251" s="76">
        <v>2018</v>
      </c>
      <c r="C1251" s="72"/>
      <c r="D1251" s="77">
        <v>26</v>
      </c>
      <c r="E1251" s="77"/>
      <c r="F1251" s="180">
        <v>24</v>
      </c>
      <c r="G1251" s="77"/>
      <c r="H1251" s="180">
        <v>2</v>
      </c>
      <c r="I1251" s="77"/>
    </row>
    <row r="1252" spans="2:9" ht="15" hidden="1" customHeight="1" outlineLevel="1" x14ac:dyDescent="0.2">
      <c r="B1252" s="76">
        <v>2017</v>
      </c>
      <c r="C1252" s="72"/>
      <c r="D1252" s="77">
        <v>29</v>
      </c>
      <c r="E1252" s="77" t="s">
        <v>50</v>
      </c>
      <c r="F1252" s="77">
        <v>27</v>
      </c>
      <c r="G1252" s="77" t="s">
        <v>50</v>
      </c>
      <c r="H1252" s="77">
        <v>2</v>
      </c>
      <c r="I1252" s="77" t="s">
        <v>50</v>
      </c>
    </row>
    <row r="1253" spans="2:9" ht="15" hidden="1" customHeight="1" outlineLevel="1" x14ac:dyDescent="0.2">
      <c r="B1253" s="44">
        <v>2016</v>
      </c>
      <c r="C1253" s="72"/>
      <c r="D1253" s="177">
        <v>31</v>
      </c>
      <c r="E1253" s="177" t="s">
        <v>50</v>
      </c>
      <c r="F1253" s="177">
        <v>29</v>
      </c>
      <c r="G1253" s="177" t="s">
        <v>50</v>
      </c>
      <c r="H1253" s="177">
        <v>2</v>
      </c>
      <c r="I1253" s="177" t="s">
        <v>50</v>
      </c>
    </row>
    <row r="1254" spans="2:9" ht="15" hidden="1" customHeight="1" outlineLevel="1" x14ac:dyDescent="0.2">
      <c r="B1254" s="44">
        <v>2015</v>
      </c>
      <c r="C1254" s="72"/>
      <c r="D1254" s="177">
        <v>29</v>
      </c>
      <c r="E1254" s="177" t="s">
        <v>50</v>
      </c>
      <c r="F1254" s="177">
        <v>27</v>
      </c>
      <c r="G1254" s="177" t="s">
        <v>50</v>
      </c>
      <c r="H1254" s="177">
        <v>2</v>
      </c>
      <c r="I1254" s="177" t="s">
        <v>50</v>
      </c>
    </row>
    <row r="1255" spans="2:9" ht="15" hidden="1" customHeight="1" outlineLevel="1" x14ac:dyDescent="0.2">
      <c r="B1255" s="44">
        <v>2014</v>
      </c>
      <c r="C1255" s="72"/>
      <c r="D1255" s="177">
        <v>24</v>
      </c>
      <c r="E1255" s="70" t="s">
        <v>276</v>
      </c>
      <c r="F1255" s="177">
        <v>22</v>
      </c>
      <c r="G1255" s="70" t="s">
        <v>276</v>
      </c>
      <c r="H1255" s="177">
        <v>2</v>
      </c>
      <c r="I1255" s="70" t="s">
        <v>276</v>
      </c>
    </row>
    <row r="1256" spans="2:9" ht="15" hidden="1" customHeight="1" outlineLevel="1" x14ac:dyDescent="0.2">
      <c r="B1256" s="225" t="s">
        <v>32</v>
      </c>
      <c r="C1256" s="72"/>
      <c r="D1256" s="77"/>
      <c r="E1256" s="77"/>
      <c r="F1256" s="77"/>
      <c r="G1256" s="77"/>
      <c r="H1256" s="77"/>
      <c r="I1256" s="77"/>
    </row>
    <row r="1257" spans="2:9" ht="15" hidden="1" customHeight="1" outlineLevel="1" x14ac:dyDescent="0.2">
      <c r="B1257" s="76">
        <v>2019</v>
      </c>
      <c r="C1257" s="72"/>
      <c r="D1257" s="180">
        <v>10</v>
      </c>
      <c r="E1257" s="180"/>
      <c r="F1257" s="180">
        <v>8</v>
      </c>
      <c r="G1257" s="180"/>
      <c r="H1257" s="180">
        <v>2</v>
      </c>
      <c r="I1257" s="77"/>
    </row>
    <row r="1258" spans="2:9" ht="15" hidden="1" customHeight="1" outlineLevel="1" x14ac:dyDescent="0.2">
      <c r="B1258" s="76">
        <v>2018</v>
      </c>
      <c r="C1258" s="72"/>
      <c r="D1258" s="77">
        <v>7</v>
      </c>
      <c r="E1258" s="77"/>
      <c r="F1258" s="180">
        <v>6</v>
      </c>
      <c r="G1258" s="77"/>
      <c r="H1258" s="180">
        <v>1</v>
      </c>
      <c r="I1258" s="77"/>
    </row>
    <row r="1259" spans="2:9" ht="15" hidden="1" customHeight="1" outlineLevel="1" x14ac:dyDescent="0.2">
      <c r="B1259" s="76">
        <v>2017</v>
      </c>
      <c r="C1259" s="72"/>
      <c r="D1259" s="77">
        <v>7</v>
      </c>
      <c r="E1259" s="77" t="s">
        <v>50</v>
      </c>
      <c r="F1259" s="77">
        <v>6</v>
      </c>
      <c r="G1259" s="77" t="s">
        <v>50</v>
      </c>
      <c r="H1259" s="77">
        <v>1</v>
      </c>
      <c r="I1259" s="77" t="s">
        <v>50</v>
      </c>
    </row>
    <row r="1260" spans="2:9" ht="15" hidden="1" customHeight="1" outlineLevel="1" x14ac:dyDescent="0.2">
      <c r="B1260" s="44">
        <v>2016</v>
      </c>
      <c r="C1260" s="72"/>
      <c r="D1260" s="177">
        <v>5</v>
      </c>
      <c r="E1260" s="177" t="s">
        <v>50</v>
      </c>
      <c r="F1260" s="177">
        <v>4</v>
      </c>
      <c r="G1260" s="177" t="s">
        <v>50</v>
      </c>
      <c r="H1260" s="177">
        <v>1</v>
      </c>
      <c r="I1260" s="177" t="s">
        <v>50</v>
      </c>
    </row>
    <row r="1261" spans="2:9" ht="15" hidden="1" customHeight="1" outlineLevel="1" x14ac:dyDescent="0.2">
      <c r="B1261" s="44">
        <v>2015</v>
      </c>
      <c r="C1261" s="72"/>
      <c r="D1261" s="177">
        <v>5</v>
      </c>
      <c r="E1261" s="177" t="s">
        <v>50</v>
      </c>
      <c r="F1261" s="177">
        <v>4</v>
      </c>
      <c r="G1261" s="177" t="s">
        <v>50</v>
      </c>
      <c r="H1261" s="177">
        <v>1</v>
      </c>
      <c r="I1261" s="177" t="s">
        <v>50</v>
      </c>
    </row>
    <row r="1262" spans="2:9" ht="15" hidden="1" customHeight="1" outlineLevel="1" x14ac:dyDescent="0.2">
      <c r="B1262" s="44">
        <v>2014</v>
      </c>
      <c r="C1262" s="72"/>
      <c r="D1262" s="177">
        <v>3</v>
      </c>
      <c r="E1262" s="70" t="s">
        <v>276</v>
      </c>
      <c r="F1262" s="177">
        <v>1</v>
      </c>
      <c r="G1262" s="70" t="s">
        <v>276</v>
      </c>
      <c r="H1262" s="177">
        <v>2</v>
      </c>
      <c r="I1262" s="70" t="s">
        <v>276</v>
      </c>
    </row>
    <row r="1263" spans="2:9" ht="15" hidden="1" customHeight="1" outlineLevel="1" x14ac:dyDescent="0.2">
      <c r="B1263" s="225" t="s">
        <v>33</v>
      </c>
      <c r="C1263" s="72"/>
      <c r="D1263" s="77"/>
      <c r="E1263" s="77"/>
      <c r="F1263" s="77"/>
      <c r="G1263" s="77"/>
      <c r="H1263" s="77"/>
      <c r="I1263" s="77"/>
    </row>
    <row r="1264" spans="2:9" ht="15" hidden="1" customHeight="1" outlineLevel="1" x14ac:dyDescent="0.2">
      <c r="B1264" s="76">
        <v>2019</v>
      </c>
      <c r="C1264" s="72"/>
      <c r="D1264" s="180">
        <v>12</v>
      </c>
      <c r="E1264" s="180"/>
      <c r="F1264" s="180">
        <v>8</v>
      </c>
      <c r="G1264" s="180"/>
      <c r="H1264" s="180">
        <v>4</v>
      </c>
      <c r="I1264" s="77"/>
    </row>
    <row r="1265" spans="1:9" ht="15" hidden="1" customHeight="1" outlineLevel="1" x14ac:dyDescent="0.2">
      <c r="B1265" s="76">
        <v>2018</v>
      </c>
      <c r="C1265" s="72"/>
      <c r="D1265" s="77">
        <v>14</v>
      </c>
      <c r="E1265" s="77"/>
      <c r="F1265" s="180">
        <v>11</v>
      </c>
      <c r="G1265" s="77"/>
      <c r="H1265" s="180">
        <v>3</v>
      </c>
      <c r="I1265" s="77"/>
    </row>
    <row r="1266" spans="1:9" ht="15" hidden="1" customHeight="1" outlineLevel="1" x14ac:dyDescent="0.2">
      <c r="B1266" s="76">
        <v>2017</v>
      </c>
      <c r="C1266" s="72"/>
      <c r="D1266" s="77">
        <v>10</v>
      </c>
      <c r="E1266" s="77" t="s">
        <v>50</v>
      </c>
      <c r="F1266" s="77">
        <v>8</v>
      </c>
      <c r="G1266" s="77" t="s">
        <v>50</v>
      </c>
      <c r="H1266" s="77">
        <v>2</v>
      </c>
      <c r="I1266" s="77" t="s">
        <v>50</v>
      </c>
    </row>
    <row r="1267" spans="1:9" ht="15" hidden="1" customHeight="1" outlineLevel="1" x14ac:dyDescent="0.2">
      <c r="B1267" s="44">
        <v>2016</v>
      </c>
      <c r="C1267" s="72"/>
      <c r="D1267" s="177">
        <v>10</v>
      </c>
      <c r="E1267" s="177" t="s">
        <v>50</v>
      </c>
      <c r="F1267" s="177">
        <v>8</v>
      </c>
      <c r="G1267" s="177" t="s">
        <v>50</v>
      </c>
      <c r="H1267" s="177">
        <v>2</v>
      </c>
      <c r="I1267" s="177" t="s">
        <v>50</v>
      </c>
    </row>
    <row r="1268" spans="1:9" ht="15" hidden="1" customHeight="1" outlineLevel="1" x14ac:dyDescent="0.2">
      <c r="B1268" s="44">
        <v>2015</v>
      </c>
      <c r="C1268" s="72"/>
      <c r="D1268" s="177">
        <v>10</v>
      </c>
      <c r="E1268" s="177" t="s">
        <v>50</v>
      </c>
      <c r="F1268" s="177">
        <v>8</v>
      </c>
      <c r="G1268" s="177" t="s">
        <v>50</v>
      </c>
      <c r="H1268" s="177">
        <v>2</v>
      </c>
      <c r="I1268" s="177" t="s">
        <v>50</v>
      </c>
    </row>
    <row r="1269" spans="1:9" ht="15" hidden="1" customHeight="1" outlineLevel="1" x14ac:dyDescent="0.2">
      <c r="B1269" s="44">
        <v>2014</v>
      </c>
      <c r="C1269" s="72"/>
      <c r="D1269" s="177">
        <v>9</v>
      </c>
      <c r="E1269" s="70" t="s">
        <v>276</v>
      </c>
      <c r="F1269" s="177">
        <v>7</v>
      </c>
      <c r="G1269" s="70" t="s">
        <v>276</v>
      </c>
      <c r="H1269" s="177">
        <v>2</v>
      </c>
      <c r="I1269" s="70" t="s">
        <v>276</v>
      </c>
    </row>
    <row r="1270" spans="1:9" ht="15" customHeight="1" collapsed="1" x14ac:dyDescent="0.2">
      <c r="B1270" s="257" t="s">
        <v>211</v>
      </c>
      <c r="C1270" s="173"/>
      <c r="D1270" s="173"/>
      <c r="E1270" s="77"/>
      <c r="F1270" s="180"/>
      <c r="G1270" s="77"/>
      <c r="H1270" s="180"/>
      <c r="I1270" s="77"/>
    </row>
    <row r="1271" spans="1:9" ht="15" customHeight="1" x14ac:dyDescent="0.2">
      <c r="B1271" s="76">
        <v>2019</v>
      </c>
      <c r="C1271" s="72"/>
      <c r="D1271" s="180">
        <v>696</v>
      </c>
      <c r="E1271" s="180"/>
      <c r="F1271" s="180">
        <v>536</v>
      </c>
      <c r="G1271" s="180"/>
      <c r="H1271" s="180">
        <v>160</v>
      </c>
      <c r="I1271" s="77"/>
    </row>
    <row r="1272" spans="1:9" ht="15" customHeight="1" x14ac:dyDescent="0.2">
      <c r="B1272" s="76">
        <v>2018</v>
      </c>
      <c r="C1272" s="72"/>
      <c r="D1272" s="77">
        <v>675</v>
      </c>
      <c r="E1272" s="77"/>
      <c r="F1272" s="180">
        <v>532</v>
      </c>
      <c r="G1272" s="77"/>
      <c r="H1272" s="180">
        <v>143</v>
      </c>
      <c r="I1272" s="77"/>
    </row>
    <row r="1273" spans="1:9" ht="15" customHeight="1" x14ac:dyDescent="0.2">
      <c r="B1273" s="76">
        <v>2017</v>
      </c>
      <c r="C1273" s="72"/>
      <c r="D1273" s="77">
        <v>630</v>
      </c>
      <c r="E1273" s="77" t="s">
        <v>50</v>
      </c>
      <c r="F1273" s="77">
        <v>502</v>
      </c>
      <c r="G1273" s="77" t="s">
        <v>50</v>
      </c>
      <c r="H1273" s="77">
        <v>128</v>
      </c>
      <c r="I1273" s="77" t="s">
        <v>50</v>
      </c>
    </row>
    <row r="1274" spans="1:9" ht="15" customHeight="1" x14ac:dyDescent="0.2">
      <c r="B1274" s="44">
        <v>2016</v>
      </c>
      <c r="C1274" s="72"/>
      <c r="D1274" s="177">
        <v>621</v>
      </c>
      <c r="E1274" s="177" t="s">
        <v>50</v>
      </c>
      <c r="F1274" s="177">
        <v>489</v>
      </c>
      <c r="G1274" s="177" t="s">
        <v>50</v>
      </c>
      <c r="H1274" s="177">
        <v>132</v>
      </c>
      <c r="I1274" s="177" t="s">
        <v>50</v>
      </c>
    </row>
    <row r="1275" spans="1:9" ht="15" customHeight="1" x14ac:dyDescent="0.2">
      <c r="B1275" s="44">
        <v>2015</v>
      </c>
      <c r="C1275" s="72"/>
      <c r="D1275" s="177">
        <v>597</v>
      </c>
      <c r="E1275" s="177" t="s">
        <v>50</v>
      </c>
      <c r="F1275" s="177">
        <v>463</v>
      </c>
      <c r="G1275" s="177" t="s">
        <v>50</v>
      </c>
      <c r="H1275" s="177">
        <v>134</v>
      </c>
      <c r="I1275" s="177" t="s">
        <v>50</v>
      </c>
    </row>
    <row r="1276" spans="1:9" ht="15" customHeight="1" x14ac:dyDescent="0.2">
      <c r="B1276" s="44">
        <v>2014</v>
      </c>
      <c r="C1276" s="72"/>
      <c r="D1276" s="177">
        <v>603</v>
      </c>
      <c r="E1276" s="70" t="s">
        <v>276</v>
      </c>
      <c r="F1276" s="177">
        <v>468</v>
      </c>
      <c r="G1276" s="70" t="s">
        <v>276</v>
      </c>
      <c r="H1276" s="177">
        <v>135</v>
      </c>
      <c r="I1276" s="70" t="s">
        <v>276</v>
      </c>
    </row>
    <row r="1277" spans="1:9" s="69" customFormat="1" ht="15" hidden="1" customHeight="1" outlineLevel="1" x14ac:dyDescent="0.2">
      <c r="A1277" s="11"/>
      <c r="B1277" s="225" t="s">
        <v>17</v>
      </c>
      <c r="C1277" s="72"/>
      <c r="D1277" s="77"/>
      <c r="E1277" s="77"/>
      <c r="F1277" s="11"/>
      <c r="G1277" s="77"/>
      <c r="H1277" s="11"/>
      <c r="I1277" s="77"/>
    </row>
    <row r="1278" spans="1:9" s="69" customFormat="1" ht="15" hidden="1" customHeight="1" outlineLevel="1" x14ac:dyDescent="0.2">
      <c r="A1278" s="11"/>
      <c r="B1278" s="76">
        <v>2019</v>
      </c>
      <c r="C1278" s="72"/>
      <c r="D1278" s="180">
        <v>264</v>
      </c>
      <c r="E1278" s="180"/>
      <c r="F1278" s="180">
        <v>258</v>
      </c>
      <c r="G1278" s="180"/>
      <c r="H1278" s="180">
        <v>6</v>
      </c>
      <c r="I1278" s="77"/>
    </row>
    <row r="1279" spans="1:9" s="69" customFormat="1" ht="15" hidden="1" customHeight="1" outlineLevel="1" x14ac:dyDescent="0.2">
      <c r="A1279" s="11"/>
      <c r="B1279" s="76">
        <v>2018</v>
      </c>
      <c r="C1279" s="72"/>
      <c r="D1279" s="77">
        <v>277</v>
      </c>
      <c r="E1279" s="77"/>
      <c r="F1279" s="180">
        <v>271</v>
      </c>
      <c r="G1279" s="77"/>
      <c r="H1279" s="180">
        <v>6</v>
      </c>
      <c r="I1279" s="77"/>
    </row>
    <row r="1280" spans="1:9" ht="15" hidden="1" customHeight="1" outlineLevel="1" x14ac:dyDescent="0.2">
      <c r="B1280" s="76">
        <v>2017</v>
      </c>
      <c r="C1280" s="72"/>
      <c r="D1280" s="77">
        <v>274</v>
      </c>
      <c r="E1280" s="77" t="s">
        <v>50</v>
      </c>
      <c r="F1280" s="77">
        <v>269</v>
      </c>
      <c r="G1280" s="77" t="s">
        <v>50</v>
      </c>
      <c r="H1280" s="77">
        <v>5</v>
      </c>
      <c r="I1280" s="77" t="s">
        <v>50</v>
      </c>
    </row>
    <row r="1281" spans="2:9" ht="15" hidden="1" customHeight="1" outlineLevel="1" x14ac:dyDescent="0.2">
      <c r="B1281" s="44">
        <v>2016</v>
      </c>
      <c r="C1281" s="72"/>
      <c r="D1281" s="177">
        <v>280</v>
      </c>
      <c r="E1281" s="177" t="s">
        <v>50</v>
      </c>
      <c r="F1281" s="177">
        <v>273</v>
      </c>
      <c r="G1281" s="177" t="s">
        <v>50</v>
      </c>
      <c r="H1281" s="177">
        <v>7</v>
      </c>
      <c r="I1281" s="177" t="s">
        <v>50</v>
      </c>
    </row>
    <row r="1282" spans="2:9" ht="15" hidden="1" customHeight="1" outlineLevel="1" x14ac:dyDescent="0.2">
      <c r="B1282" s="44">
        <v>2015</v>
      </c>
      <c r="C1282" s="72"/>
      <c r="D1282" s="177">
        <v>272</v>
      </c>
      <c r="E1282" s="177" t="s">
        <v>50</v>
      </c>
      <c r="F1282" s="177">
        <v>264</v>
      </c>
      <c r="G1282" s="177" t="s">
        <v>50</v>
      </c>
      <c r="H1282" s="177">
        <v>8</v>
      </c>
      <c r="I1282" s="177" t="s">
        <v>50</v>
      </c>
    </row>
    <row r="1283" spans="2:9" ht="15" hidden="1" customHeight="1" outlineLevel="1" x14ac:dyDescent="0.2">
      <c r="B1283" s="44">
        <v>2014</v>
      </c>
      <c r="C1283" s="72"/>
      <c r="D1283" s="177">
        <v>276</v>
      </c>
      <c r="E1283" s="70" t="s">
        <v>276</v>
      </c>
      <c r="F1283" s="177">
        <v>269</v>
      </c>
      <c r="G1283" s="70" t="s">
        <v>276</v>
      </c>
      <c r="H1283" s="177">
        <v>7</v>
      </c>
      <c r="I1283" s="70" t="s">
        <v>276</v>
      </c>
    </row>
    <row r="1284" spans="2:9" ht="15" hidden="1" customHeight="1" outlineLevel="1" x14ac:dyDescent="0.2">
      <c r="B1284" s="225" t="s">
        <v>18</v>
      </c>
      <c r="C1284" s="72"/>
      <c r="D1284" s="77"/>
      <c r="E1284" s="77"/>
      <c r="F1284" s="77"/>
      <c r="G1284" s="77"/>
      <c r="H1284" s="77"/>
      <c r="I1284" s="77"/>
    </row>
    <row r="1285" spans="2:9" ht="15" hidden="1" customHeight="1" outlineLevel="1" x14ac:dyDescent="0.2">
      <c r="B1285" s="76">
        <v>2019</v>
      </c>
      <c r="C1285" s="72"/>
      <c r="D1285" s="77">
        <v>0</v>
      </c>
      <c r="E1285" s="77"/>
      <c r="F1285" s="77">
        <v>0</v>
      </c>
      <c r="G1285" s="77"/>
      <c r="H1285" s="77">
        <v>0</v>
      </c>
      <c r="I1285" s="77"/>
    </row>
    <row r="1286" spans="2:9" ht="15" hidden="1" customHeight="1" outlineLevel="1" x14ac:dyDescent="0.2">
      <c r="B1286" s="76">
        <v>2018</v>
      </c>
      <c r="C1286" s="72"/>
      <c r="D1286" s="77">
        <v>0</v>
      </c>
      <c r="E1286" s="77"/>
      <c r="F1286" s="77">
        <v>0</v>
      </c>
      <c r="G1286" s="77"/>
      <c r="H1286" s="77">
        <v>0</v>
      </c>
      <c r="I1286" s="77"/>
    </row>
    <row r="1287" spans="2:9" ht="15" hidden="1" customHeight="1" outlineLevel="1" x14ac:dyDescent="0.2">
      <c r="B1287" s="76">
        <v>2017</v>
      </c>
      <c r="C1287" s="72"/>
      <c r="D1287" s="77">
        <v>0</v>
      </c>
      <c r="E1287" s="77" t="s">
        <v>50</v>
      </c>
      <c r="F1287" s="77">
        <v>0</v>
      </c>
      <c r="G1287" s="77" t="s">
        <v>50</v>
      </c>
      <c r="H1287" s="77">
        <v>0</v>
      </c>
      <c r="I1287" s="77" t="s">
        <v>50</v>
      </c>
    </row>
    <row r="1288" spans="2:9" ht="15" hidden="1" customHeight="1" outlineLevel="1" x14ac:dyDescent="0.2">
      <c r="B1288" s="44">
        <v>2016</v>
      </c>
      <c r="C1288" s="72"/>
      <c r="D1288" s="77">
        <v>0</v>
      </c>
      <c r="E1288" s="77" t="s">
        <v>50</v>
      </c>
      <c r="F1288" s="77">
        <v>0</v>
      </c>
      <c r="G1288" s="77" t="s">
        <v>50</v>
      </c>
      <c r="H1288" s="77">
        <v>0</v>
      </c>
      <c r="I1288" s="77" t="s">
        <v>50</v>
      </c>
    </row>
    <row r="1289" spans="2:9" ht="15" hidden="1" customHeight="1" outlineLevel="1" x14ac:dyDescent="0.2">
      <c r="B1289" s="44">
        <v>2015</v>
      </c>
      <c r="C1289" s="72"/>
      <c r="D1289" s="77">
        <v>0</v>
      </c>
      <c r="E1289" s="77" t="s">
        <v>50</v>
      </c>
      <c r="F1289" s="77">
        <v>0</v>
      </c>
      <c r="G1289" s="77" t="s">
        <v>50</v>
      </c>
      <c r="H1289" s="77">
        <v>0</v>
      </c>
      <c r="I1289" s="77" t="s">
        <v>50</v>
      </c>
    </row>
    <row r="1290" spans="2:9" ht="15" hidden="1" customHeight="1" outlineLevel="1" x14ac:dyDescent="0.2">
      <c r="B1290" s="44">
        <v>2014</v>
      </c>
      <c r="C1290" s="72"/>
      <c r="D1290" s="77">
        <v>0</v>
      </c>
      <c r="E1290" s="70" t="s">
        <v>276</v>
      </c>
      <c r="F1290" s="77">
        <v>0</v>
      </c>
      <c r="G1290" s="70" t="s">
        <v>276</v>
      </c>
      <c r="H1290" s="77">
        <v>0</v>
      </c>
      <c r="I1290" s="70" t="s">
        <v>276</v>
      </c>
    </row>
    <row r="1291" spans="2:9" ht="15" hidden="1" customHeight="1" outlineLevel="1" x14ac:dyDescent="0.2">
      <c r="B1291" s="225" t="s">
        <v>19</v>
      </c>
      <c r="C1291" s="72"/>
      <c r="D1291" s="77"/>
      <c r="E1291" s="77"/>
      <c r="F1291" s="77"/>
      <c r="G1291" s="77"/>
      <c r="H1291" s="77"/>
      <c r="I1291" s="77"/>
    </row>
    <row r="1292" spans="2:9" ht="15" hidden="1" customHeight="1" outlineLevel="1" x14ac:dyDescent="0.2">
      <c r="B1292" s="76">
        <v>2019</v>
      </c>
      <c r="C1292" s="72"/>
      <c r="D1292" s="180">
        <v>14</v>
      </c>
      <c r="E1292" s="180"/>
      <c r="F1292" s="180">
        <v>5</v>
      </c>
      <c r="G1292" s="180"/>
      <c r="H1292" s="180">
        <v>9</v>
      </c>
      <c r="I1292" s="77"/>
    </row>
    <row r="1293" spans="2:9" ht="15" hidden="1" customHeight="1" outlineLevel="1" x14ac:dyDescent="0.2">
      <c r="B1293" s="76">
        <v>2018</v>
      </c>
      <c r="C1293" s="72"/>
      <c r="D1293" s="77">
        <v>14</v>
      </c>
      <c r="E1293" s="77"/>
      <c r="F1293" s="180">
        <v>6</v>
      </c>
      <c r="G1293" s="77"/>
      <c r="H1293" s="180">
        <v>8</v>
      </c>
      <c r="I1293" s="77"/>
    </row>
    <row r="1294" spans="2:9" ht="15" hidden="1" customHeight="1" outlineLevel="1" x14ac:dyDescent="0.2">
      <c r="B1294" s="76">
        <v>2017</v>
      </c>
      <c r="C1294" s="72"/>
      <c r="D1294" s="77">
        <v>13</v>
      </c>
      <c r="E1294" s="77" t="s">
        <v>50</v>
      </c>
      <c r="F1294" s="77">
        <v>6</v>
      </c>
      <c r="G1294" s="77" t="s">
        <v>50</v>
      </c>
      <c r="H1294" s="77">
        <v>7</v>
      </c>
      <c r="I1294" s="77" t="s">
        <v>50</v>
      </c>
    </row>
    <row r="1295" spans="2:9" ht="15" hidden="1" customHeight="1" outlineLevel="1" x14ac:dyDescent="0.2">
      <c r="B1295" s="44">
        <v>2016</v>
      </c>
      <c r="C1295" s="72"/>
      <c r="D1295" s="177">
        <v>12</v>
      </c>
      <c r="E1295" s="177" t="s">
        <v>50</v>
      </c>
      <c r="F1295" s="177">
        <v>5</v>
      </c>
      <c r="G1295" s="177" t="s">
        <v>50</v>
      </c>
      <c r="H1295" s="177">
        <v>7</v>
      </c>
      <c r="I1295" s="177" t="s">
        <v>50</v>
      </c>
    </row>
    <row r="1296" spans="2:9" ht="15" hidden="1" customHeight="1" outlineLevel="1" x14ac:dyDescent="0.2">
      <c r="B1296" s="44">
        <v>2015</v>
      </c>
      <c r="C1296" s="72"/>
      <c r="D1296" s="177">
        <v>13</v>
      </c>
      <c r="E1296" s="177" t="s">
        <v>50</v>
      </c>
      <c r="F1296" s="177">
        <v>4</v>
      </c>
      <c r="G1296" s="177" t="s">
        <v>50</v>
      </c>
      <c r="H1296" s="177">
        <v>9</v>
      </c>
      <c r="I1296" s="177" t="s">
        <v>50</v>
      </c>
    </row>
    <row r="1297" spans="2:9" ht="15" hidden="1" customHeight="1" outlineLevel="1" x14ac:dyDescent="0.2">
      <c r="B1297" s="44">
        <v>2014</v>
      </c>
      <c r="C1297" s="72"/>
      <c r="D1297" s="177">
        <v>12</v>
      </c>
      <c r="E1297" s="70" t="s">
        <v>276</v>
      </c>
      <c r="F1297" s="177">
        <v>4</v>
      </c>
      <c r="G1297" s="70" t="s">
        <v>276</v>
      </c>
      <c r="H1297" s="177">
        <v>8</v>
      </c>
      <c r="I1297" s="70" t="s">
        <v>276</v>
      </c>
    </row>
    <row r="1298" spans="2:9" ht="15" hidden="1" customHeight="1" outlineLevel="1" x14ac:dyDescent="0.2">
      <c r="B1298" s="225" t="s">
        <v>20</v>
      </c>
      <c r="C1298" s="72"/>
      <c r="D1298" s="77"/>
      <c r="E1298" s="77"/>
      <c r="F1298" s="77"/>
      <c r="G1298" s="77"/>
      <c r="H1298" s="77"/>
      <c r="I1298" s="77"/>
    </row>
    <row r="1299" spans="2:9" ht="15" hidden="1" customHeight="1" outlineLevel="1" x14ac:dyDescent="0.2">
      <c r="B1299" s="76">
        <v>2019</v>
      </c>
      <c r="C1299" s="72"/>
      <c r="D1299" s="180">
        <v>2</v>
      </c>
      <c r="E1299" s="180"/>
      <c r="F1299" s="180">
        <v>2</v>
      </c>
      <c r="G1299" s="180"/>
      <c r="H1299" s="77">
        <v>0</v>
      </c>
      <c r="I1299" s="77"/>
    </row>
    <row r="1300" spans="2:9" ht="15" hidden="1" customHeight="1" outlineLevel="1" x14ac:dyDescent="0.2">
      <c r="B1300" s="76">
        <v>2018</v>
      </c>
      <c r="C1300" s="72"/>
      <c r="D1300" s="77">
        <v>1</v>
      </c>
      <c r="E1300" s="77"/>
      <c r="F1300" s="180">
        <v>1</v>
      </c>
      <c r="G1300" s="77"/>
      <c r="H1300" s="77">
        <v>0</v>
      </c>
      <c r="I1300" s="77"/>
    </row>
    <row r="1301" spans="2:9" ht="15" hidden="1" customHeight="1" outlineLevel="1" x14ac:dyDescent="0.2">
      <c r="B1301" s="76">
        <v>2017</v>
      </c>
      <c r="C1301" s="72"/>
      <c r="D1301" s="77">
        <v>1</v>
      </c>
      <c r="E1301" s="77" t="s">
        <v>50</v>
      </c>
      <c r="F1301" s="180">
        <v>1</v>
      </c>
      <c r="G1301" s="77" t="s">
        <v>50</v>
      </c>
      <c r="H1301" s="77">
        <v>0</v>
      </c>
      <c r="I1301" s="77" t="s">
        <v>50</v>
      </c>
    </row>
    <row r="1302" spans="2:9" ht="15" hidden="1" customHeight="1" outlineLevel="1" x14ac:dyDescent="0.2">
      <c r="B1302" s="44">
        <v>2016</v>
      </c>
      <c r="C1302" s="72"/>
      <c r="D1302" s="177">
        <v>1</v>
      </c>
      <c r="E1302" s="177" t="s">
        <v>50</v>
      </c>
      <c r="F1302" s="77">
        <v>1</v>
      </c>
      <c r="G1302" s="177" t="s">
        <v>50</v>
      </c>
      <c r="H1302" s="77">
        <v>0</v>
      </c>
      <c r="I1302" s="177" t="s">
        <v>50</v>
      </c>
    </row>
    <row r="1303" spans="2:9" ht="15" hidden="1" customHeight="1" outlineLevel="1" x14ac:dyDescent="0.2">
      <c r="B1303" s="44">
        <v>2015</v>
      </c>
      <c r="C1303" s="72"/>
      <c r="D1303" s="77">
        <v>0</v>
      </c>
      <c r="E1303" s="77" t="s">
        <v>50</v>
      </c>
      <c r="F1303" s="77">
        <v>0</v>
      </c>
      <c r="G1303" s="77" t="s">
        <v>50</v>
      </c>
      <c r="H1303" s="77">
        <v>0</v>
      </c>
      <c r="I1303" s="77" t="s">
        <v>50</v>
      </c>
    </row>
    <row r="1304" spans="2:9" ht="15" hidden="1" customHeight="1" outlineLevel="1" x14ac:dyDescent="0.2">
      <c r="B1304" s="44">
        <v>2014</v>
      </c>
      <c r="C1304" s="72"/>
      <c r="D1304" s="77">
        <v>0</v>
      </c>
      <c r="E1304" s="70" t="s">
        <v>276</v>
      </c>
      <c r="F1304" s="77">
        <v>0</v>
      </c>
      <c r="G1304" s="70" t="s">
        <v>276</v>
      </c>
      <c r="H1304" s="77">
        <v>0</v>
      </c>
      <c r="I1304" s="70" t="s">
        <v>276</v>
      </c>
    </row>
    <row r="1305" spans="2:9" ht="15" hidden="1" customHeight="1" outlineLevel="1" x14ac:dyDescent="0.2">
      <c r="B1305" s="225" t="s">
        <v>21</v>
      </c>
      <c r="C1305" s="267"/>
      <c r="D1305" s="267"/>
      <c r="E1305" s="267"/>
      <c r="F1305" s="267"/>
      <c r="G1305" s="267"/>
      <c r="H1305" s="267"/>
      <c r="I1305" s="267"/>
    </row>
    <row r="1306" spans="2:9" ht="15" hidden="1" customHeight="1" outlineLevel="1" x14ac:dyDescent="0.2">
      <c r="B1306" s="76">
        <v>2019</v>
      </c>
      <c r="C1306" s="72"/>
      <c r="D1306" s="77">
        <v>0</v>
      </c>
      <c r="E1306" s="77"/>
      <c r="F1306" s="77">
        <v>0</v>
      </c>
      <c r="G1306" s="77"/>
      <c r="H1306" s="77">
        <v>0</v>
      </c>
      <c r="I1306" s="77"/>
    </row>
    <row r="1307" spans="2:9" ht="15" hidden="1" customHeight="1" outlineLevel="1" x14ac:dyDescent="0.2">
      <c r="B1307" s="76">
        <v>2018</v>
      </c>
      <c r="C1307" s="72"/>
      <c r="D1307" s="77">
        <v>0</v>
      </c>
      <c r="E1307" s="77"/>
      <c r="F1307" s="77">
        <v>0</v>
      </c>
      <c r="G1307" s="77"/>
      <c r="H1307" s="77">
        <v>0</v>
      </c>
      <c r="I1307" s="77"/>
    </row>
    <row r="1308" spans="2:9" ht="15" hidden="1" customHeight="1" outlineLevel="1" x14ac:dyDescent="0.2">
      <c r="B1308" s="76">
        <v>2017</v>
      </c>
      <c r="C1308" s="72"/>
      <c r="D1308" s="77">
        <v>0</v>
      </c>
      <c r="E1308" s="77" t="s">
        <v>50</v>
      </c>
      <c r="F1308" s="77">
        <v>0</v>
      </c>
      <c r="G1308" s="77" t="s">
        <v>50</v>
      </c>
      <c r="H1308" s="77">
        <v>0</v>
      </c>
      <c r="I1308" s="77" t="s">
        <v>50</v>
      </c>
    </row>
    <row r="1309" spans="2:9" ht="15" hidden="1" customHeight="1" outlineLevel="1" x14ac:dyDescent="0.2">
      <c r="B1309" s="44">
        <v>2016</v>
      </c>
      <c r="C1309" s="72"/>
      <c r="D1309" s="77">
        <v>0</v>
      </c>
      <c r="E1309" s="77" t="s">
        <v>50</v>
      </c>
      <c r="F1309" s="77">
        <v>0</v>
      </c>
      <c r="G1309" s="77" t="s">
        <v>50</v>
      </c>
      <c r="H1309" s="77">
        <v>0</v>
      </c>
      <c r="I1309" s="77" t="s">
        <v>50</v>
      </c>
    </row>
    <row r="1310" spans="2:9" ht="15" hidden="1" customHeight="1" outlineLevel="1" x14ac:dyDescent="0.2">
      <c r="B1310" s="44">
        <v>2015</v>
      </c>
      <c r="C1310" s="72"/>
      <c r="D1310" s="77">
        <v>0</v>
      </c>
      <c r="E1310" s="77" t="s">
        <v>50</v>
      </c>
      <c r="F1310" s="77">
        <v>0</v>
      </c>
      <c r="G1310" s="77" t="s">
        <v>50</v>
      </c>
      <c r="H1310" s="77">
        <v>0</v>
      </c>
      <c r="I1310" s="77" t="s">
        <v>50</v>
      </c>
    </row>
    <row r="1311" spans="2:9" ht="15" hidden="1" customHeight="1" outlineLevel="1" x14ac:dyDescent="0.2">
      <c r="B1311" s="44">
        <v>2014</v>
      </c>
      <c r="C1311" s="72"/>
      <c r="D1311" s="77">
        <v>0</v>
      </c>
      <c r="E1311" s="70" t="s">
        <v>276</v>
      </c>
      <c r="F1311" s="77">
        <v>0</v>
      </c>
      <c r="G1311" s="70" t="s">
        <v>276</v>
      </c>
      <c r="H1311" s="77">
        <v>0</v>
      </c>
      <c r="I1311" s="70" t="s">
        <v>276</v>
      </c>
    </row>
    <row r="1312" spans="2:9" ht="15" hidden="1" customHeight="1" outlineLevel="1" x14ac:dyDescent="0.2">
      <c r="B1312" s="225" t="s">
        <v>22</v>
      </c>
      <c r="C1312" s="72"/>
      <c r="D1312" s="77"/>
      <c r="E1312" s="77"/>
      <c r="F1312" s="77"/>
      <c r="G1312" s="77"/>
      <c r="H1312" s="77"/>
      <c r="I1312" s="77"/>
    </row>
    <row r="1313" spans="2:9" ht="15" hidden="1" customHeight="1" outlineLevel="1" x14ac:dyDescent="0.2">
      <c r="B1313" s="76">
        <v>2019</v>
      </c>
      <c r="C1313" s="72"/>
      <c r="D1313" s="180">
        <v>50</v>
      </c>
      <c r="E1313" s="180"/>
      <c r="F1313" s="180">
        <v>20</v>
      </c>
      <c r="G1313" s="180"/>
      <c r="H1313" s="180">
        <v>30</v>
      </c>
      <c r="I1313" s="77"/>
    </row>
    <row r="1314" spans="2:9" ht="15" hidden="1" customHeight="1" outlineLevel="1" x14ac:dyDescent="0.2">
      <c r="B1314" s="76">
        <v>2018</v>
      </c>
      <c r="C1314" s="72"/>
      <c r="D1314" s="77">
        <v>42</v>
      </c>
      <c r="E1314" s="77"/>
      <c r="F1314" s="180">
        <v>20</v>
      </c>
      <c r="G1314" s="77"/>
      <c r="H1314" s="180">
        <v>22</v>
      </c>
      <c r="I1314" s="77"/>
    </row>
    <row r="1315" spans="2:9" ht="15" hidden="1" customHeight="1" outlineLevel="1" x14ac:dyDescent="0.2">
      <c r="B1315" s="76">
        <v>2017</v>
      </c>
      <c r="C1315" s="72"/>
      <c r="D1315" s="77">
        <v>37</v>
      </c>
      <c r="E1315" s="77" t="s">
        <v>50</v>
      </c>
      <c r="F1315" s="77">
        <v>16</v>
      </c>
      <c r="G1315" s="77" t="s">
        <v>50</v>
      </c>
      <c r="H1315" s="77">
        <v>21</v>
      </c>
      <c r="I1315" s="77" t="s">
        <v>50</v>
      </c>
    </row>
    <row r="1316" spans="2:9" ht="15" hidden="1" customHeight="1" outlineLevel="1" x14ac:dyDescent="0.2">
      <c r="B1316" s="44">
        <v>2016</v>
      </c>
      <c r="C1316" s="72"/>
      <c r="D1316" s="177">
        <v>40</v>
      </c>
      <c r="E1316" s="177" t="s">
        <v>50</v>
      </c>
      <c r="F1316" s="177">
        <v>17</v>
      </c>
      <c r="G1316" s="177" t="s">
        <v>50</v>
      </c>
      <c r="H1316" s="177">
        <v>23</v>
      </c>
      <c r="I1316" s="177" t="s">
        <v>50</v>
      </c>
    </row>
    <row r="1317" spans="2:9" ht="15" hidden="1" customHeight="1" outlineLevel="1" x14ac:dyDescent="0.2">
      <c r="B1317" s="44">
        <v>2015</v>
      </c>
      <c r="C1317" s="72"/>
      <c r="D1317" s="177">
        <v>41</v>
      </c>
      <c r="E1317" s="177" t="s">
        <v>50</v>
      </c>
      <c r="F1317" s="177">
        <v>18</v>
      </c>
      <c r="G1317" s="177" t="s">
        <v>50</v>
      </c>
      <c r="H1317" s="177">
        <v>23</v>
      </c>
      <c r="I1317" s="177" t="s">
        <v>50</v>
      </c>
    </row>
    <row r="1318" spans="2:9" ht="15" hidden="1" customHeight="1" outlineLevel="1" x14ac:dyDescent="0.2">
      <c r="B1318" s="44">
        <v>2014</v>
      </c>
      <c r="C1318" s="72"/>
      <c r="D1318" s="177">
        <v>41</v>
      </c>
      <c r="E1318" s="70" t="s">
        <v>276</v>
      </c>
      <c r="F1318" s="177">
        <v>15</v>
      </c>
      <c r="G1318" s="70" t="s">
        <v>276</v>
      </c>
      <c r="H1318" s="177">
        <v>26</v>
      </c>
      <c r="I1318" s="70" t="s">
        <v>276</v>
      </c>
    </row>
    <row r="1319" spans="2:9" ht="15" hidden="1" customHeight="1" outlineLevel="1" x14ac:dyDescent="0.2">
      <c r="B1319" s="225" t="s">
        <v>23</v>
      </c>
      <c r="C1319" s="267"/>
      <c r="D1319" s="267"/>
      <c r="E1319" s="267"/>
      <c r="F1319" s="267"/>
      <c r="G1319" s="267"/>
      <c r="H1319" s="267"/>
      <c r="I1319" s="267"/>
    </row>
    <row r="1320" spans="2:9" ht="15" hidden="1" customHeight="1" outlineLevel="1" x14ac:dyDescent="0.2">
      <c r="B1320" s="76">
        <v>2019</v>
      </c>
      <c r="C1320" s="72"/>
      <c r="D1320" s="180">
        <v>75</v>
      </c>
      <c r="E1320" s="180"/>
      <c r="F1320" s="180">
        <v>36</v>
      </c>
      <c r="G1320" s="180"/>
      <c r="H1320" s="180">
        <v>39</v>
      </c>
      <c r="I1320" s="77"/>
    </row>
    <row r="1321" spans="2:9" ht="15" hidden="1" customHeight="1" outlineLevel="1" x14ac:dyDescent="0.2">
      <c r="B1321" s="76">
        <v>2018</v>
      </c>
      <c r="C1321" s="72"/>
      <c r="D1321" s="77">
        <v>72</v>
      </c>
      <c r="E1321" s="77"/>
      <c r="F1321" s="180">
        <v>34</v>
      </c>
      <c r="G1321" s="77"/>
      <c r="H1321" s="180">
        <v>38</v>
      </c>
      <c r="I1321" s="77"/>
    </row>
    <row r="1322" spans="2:9" ht="15" hidden="1" customHeight="1" outlineLevel="1" x14ac:dyDescent="0.2">
      <c r="B1322" s="76">
        <v>2017</v>
      </c>
      <c r="C1322" s="72"/>
      <c r="D1322" s="77">
        <v>66</v>
      </c>
      <c r="E1322" s="77" t="s">
        <v>50</v>
      </c>
      <c r="F1322" s="77">
        <v>29</v>
      </c>
      <c r="G1322" s="77" t="s">
        <v>50</v>
      </c>
      <c r="H1322" s="77">
        <v>37</v>
      </c>
      <c r="I1322" s="77" t="s">
        <v>50</v>
      </c>
    </row>
    <row r="1323" spans="2:9" ht="15" hidden="1" customHeight="1" outlineLevel="1" x14ac:dyDescent="0.2">
      <c r="B1323" s="44">
        <v>2016</v>
      </c>
      <c r="C1323" s="72"/>
      <c r="D1323" s="177">
        <v>76</v>
      </c>
      <c r="E1323" s="177" t="s">
        <v>50</v>
      </c>
      <c r="F1323" s="177">
        <v>35</v>
      </c>
      <c r="G1323" s="177" t="s">
        <v>50</v>
      </c>
      <c r="H1323" s="177">
        <v>41</v>
      </c>
      <c r="I1323" s="177" t="s">
        <v>50</v>
      </c>
    </row>
    <row r="1324" spans="2:9" ht="15" hidden="1" customHeight="1" outlineLevel="1" x14ac:dyDescent="0.2">
      <c r="B1324" s="44">
        <v>2015</v>
      </c>
      <c r="C1324" s="72"/>
      <c r="D1324" s="177">
        <v>71</v>
      </c>
      <c r="E1324" s="177" t="s">
        <v>50</v>
      </c>
      <c r="F1324" s="177">
        <v>32</v>
      </c>
      <c r="G1324" s="177" t="s">
        <v>50</v>
      </c>
      <c r="H1324" s="177">
        <v>39</v>
      </c>
      <c r="I1324" s="177" t="s">
        <v>50</v>
      </c>
    </row>
    <row r="1325" spans="2:9" ht="15" hidden="1" customHeight="1" outlineLevel="1" x14ac:dyDescent="0.2">
      <c r="B1325" s="44">
        <v>2014</v>
      </c>
      <c r="C1325" s="72"/>
      <c r="D1325" s="177">
        <v>75</v>
      </c>
      <c r="E1325" s="70" t="s">
        <v>276</v>
      </c>
      <c r="F1325" s="177">
        <v>38</v>
      </c>
      <c r="G1325" s="70" t="s">
        <v>276</v>
      </c>
      <c r="H1325" s="177">
        <v>37</v>
      </c>
      <c r="I1325" s="70" t="s">
        <v>276</v>
      </c>
    </row>
    <row r="1326" spans="2:9" ht="15" hidden="1" customHeight="1" outlineLevel="1" x14ac:dyDescent="0.2">
      <c r="B1326" s="225" t="s">
        <v>24</v>
      </c>
      <c r="C1326" s="72"/>
      <c r="D1326" s="77"/>
      <c r="E1326" s="77"/>
      <c r="F1326" s="77"/>
      <c r="G1326" s="77"/>
      <c r="H1326" s="77"/>
      <c r="I1326" s="77"/>
    </row>
    <row r="1327" spans="2:9" ht="15" hidden="1" customHeight="1" outlineLevel="1" x14ac:dyDescent="0.2">
      <c r="B1327" s="76">
        <v>2019</v>
      </c>
      <c r="C1327" s="72"/>
      <c r="D1327" s="180">
        <v>13</v>
      </c>
      <c r="E1327" s="180"/>
      <c r="F1327" s="180">
        <v>4</v>
      </c>
      <c r="G1327" s="180"/>
      <c r="H1327" s="180">
        <v>9</v>
      </c>
      <c r="I1327" s="77"/>
    </row>
    <row r="1328" spans="2:9" ht="15" hidden="1" customHeight="1" outlineLevel="1" x14ac:dyDescent="0.2">
      <c r="B1328" s="76">
        <v>2018</v>
      </c>
      <c r="C1328" s="72"/>
      <c r="D1328" s="77">
        <v>14</v>
      </c>
      <c r="E1328" s="77"/>
      <c r="F1328" s="77">
        <v>4</v>
      </c>
      <c r="G1328" s="77"/>
      <c r="H1328" s="77">
        <v>10</v>
      </c>
      <c r="I1328" s="77"/>
    </row>
    <row r="1329" spans="2:9" ht="15" hidden="1" customHeight="1" outlineLevel="1" x14ac:dyDescent="0.2">
      <c r="B1329" s="76">
        <v>2017</v>
      </c>
      <c r="C1329" s="72"/>
      <c r="D1329" s="77">
        <v>12</v>
      </c>
      <c r="E1329" s="77" t="s">
        <v>50</v>
      </c>
      <c r="F1329" s="77">
        <v>2</v>
      </c>
      <c r="G1329" s="77" t="s">
        <v>50</v>
      </c>
      <c r="H1329" s="77">
        <v>10</v>
      </c>
      <c r="I1329" s="77" t="s">
        <v>50</v>
      </c>
    </row>
    <row r="1330" spans="2:9" ht="15" hidden="1" customHeight="1" outlineLevel="1" x14ac:dyDescent="0.2">
      <c r="B1330" s="44">
        <v>2016</v>
      </c>
      <c r="C1330" s="72"/>
      <c r="D1330" s="177">
        <v>12</v>
      </c>
      <c r="E1330" s="177" t="s">
        <v>50</v>
      </c>
      <c r="F1330" s="177">
        <v>2</v>
      </c>
      <c r="G1330" s="177" t="s">
        <v>50</v>
      </c>
      <c r="H1330" s="177">
        <v>10</v>
      </c>
      <c r="I1330" s="177" t="s">
        <v>50</v>
      </c>
    </row>
    <row r="1331" spans="2:9" ht="15" hidden="1" customHeight="1" outlineLevel="1" x14ac:dyDescent="0.2">
      <c r="B1331" s="44">
        <v>2015</v>
      </c>
      <c r="C1331" s="72"/>
      <c r="D1331" s="177">
        <v>14</v>
      </c>
      <c r="E1331" s="177" t="s">
        <v>50</v>
      </c>
      <c r="F1331" s="177">
        <v>3</v>
      </c>
      <c r="G1331" s="177" t="s">
        <v>50</v>
      </c>
      <c r="H1331" s="177">
        <v>11</v>
      </c>
      <c r="I1331" s="177" t="s">
        <v>50</v>
      </c>
    </row>
    <row r="1332" spans="2:9" ht="15" hidden="1" customHeight="1" outlineLevel="1" x14ac:dyDescent="0.2">
      <c r="B1332" s="44">
        <v>2014</v>
      </c>
      <c r="C1332" s="72"/>
      <c r="D1332" s="177">
        <v>13</v>
      </c>
      <c r="E1332" s="70" t="s">
        <v>276</v>
      </c>
      <c r="F1332" s="177">
        <v>3</v>
      </c>
      <c r="G1332" s="70" t="s">
        <v>276</v>
      </c>
      <c r="H1332" s="177">
        <v>10</v>
      </c>
      <c r="I1332" s="70" t="s">
        <v>276</v>
      </c>
    </row>
    <row r="1333" spans="2:9" ht="15" hidden="1" customHeight="1" outlineLevel="1" x14ac:dyDescent="0.2">
      <c r="B1333" s="225" t="s">
        <v>25</v>
      </c>
      <c r="C1333" s="72"/>
      <c r="D1333" s="77"/>
      <c r="E1333" s="77"/>
      <c r="F1333" s="77"/>
      <c r="G1333" s="77"/>
      <c r="H1333" s="77"/>
      <c r="I1333" s="77"/>
    </row>
    <row r="1334" spans="2:9" ht="15" hidden="1" customHeight="1" outlineLevel="1" x14ac:dyDescent="0.2">
      <c r="B1334" s="76">
        <v>2019</v>
      </c>
      <c r="C1334" s="72"/>
      <c r="D1334" s="180">
        <v>141</v>
      </c>
      <c r="E1334" s="180"/>
      <c r="F1334" s="180">
        <v>99</v>
      </c>
      <c r="G1334" s="180"/>
      <c r="H1334" s="180">
        <v>42</v>
      </c>
      <c r="I1334" s="77"/>
    </row>
    <row r="1335" spans="2:9" ht="15" hidden="1" customHeight="1" outlineLevel="1" x14ac:dyDescent="0.2">
      <c r="B1335" s="76">
        <v>2018</v>
      </c>
      <c r="C1335" s="72"/>
      <c r="D1335" s="77">
        <v>127</v>
      </c>
      <c r="E1335" s="77"/>
      <c r="F1335" s="180">
        <v>89</v>
      </c>
      <c r="G1335" s="77"/>
      <c r="H1335" s="180">
        <v>38</v>
      </c>
      <c r="I1335" s="77"/>
    </row>
    <row r="1336" spans="2:9" ht="15" hidden="1" customHeight="1" outlineLevel="1" x14ac:dyDescent="0.2">
      <c r="B1336" s="76">
        <v>2017</v>
      </c>
      <c r="C1336" s="72"/>
      <c r="D1336" s="77">
        <v>110</v>
      </c>
      <c r="E1336" s="77" t="s">
        <v>50</v>
      </c>
      <c r="F1336" s="77">
        <v>78</v>
      </c>
      <c r="G1336" s="77" t="s">
        <v>50</v>
      </c>
      <c r="H1336" s="77">
        <v>32</v>
      </c>
      <c r="I1336" s="77" t="s">
        <v>50</v>
      </c>
    </row>
    <row r="1337" spans="2:9" ht="15" hidden="1" customHeight="1" outlineLevel="1" x14ac:dyDescent="0.2">
      <c r="B1337" s="44">
        <v>2016</v>
      </c>
      <c r="C1337" s="72"/>
      <c r="D1337" s="177">
        <v>91</v>
      </c>
      <c r="E1337" s="177" t="s">
        <v>50</v>
      </c>
      <c r="F1337" s="177">
        <v>63</v>
      </c>
      <c r="G1337" s="177" t="s">
        <v>50</v>
      </c>
      <c r="H1337" s="177">
        <v>28</v>
      </c>
      <c r="I1337" s="177" t="s">
        <v>50</v>
      </c>
    </row>
    <row r="1338" spans="2:9" ht="15" hidden="1" customHeight="1" outlineLevel="1" x14ac:dyDescent="0.2">
      <c r="B1338" s="44">
        <v>2015</v>
      </c>
      <c r="C1338" s="72"/>
      <c r="D1338" s="177">
        <v>75</v>
      </c>
      <c r="E1338" s="177" t="s">
        <v>50</v>
      </c>
      <c r="F1338" s="177">
        <v>48</v>
      </c>
      <c r="G1338" s="177" t="s">
        <v>50</v>
      </c>
      <c r="H1338" s="177">
        <v>27</v>
      </c>
      <c r="I1338" s="177" t="s">
        <v>50</v>
      </c>
    </row>
    <row r="1339" spans="2:9" ht="15" hidden="1" customHeight="1" outlineLevel="1" x14ac:dyDescent="0.2">
      <c r="B1339" s="44">
        <v>2014</v>
      </c>
      <c r="C1339" s="72"/>
      <c r="D1339" s="177">
        <v>75</v>
      </c>
      <c r="E1339" s="70" t="s">
        <v>276</v>
      </c>
      <c r="F1339" s="177">
        <v>45</v>
      </c>
      <c r="G1339" s="70" t="s">
        <v>276</v>
      </c>
      <c r="H1339" s="177">
        <v>30</v>
      </c>
      <c r="I1339" s="70" t="s">
        <v>276</v>
      </c>
    </row>
    <row r="1340" spans="2:9" ht="15" hidden="1" customHeight="1" outlineLevel="1" x14ac:dyDescent="0.2">
      <c r="B1340" s="225" t="s">
        <v>26</v>
      </c>
      <c r="C1340" s="72"/>
      <c r="D1340" s="77"/>
      <c r="E1340" s="77"/>
      <c r="F1340" s="77"/>
      <c r="G1340" s="77"/>
      <c r="H1340" s="77"/>
      <c r="I1340" s="77"/>
    </row>
    <row r="1341" spans="2:9" ht="15" hidden="1" customHeight="1" outlineLevel="1" x14ac:dyDescent="0.2">
      <c r="B1341" s="76">
        <v>2019</v>
      </c>
      <c r="C1341" s="72"/>
      <c r="D1341" s="180">
        <v>1</v>
      </c>
      <c r="E1341" s="180"/>
      <c r="F1341" s="77">
        <v>0</v>
      </c>
      <c r="G1341" s="180"/>
      <c r="H1341" s="180">
        <v>1</v>
      </c>
      <c r="I1341" s="77"/>
    </row>
    <row r="1342" spans="2:9" ht="15" hidden="1" customHeight="1" outlineLevel="1" x14ac:dyDescent="0.2">
      <c r="B1342" s="76">
        <v>2018</v>
      </c>
      <c r="C1342" s="72"/>
      <c r="D1342" s="77">
        <v>1</v>
      </c>
      <c r="E1342" s="77"/>
      <c r="F1342" s="77">
        <v>0</v>
      </c>
      <c r="G1342" s="77"/>
      <c r="H1342" s="77">
        <v>1</v>
      </c>
      <c r="I1342" s="77"/>
    </row>
    <row r="1343" spans="2:9" ht="15" hidden="1" customHeight="1" outlineLevel="1" x14ac:dyDescent="0.2">
      <c r="B1343" s="76">
        <v>2017</v>
      </c>
      <c r="C1343" s="72"/>
      <c r="D1343" s="77">
        <v>1</v>
      </c>
      <c r="E1343" s="77" t="s">
        <v>50</v>
      </c>
      <c r="F1343" s="77">
        <v>1</v>
      </c>
      <c r="G1343" s="77" t="s">
        <v>50</v>
      </c>
      <c r="H1343" s="77">
        <v>0</v>
      </c>
      <c r="I1343" s="77" t="s">
        <v>50</v>
      </c>
    </row>
    <row r="1344" spans="2:9" ht="15" hidden="1" customHeight="1" outlineLevel="1" x14ac:dyDescent="0.2">
      <c r="B1344" s="44">
        <v>2016</v>
      </c>
      <c r="C1344" s="72"/>
      <c r="D1344" s="177">
        <v>2</v>
      </c>
      <c r="E1344" s="177" t="s">
        <v>50</v>
      </c>
      <c r="F1344" s="77">
        <v>2</v>
      </c>
      <c r="G1344" s="177" t="s">
        <v>50</v>
      </c>
      <c r="H1344" s="77">
        <v>0</v>
      </c>
      <c r="I1344" s="177" t="s">
        <v>50</v>
      </c>
    </row>
    <row r="1345" spans="2:9" ht="15" hidden="1" customHeight="1" outlineLevel="1" x14ac:dyDescent="0.2">
      <c r="B1345" s="44">
        <v>2015</v>
      </c>
      <c r="C1345" s="72"/>
      <c r="D1345" s="177">
        <v>2</v>
      </c>
      <c r="E1345" s="177" t="s">
        <v>50</v>
      </c>
      <c r="F1345" s="77">
        <v>2</v>
      </c>
      <c r="G1345" s="177" t="s">
        <v>50</v>
      </c>
      <c r="H1345" s="77">
        <v>0</v>
      </c>
      <c r="I1345" s="177" t="s">
        <v>50</v>
      </c>
    </row>
    <row r="1346" spans="2:9" ht="15" hidden="1" customHeight="1" outlineLevel="1" x14ac:dyDescent="0.2">
      <c r="B1346" s="44">
        <v>2014</v>
      </c>
      <c r="C1346" s="72"/>
      <c r="D1346" s="77">
        <v>0</v>
      </c>
      <c r="E1346" s="70" t="s">
        <v>276</v>
      </c>
      <c r="F1346" s="77">
        <v>0</v>
      </c>
      <c r="G1346" s="70" t="s">
        <v>276</v>
      </c>
      <c r="H1346" s="77">
        <v>0</v>
      </c>
      <c r="I1346" s="70" t="s">
        <v>276</v>
      </c>
    </row>
    <row r="1347" spans="2:9" ht="15" hidden="1" customHeight="1" outlineLevel="1" x14ac:dyDescent="0.2">
      <c r="B1347" s="225" t="s">
        <v>27</v>
      </c>
      <c r="C1347" s="72"/>
      <c r="D1347" s="77"/>
      <c r="E1347" s="77"/>
      <c r="F1347" s="180"/>
      <c r="G1347" s="77"/>
      <c r="H1347" s="180"/>
      <c r="I1347" s="77"/>
    </row>
    <row r="1348" spans="2:9" ht="15" hidden="1" customHeight="1" outlineLevel="1" x14ac:dyDescent="0.2">
      <c r="B1348" s="76">
        <v>2019</v>
      </c>
      <c r="C1348" s="72"/>
      <c r="D1348" s="180">
        <v>8</v>
      </c>
      <c r="E1348" s="180"/>
      <c r="F1348" s="180">
        <v>5</v>
      </c>
      <c r="G1348" s="180"/>
      <c r="H1348" s="180">
        <v>3</v>
      </c>
      <c r="I1348" s="77"/>
    </row>
    <row r="1349" spans="2:9" ht="15" hidden="1" customHeight="1" outlineLevel="1" x14ac:dyDescent="0.2">
      <c r="B1349" s="76">
        <v>2018</v>
      </c>
      <c r="C1349" s="72"/>
      <c r="D1349" s="77">
        <v>7</v>
      </c>
      <c r="E1349" s="77"/>
      <c r="F1349" s="180">
        <v>4</v>
      </c>
      <c r="G1349" s="77"/>
      <c r="H1349" s="180">
        <v>3</v>
      </c>
      <c r="I1349" s="77"/>
    </row>
    <row r="1350" spans="2:9" ht="15" hidden="1" customHeight="1" outlineLevel="1" x14ac:dyDescent="0.2">
      <c r="B1350" s="76">
        <v>2017</v>
      </c>
      <c r="C1350" s="72"/>
      <c r="D1350" s="77">
        <v>7</v>
      </c>
      <c r="E1350" s="77" t="s">
        <v>50</v>
      </c>
      <c r="F1350" s="77">
        <v>4</v>
      </c>
      <c r="G1350" s="77" t="s">
        <v>50</v>
      </c>
      <c r="H1350" s="77">
        <v>3</v>
      </c>
      <c r="I1350" s="77" t="s">
        <v>50</v>
      </c>
    </row>
    <row r="1351" spans="2:9" ht="15" hidden="1" customHeight="1" outlineLevel="1" x14ac:dyDescent="0.2">
      <c r="B1351" s="44">
        <v>2016</v>
      </c>
      <c r="C1351" s="72"/>
      <c r="D1351" s="177">
        <v>7</v>
      </c>
      <c r="E1351" s="177" t="s">
        <v>50</v>
      </c>
      <c r="F1351" s="177">
        <v>4</v>
      </c>
      <c r="G1351" s="177" t="s">
        <v>50</v>
      </c>
      <c r="H1351" s="177">
        <v>3</v>
      </c>
      <c r="I1351" s="177" t="s">
        <v>50</v>
      </c>
    </row>
    <row r="1352" spans="2:9" ht="15" hidden="1" customHeight="1" outlineLevel="1" x14ac:dyDescent="0.2">
      <c r="B1352" s="44">
        <v>2015</v>
      </c>
      <c r="C1352" s="72"/>
      <c r="D1352" s="177">
        <v>7</v>
      </c>
      <c r="E1352" s="177" t="s">
        <v>50</v>
      </c>
      <c r="F1352" s="177">
        <v>3</v>
      </c>
      <c r="G1352" s="177" t="s">
        <v>50</v>
      </c>
      <c r="H1352" s="177">
        <v>4</v>
      </c>
      <c r="I1352" s="177" t="s">
        <v>50</v>
      </c>
    </row>
    <row r="1353" spans="2:9" ht="15" hidden="1" customHeight="1" outlineLevel="1" x14ac:dyDescent="0.2">
      <c r="B1353" s="44">
        <v>2014</v>
      </c>
      <c r="C1353" s="72"/>
      <c r="D1353" s="177">
        <v>5</v>
      </c>
      <c r="E1353" s="70" t="s">
        <v>276</v>
      </c>
      <c r="F1353" s="177">
        <v>2</v>
      </c>
      <c r="G1353" s="70" t="s">
        <v>276</v>
      </c>
      <c r="H1353" s="177">
        <v>3</v>
      </c>
      <c r="I1353" s="70" t="s">
        <v>276</v>
      </c>
    </row>
    <row r="1354" spans="2:9" ht="15" hidden="1" customHeight="1" outlineLevel="1" x14ac:dyDescent="0.2">
      <c r="B1354" s="225" t="s">
        <v>28</v>
      </c>
      <c r="C1354" s="72"/>
      <c r="D1354" s="77"/>
      <c r="E1354" s="77"/>
      <c r="F1354" s="77"/>
      <c r="G1354" s="77"/>
      <c r="H1354" s="77"/>
      <c r="I1354" s="77"/>
    </row>
    <row r="1355" spans="2:9" ht="15" hidden="1" customHeight="1" outlineLevel="1" x14ac:dyDescent="0.2">
      <c r="B1355" s="76">
        <v>2019</v>
      </c>
      <c r="C1355" s="72"/>
      <c r="D1355" s="180">
        <v>29</v>
      </c>
      <c r="E1355" s="180"/>
      <c r="F1355" s="180">
        <v>21</v>
      </c>
      <c r="G1355" s="180"/>
      <c r="H1355" s="180">
        <v>8</v>
      </c>
      <c r="I1355" s="77"/>
    </row>
    <row r="1356" spans="2:9" ht="15" hidden="1" customHeight="1" outlineLevel="1" x14ac:dyDescent="0.2">
      <c r="B1356" s="76">
        <v>2018</v>
      </c>
      <c r="C1356" s="72"/>
      <c r="D1356" s="77">
        <v>25</v>
      </c>
      <c r="E1356" s="77"/>
      <c r="F1356" s="180">
        <v>19</v>
      </c>
      <c r="G1356" s="77"/>
      <c r="H1356" s="180">
        <v>6</v>
      </c>
      <c r="I1356" s="77"/>
    </row>
    <row r="1357" spans="2:9" ht="15" hidden="1" customHeight="1" outlineLevel="1" x14ac:dyDescent="0.2">
      <c r="B1357" s="76">
        <v>2017</v>
      </c>
      <c r="C1357" s="72"/>
      <c r="D1357" s="77">
        <v>26</v>
      </c>
      <c r="E1357" s="77" t="s">
        <v>50</v>
      </c>
      <c r="F1357" s="77">
        <v>21</v>
      </c>
      <c r="G1357" s="77" t="s">
        <v>50</v>
      </c>
      <c r="H1357" s="77">
        <v>5</v>
      </c>
      <c r="I1357" s="77" t="s">
        <v>50</v>
      </c>
    </row>
    <row r="1358" spans="2:9" ht="15" hidden="1" customHeight="1" outlineLevel="1" x14ac:dyDescent="0.2">
      <c r="B1358" s="44">
        <v>2016</v>
      </c>
      <c r="C1358" s="72"/>
      <c r="D1358" s="177">
        <v>19</v>
      </c>
      <c r="E1358" s="177" t="s">
        <v>50</v>
      </c>
      <c r="F1358" s="177">
        <v>15</v>
      </c>
      <c r="G1358" s="177" t="s">
        <v>50</v>
      </c>
      <c r="H1358" s="177">
        <v>4</v>
      </c>
      <c r="I1358" s="177" t="s">
        <v>50</v>
      </c>
    </row>
    <row r="1359" spans="2:9" ht="15" hidden="1" customHeight="1" outlineLevel="1" x14ac:dyDescent="0.2">
      <c r="B1359" s="44">
        <v>2015</v>
      </c>
      <c r="C1359" s="72"/>
      <c r="D1359" s="177">
        <v>21</v>
      </c>
      <c r="E1359" s="177" t="s">
        <v>50</v>
      </c>
      <c r="F1359" s="177">
        <v>18</v>
      </c>
      <c r="G1359" s="177" t="s">
        <v>50</v>
      </c>
      <c r="H1359" s="177">
        <v>3</v>
      </c>
      <c r="I1359" s="177" t="s">
        <v>50</v>
      </c>
    </row>
    <row r="1360" spans="2:9" ht="15" hidden="1" customHeight="1" outlineLevel="1" x14ac:dyDescent="0.2">
      <c r="B1360" s="44">
        <v>2014</v>
      </c>
      <c r="C1360" s="72"/>
      <c r="D1360" s="177">
        <v>19</v>
      </c>
      <c r="E1360" s="70" t="s">
        <v>276</v>
      </c>
      <c r="F1360" s="177">
        <v>16</v>
      </c>
      <c r="G1360" s="70" t="s">
        <v>276</v>
      </c>
      <c r="H1360" s="177">
        <v>3</v>
      </c>
      <c r="I1360" s="70" t="s">
        <v>276</v>
      </c>
    </row>
    <row r="1361" spans="2:9" ht="15" hidden="1" customHeight="1" outlineLevel="1" x14ac:dyDescent="0.2">
      <c r="B1361" s="225" t="s">
        <v>29</v>
      </c>
      <c r="C1361" s="72"/>
      <c r="D1361" s="77"/>
      <c r="E1361" s="77"/>
      <c r="F1361" s="77"/>
      <c r="G1361" s="77"/>
      <c r="H1361" s="77"/>
      <c r="I1361" s="77"/>
    </row>
    <row r="1362" spans="2:9" ht="15" hidden="1" customHeight="1" outlineLevel="1" x14ac:dyDescent="0.2">
      <c r="B1362" s="76">
        <v>2019</v>
      </c>
      <c r="C1362" s="72"/>
      <c r="D1362" s="180">
        <v>39</v>
      </c>
      <c r="E1362" s="180"/>
      <c r="F1362" s="180">
        <v>33</v>
      </c>
      <c r="G1362" s="180"/>
      <c r="H1362" s="180">
        <v>6</v>
      </c>
      <c r="I1362" s="77"/>
    </row>
    <row r="1363" spans="2:9" ht="15" hidden="1" customHeight="1" outlineLevel="1" x14ac:dyDescent="0.2">
      <c r="B1363" s="76">
        <v>2018</v>
      </c>
      <c r="C1363" s="72"/>
      <c r="D1363" s="77">
        <v>42</v>
      </c>
      <c r="E1363" s="77"/>
      <c r="F1363" s="180">
        <v>37</v>
      </c>
      <c r="G1363" s="77"/>
      <c r="H1363" s="180">
        <v>5</v>
      </c>
      <c r="I1363" s="77"/>
    </row>
    <row r="1364" spans="2:9" ht="15" hidden="1" customHeight="1" outlineLevel="1" x14ac:dyDescent="0.2">
      <c r="B1364" s="76">
        <v>2017</v>
      </c>
      <c r="C1364" s="72"/>
      <c r="D1364" s="77">
        <v>34</v>
      </c>
      <c r="E1364" s="77" t="s">
        <v>50</v>
      </c>
      <c r="F1364" s="77">
        <v>29</v>
      </c>
      <c r="G1364" s="77" t="s">
        <v>50</v>
      </c>
      <c r="H1364" s="77">
        <v>5</v>
      </c>
      <c r="I1364" s="77" t="s">
        <v>50</v>
      </c>
    </row>
    <row r="1365" spans="2:9" ht="15" hidden="1" customHeight="1" outlineLevel="1" x14ac:dyDescent="0.2">
      <c r="B1365" s="44">
        <v>2016</v>
      </c>
      <c r="C1365" s="72"/>
      <c r="D1365" s="177">
        <v>30</v>
      </c>
      <c r="E1365" s="177" t="s">
        <v>50</v>
      </c>
      <c r="F1365" s="177">
        <v>26</v>
      </c>
      <c r="G1365" s="177" t="s">
        <v>50</v>
      </c>
      <c r="H1365" s="177">
        <v>4</v>
      </c>
      <c r="I1365" s="177" t="s">
        <v>50</v>
      </c>
    </row>
    <row r="1366" spans="2:9" ht="15" hidden="1" customHeight="1" outlineLevel="1" x14ac:dyDescent="0.2">
      <c r="B1366" s="44">
        <v>2015</v>
      </c>
      <c r="C1366" s="72"/>
      <c r="D1366" s="177">
        <v>39</v>
      </c>
      <c r="E1366" s="177" t="s">
        <v>50</v>
      </c>
      <c r="F1366" s="177">
        <v>33</v>
      </c>
      <c r="G1366" s="177" t="s">
        <v>50</v>
      </c>
      <c r="H1366" s="177">
        <v>6</v>
      </c>
      <c r="I1366" s="177" t="s">
        <v>50</v>
      </c>
    </row>
    <row r="1367" spans="2:9" ht="15" hidden="1" customHeight="1" outlineLevel="1" x14ac:dyDescent="0.2">
      <c r="B1367" s="44">
        <v>2014</v>
      </c>
      <c r="C1367" s="72"/>
      <c r="D1367" s="177">
        <v>39</v>
      </c>
      <c r="E1367" s="70" t="s">
        <v>276</v>
      </c>
      <c r="F1367" s="177">
        <v>33</v>
      </c>
      <c r="G1367" s="70" t="s">
        <v>276</v>
      </c>
      <c r="H1367" s="177">
        <v>6</v>
      </c>
      <c r="I1367" s="70" t="s">
        <v>276</v>
      </c>
    </row>
    <row r="1368" spans="2:9" ht="15" hidden="1" customHeight="1" outlineLevel="1" x14ac:dyDescent="0.2">
      <c r="B1368" s="225" t="s">
        <v>30</v>
      </c>
      <c r="C1368" s="72"/>
      <c r="D1368" s="77"/>
      <c r="E1368" s="77"/>
      <c r="F1368" s="77"/>
      <c r="G1368" s="77"/>
      <c r="H1368" s="77"/>
      <c r="I1368" s="77"/>
    </row>
    <row r="1369" spans="2:9" ht="15" hidden="1" customHeight="1" outlineLevel="1" x14ac:dyDescent="0.2">
      <c r="B1369" s="76">
        <v>2019</v>
      </c>
      <c r="C1369" s="72"/>
      <c r="D1369" s="180">
        <v>7</v>
      </c>
      <c r="E1369" s="180"/>
      <c r="F1369" s="180">
        <v>5</v>
      </c>
      <c r="G1369" s="180"/>
      <c r="H1369" s="180">
        <v>2</v>
      </c>
      <c r="I1369" s="77"/>
    </row>
    <row r="1370" spans="2:9" ht="15" hidden="1" customHeight="1" outlineLevel="1" x14ac:dyDescent="0.2">
      <c r="B1370" s="76">
        <v>2018</v>
      </c>
      <c r="C1370" s="72"/>
      <c r="D1370" s="77">
        <v>8</v>
      </c>
      <c r="E1370" s="77"/>
      <c r="F1370" s="180">
        <v>6</v>
      </c>
      <c r="G1370" s="77"/>
      <c r="H1370" s="180">
        <v>2</v>
      </c>
      <c r="I1370" s="77"/>
    </row>
    <row r="1371" spans="2:9" ht="15" hidden="1" customHeight="1" outlineLevel="1" x14ac:dyDescent="0.2">
      <c r="B1371" s="76">
        <v>2017</v>
      </c>
      <c r="C1371" s="72"/>
      <c r="D1371" s="77">
        <v>7</v>
      </c>
      <c r="E1371" s="77" t="s">
        <v>50</v>
      </c>
      <c r="F1371" s="77">
        <v>5</v>
      </c>
      <c r="G1371" s="77" t="s">
        <v>50</v>
      </c>
      <c r="H1371" s="77">
        <v>2</v>
      </c>
      <c r="I1371" s="77" t="s">
        <v>50</v>
      </c>
    </row>
    <row r="1372" spans="2:9" ht="15" hidden="1" customHeight="1" outlineLevel="1" x14ac:dyDescent="0.2">
      <c r="B1372" s="44">
        <v>2016</v>
      </c>
      <c r="C1372" s="72"/>
      <c r="D1372" s="177">
        <v>6</v>
      </c>
      <c r="E1372" s="177" t="s">
        <v>50</v>
      </c>
      <c r="F1372" s="177">
        <v>4</v>
      </c>
      <c r="G1372" s="177" t="s">
        <v>50</v>
      </c>
      <c r="H1372" s="177">
        <v>2</v>
      </c>
      <c r="I1372" s="177" t="s">
        <v>50</v>
      </c>
    </row>
    <row r="1373" spans="2:9" ht="15" hidden="1" customHeight="1" outlineLevel="1" x14ac:dyDescent="0.2">
      <c r="B1373" s="44">
        <v>2015</v>
      </c>
      <c r="C1373" s="72"/>
      <c r="D1373" s="177">
        <v>10</v>
      </c>
      <c r="E1373" s="177" t="s">
        <v>50</v>
      </c>
      <c r="F1373" s="177">
        <v>8</v>
      </c>
      <c r="G1373" s="177" t="s">
        <v>50</v>
      </c>
      <c r="H1373" s="177">
        <v>2</v>
      </c>
      <c r="I1373" s="177" t="s">
        <v>50</v>
      </c>
    </row>
    <row r="1374" spans="2:9" ht="15" hidden="1" customHeight="1" outlineLevel="1" x14ac:dyDescent="0.2">
      <c r="B1374" s="44">
        <v>2014</v>
      </c>
      <c r="C1374" s="72"/>
      <c r="D1374" s="177">
        <v>11</v>
      </c>
      <c r="E1374" s="70" t="s">
        <v>276</v>
      </c>
      <c r="F1374" s="177">
        <v>9</v>
      </c>
      <c r="G1374" s="70" t="s">
        <v>276</v>
      </c>
      <c r="H1374" s="177">
        <v>2</v>
      </c>
      <c r="I1374" s="70" t="s">
        <v>276</v>
      </c>
    </row>
    <row r="1375" spans="2:9" ht="15" hidden="1" customHeight="1" outlineLevel="1" x14ac:dyDescent="0.2">
      <c r="B1375" s="225" t="s">
        <v>31</v>
      </c>
      <c r="C1375" s="72"/>
      <c r="D1375" s="77"/>
      <c r="E1375" s="77"/>
      <c r="F1375" s="77"/>
      <c r="G1375" s="77"/>
      <c r="H1375" s="77"/>
      <c r="I1375" s="77"/>
    </row>
    <row r="1376" spans="2:9" ht="15" hidden="1" customHeight="1" outlineLevel="1" x14ac:dyDescent="0.2">
      <c r="B1376" s="76">
        <v>2019</v>
      </c>
      <c r="C1376" s="72"/>
      <c r="D1376" s="180">
        <v>24</v>
      </c>
      <c r="E1376" s="180"/>
      <c r="F1376" s="180">
        <v>23</v>
      </c>
      <c r="G1376" s="180"/>
      <c r="H1376" s="180">
        <v>1</v>
      </c>
      <c r="I1376" s="77"/>
    </row>
    <row r="1377" spans="2:9" ht="15" hidden="1" customHeight="1" outlineLevel="1" x14ac:dyDescent="0.2">
      <c r="B1377" s="76">
        <v>2018</v>
      </c>
      <c r="C1377" s="72"/>
      <c r="D1377" s="77">
        <v>19</v>
      </c>
      <c r="E1377" s="77"/>
      <c r="F1377" s="180">
        <v>18</v>
      </c>
      <c r="G1377" s="77"/>
      <c r="H1377" s="180">
        <v>1</v>
      </c>
      <c r="I1377" s="77"/>
    </row>
    <row r="1378" spans="2:9" ht="15" hidden="1" customHeight="1" outlineLevel="1" x14ac:dyDescent="0.2">
      <c r="B1378" s="76">
        <v>2017</v>
      </c>
      <c r="C1378" s="72"/>
      <c r="D1378" s="77">
        <v>21</v>
      </c>
      <c r="E1378" s="77" t="s">
        <v>50</v>
      </c>
      <c r="F1378" s="77">
        <v>21</v>
      </c>
      <c r="G1378" s="77" t="s">
        <v>50</v>
      </c>
      <c r="H1378" s="77">
        <v>0</v>
      </c>
      <c r="I1378" s="77" t="s">
        <v>50</v>
      </c>
    </row>
    <row r="1379" spans="2:9" ht="15" hidden="1" customHeight="1" outlineLevel="1" x14ac:dyDescent="0.2">
      <c r="B1379" s="44">
        <v>2016</v>
      </c>
      <c r="C1379" s="72"/>
      <c r="D1379" s="177">
        <v>21</v>
      </c>
      <c r="E1379" s="177" t="s">
        <v>50</v>
      </c>
      <c r="F1379" s="177">
        <v>21</v>
      </c>
      <c r="G1379" s="177" t="s">
        <v>50</v>
      </c>
      <c r="H1379" s="77">
        <v>0</v>
      </c>
      <c r="I1379" s="177" t="s">
        <v>50</v>
      </c>
    </row>
    <row r="1380" spans="2:9" ht="15" hidden="1" customHeight="1" outlineLevel="1" x14ac:dyDescent="0.2">
      <c r="B1380" s="44">
        <v>2015</v>
      </c>
      <c r="C1380" s="72"/>
      <c r="D1380" s="177">
        <v>14</v>
      </c>
      <c r="E1380" s="177" t="s">
        <v>50</v>
      </c>
      <c r="F1380" s="177">
        <v>14</v>
      </c>
      <c r="G1380" s="177" t="s">
        <v>50</v>
      </c>
      <c r="H1380" s="77">
        <v>0</v>
      </c>
      <c r="I1380" s="177" t="s">
        <v>50</v>
      </c>
    </row>
    <row r="1381" spans="2:9" ht="15" hidden="1" customHeight="1" outlineLevel="1" x14ac:dyDescent="0.2">
      <c r="B1381" s="44">
        <v>2014</v>
      </c>
      <c r="C1381" s="72"/>
      <c r="D1381" s="177">
        <v>15</v>
      </c>
      <c r="E1381" s="70" t="s">
        <v>276</v>
      </c>
      <c r="F1381" s="177">
        <v>15</v>
      </c>
      <c r="G1381" s="70" t="s">
        <v>276</v>
      </c>
      <c r="H1381" s="77">
        <v>0</v>
      </c>
      <c r="I1381" s="70" t="s">
        <v>276</v>
      </c>
    </row>
    <row r="1382" spans="2:9" ht="15" hidden="1" customHeight="1" outlineLevel="1" x14ac:dyDescent="0.2">
      <c r="B1382" s="225" t="s">
        <v>32</v>
      </c>
      <c r="C1382" s="72"/>
      <c r="D1382" s="77"/>
      <c r="E1382" s="77"/>
      <c r="F1382" s="77"/>
      <c r="G1382" s="77"/>
      <c r="H1382" s="77"/>
      <c r="I1382" s="77"/>
    </row>
    <row r="1383" spans="2:9" ht="15" hidden="1" customHeight="1" outlineLevel="1" x14ac:dyDescent="0.2">
      <c r="B1383" s="76">
        <v>2019</v>
      </c>
      <c r="C1383" s="72"/>
      <c r="D1383" s="180">
        <v>12</v>
      </c>
      <c r="E1383" s="180"/>
      <c r="F1383" s="180">
        <v>8</v>
      </c>
      <c r="G1383" s="180"/>
      <c r="H1383" s="180">
        <v>4</v>
      </c>
      <c r="I1383" s="77"/>
    </row>
    <row r="1384" spans="2:9" ht="15" hidden="1" customHeight="1" outlineLevel="1" x14ac:dyDescent="0.2">
      <c r="B1384" s="76">
        <v>2018</v>
      </c>
      <c r="C1384" s="72"/>
      <c r="D1384" s="77">
        <v>9</v>
      </c>
      <c r="E1384" s="77"/>
      <c r="F1384" s="180">
        <v>6</v>
      </c>
      <c r="G1384" s="77"/>
      <c r="H1384" s="180">
        <v>3</v>
      </c>
      <c r="I1384" s="77"/>
    </row>
    <row r="1385" spans="2:9" ht="15" hidden="1" customHeight="1" outlineLevel="1" x14ac:dyDescent="0.2">
      <c r="B1385" s="76">
        <v>2017</v>
      </c>
      <c r="C1385" s="72"/>
      <c r="D1385" s="77">
        <v>6</v>
      </c>
      <c r="E1385" s="77" t="s">
        <v>50</v>
      </c>
      <c r="F1385" s="77">
        <v>5</v>
      </c>
      <c r="G1385" s="77" t="s">
        <v>50</v>
      </c>
      <c r="H1385" s="77">
        <v>1</v>
      </c>
      <c r="I1385" s="77" t="s">
        <v>50</v>
      </c>
    </row>
    <row r="1386" spans="2:9" ht="15" hidden="1" customHeight="1" outlineLevel="1" x14ac:dyDescent="0.2">
      <c r="B1386" s="44">
        <v>2016</v>
      </c>
      <c r="C1386" s="72"/>
      <c r="D1386" s="177">
        <v>11</v>
      </c>
      <c r="E1386" s="177" t="s">
        <v>50</v>
      </c>
      <c r="F1386" s="177">
        <v>8</v>
      </c>
      <c r="G1386" s="177" t="s">
        <v>50</v>
      </c>
      <c r="H1386" s="177">
        <v>3</v>
      </c>
      <c r="I1386" s="177" t="s">
        <v>50</v>
      </c>
    </row>
    <row r="1387" spans="2:9" ht="15" hidden="1" customHeight="1" outlineLevel="1" x14ac:dyDescent="0.2">
      <c r="B1387" s="44">
        <v>2015</v>
      </c>
      <c r="C1387" s="72"/>
      <c r="D1387" s="177">
        <v>7</v>
      </c>
      <c r="E1387" s="177" t="s">
        <v>50</v>
      </c>
      <c r="F1387" s="77">
        <v>5</v>
      </c>
      <c r="G1387" s="177" t="s">
        <v>50</v>
      </c>
      <c r="H1387" s="77">
        <v>2</v>
      </c>
      <c r="I1387" s="177" t="s">
        <v>50</v>
      </c>
    </row>
    <row r="1388" spans="2:9" ht="15" hidden="1" customHeight="1" outlineLevel="1" x14ac:dyDescent="0.2">
      <c r="B1388" s="44">
        <v>2014</v>
      </c>
      <c r="C1388" s="72"/>
      <c r="D1388" s="177">
        <v>10</v>
      </c>
      <c r="E1388" s="70" t="s">
        <v>276</v>
      </c>
      <c r="F1388" s="177">
        <v>8</v>
      </c>
      <c r="G1388" s="70" t="s">
        <v>276</v>
      </c>
      <c r="H1388" s="177">
        <v>2</v>
      </c>
      <c r="I1388" s="70" t="s">
        <v>276</v>
      </c>
    </row>
    <row r="1389" spans="2:9" ht="15" hidden="1" customHeight="1" outlineLevel="1" x14ac:dyDescent="0.2">
      <c r="B1389" s="225" t="s">
        <v>33</v>
      </c>
      <c r="C1389" s="72"/>
      <c r="D1389" s="77"/>
      <c r="E1389" s="77"/>
      <c r="F1389" s="77"/>
      <c r="G1389" s="77"/>
      <c r="H1389" s="77"/>
      <c r="I1389" s="77"/>
    </row>
    <row r="1390" spans="2:9" ht="15" hidden="1" customHeight="1" outlineLevel="1" x14ac:dyDescent="0.2">
      <c r="B1390" s="76">
        <v>2019</v>
      </c>
      <c r="C1390" s="72"/>
      <c r="D1390" s="180">
        <v>17</v>
      </c>
      <c r="E1390" s="180"/>
      <c r="F1390" s="180">
        <v>17</v>
      </c>
      <c r="G1390" s="180"/>
      <c r="H1390" s="77">
        <v>0</v>
      </c>
      <c r="I1390" s="77"/>
    </row>
    <row r="1391" spans="2:9" ht="15" hidden="1" customHeight="1" outlineLevel="1" x14ac:dyDescent="0.2">
      <c r="B1391" s="76">
        <v>2018</v>
      </c>
      <c r="C1391" s="72"/>
      <c r="D1391" s="77">
        <v>17</v>
      </c>
      <c r="E1391" s="77"/>
      <c r="F1391" s="180">
        <v>17</v>
      </c>
      <c r="G1391" s="77"/>
      <c r="H1391" s="77">
        <v>0</v>
      </c>
      <c r="I1391" s="77"/>
    </row>
    <row r="1392" spans="2:9" ht="15" hidden="1" customHeight="1" outlineLevel="1" x14ac:dyDescent="0.2">
      <c r="B1392" s="76">
        <v>2017</v>
      </c>
      <c r="C1392" s="72"/>
      <c r="D1392" s="77">
        <v>15</v>
      </c>
      <c r="E1392" s="77" t="s">
        <v>50</v>
      </c>
      <c r="F1392" s="77">
        <v>15</v>
      </c>
      <c r="G1392" s="77" t="s">
        <v>50</v>
      </c>
      <c r="H1392" s="77">
        <v>0</v>
      </c>
      <c r="I1392" s="77" t="s">
        <v>50</v>
      </c>
    </row>
    <row r="1393" spans="1:9" ht="15" hidden="1" customHeight="1" outlineLevel="1" x14ac:dyDescent="0.2">
      <c r="B1393" s="44">
        <v>2016</v>
      </c>
      <c r="C1393" s="72"/>
      <c r="D1393" s="177">
        <v>13</v>
      </c>
      <c r="E1393" s="177" t="s">
        <v>50</v>
      </c>
      <c r="F1393" s="177">
        <v>13</v>
      </c>
      <c r="G1393" s="177" t="s">
        <v>50</v>
      </c>
      <c r="H1393" s="77">
        <v>0</v>
      </c>
      <c r="I1393" s="177" t="s">
        <v>50</v>
      </c>
    </row>
    <row r="1394" spans="1:9" ht="15" hidden="1" customHeight="1" outlineLevel="1" x14ac:dyDescent="0.2">
      <c r="B1394" s="44">
        <v>2015</v>
      </c>
      <c r="C1394" s="72"/>
      <c r="D1394" s="177">
        <v>11</v>
      </c>
      <c r="E1394" s="177" t="s">
        <v>50</v>
      </c>
      <c r="F1394" s="177">
        <v>11</v>
      </c>
      <c r="G1394" s="177" t="s">
        <v>50</v>
      </c>
      <c r="H1394" s="77">
        <v>0</v>
      </c>
      <c r="I1394" s="177" t="s">
        <v>50</v>
      </c>
    </row>
    <row r="1395" spans="1:9" ht="15" hidden="1" customHeight="1" outlineLevel="1" x14ac:dyDescent="0.2">
      <c r="B1395" s="44">
        <v>2014</v>
      </c>
      <c r="C1395" s="72"/>
      <c r="D1395" s="177">
        <v>12</v>
      </c>
      <c r="E1395" s="70" t="s">
        <v>276</v>
      </c>
      <c r="F1395" s="177">
        <v>11</v>
      </c>
      <c r="G1395" s="70" t="s">
        <v>276</v>
      </c>
      <c r="H1395" s="177">
        <v>1</v>
      </c>
      <c r="I1395" s="70" t="s">
        <v>276</v>
      </c>
    </row>
    <row r="1396" spans="1:9" ht="15" customHeight="1" collapsed="1" x14ac:dyDescent="0.2">
      <c r="B1396" s="257" t="s">
        <v>207</v>
      </c>
      <c r="C1396" s="173"/>
      <c r="D1396" s="173"/>
      <c r="E1396" s="77"/>
      <c r="F1396" s="77"/>
      <c r="G1396" s="77"/>
      <c r="H1396" s="77"/>
      <c r="I1396" s="77"/>
    </row>
    <row r="1397" spans="1:9" ht="15" customHeight="1" x14ac:dyDescent="0.2">
      <c r="B1397" s="76">
        <v>2019</v>
      </c>
      <c r="C1397" s="72"/>
      <c r="D1397" s="180">
        <v>500</v>
      </c>
      <c r="E1397" s="180"/>
      <c r="F1397" s="180">
        <v>357</v>
      </c>
      <c r="G1397" s="180"/>
      <c r="H1397" s="180">
        <v>143</v>
      </c>
      <c r="I1397" s="77"/>
    </row>
    <row r="1398" spans="1:9" ht="15" customHeight="1" x14ac:dyDescent="0.2">
      <c r="B1398" s="76">
        <v>2018</v>
      </c>
      <c r="C1398" s="72"/>
      <c r="D1398" s="77">
        <v>479</v>
      </c>
      <c r="E1398" s="77"/>
      <c r="F1398" s="180">
        <v>341</v>
      </c>
      <c r="G1398" s="77"/>
      <c r="H1398" s="180">
        <v>138</v>
      </c>
      <c r="I1398" s="77"/>
    </row>
    <row r="1399" spans="1:9" ht="15" customHeight="1" x14ac:dyDescent="0.2">
      <c r="B1399" s="76">
        <v>2017</v>
      </c>
      <c r="C1399" s="72"/>
      <c r="D1399" s="77">
        <v>462</v>
      </c>
      <c r="E1399" s="77" t="s">
        <v>50</v>
      </c>
      <c r="F1399" s="77">
        <v>324</v>
      </c>
      <c r="G1399" s="77" t="s">
        <v>50</v>
      </c>
      <c r="H1399" s="77">
        <v>138</v>
      </c>
      <c r="I1399" s="77" t="s">
        <v>50</v>
      </c>
    </row>
    <row r="1400" spans="1:9" ht="15" customHeight="1" x14ac:dyDescent="0.2">
      <c r="B1400" s="44">
        <v>2016</v>
      </c>
      <c r="C1400" s="72"/>
      <c r="D1400" s="177">
        <v>469</v>
      </c>
      <c r="E1400" s="177" t="s">
        <v>50</v>
      </c>
      <c r="F1400" s="177">
        <v>334</v>
      </c>
      <c r="G1400" s="177" t="s">
        <v>50</v>
      </c>
      <c r="H1400" s="177">
        <v>135</v>
      </c>
      <c r="I1400" s="177" t="s">
        <v>50</v>
      </c>
    </row>
    <row r="1401" spans="1:9" ht="15" customHeight="1" x14ac:dyDescent="0.2">
      <c r="B1401" s="44">
        <v>2015</v>
      </c>
      <c r="C1401" s="72"/>
      <c r="D1401" s="177">
        <v>451</v>
      </c>
      <c r="E1401" s="177" t="s">
        <v>50</v>
      </c>
      <c r="F1401" s="177">
        <v>306</v>
      </c>
      <c r="G1401" s="177" t="s">
        <v>50</v>
      </c>
      <c r="H1401" s="177">
        <v>145</v>
      </c>
      <c r="I1401" s="177" t="s">
        <v>50</v>
      </c>
    </row>
    <row r="1402" spans="1:9" ht="15" customHeight="1" x14ac:dyDescent="0.2">
      <c r="B1402" s="44">
        <v>2014</v>
      </c>
      <c r="C1402" s="72"/>
      <c r="D1402" s="177">
        <v>446</v>
      </c>
      <c r="E1402" s="70" t="s">
        <v>276</v>
      </c>
      <c r="F1402" s="177">
        <v>298</v>
      </c>
      <c r="G1402" s="70" t="s">
        <v>276</v>
      </c>
      <c r="H1402" s="177">
        <v>148</v>
      </c>
      <c r="I1402" s="70" t="s">
        <v>276</v>
      </c>
    </row>
    <row r="1403" spans="1:9" s="69" customFormat="1" ht="15" hidden="1" customHeight="1" outlineLevel="1" x14ac:dyDescent="0.2">
      <c r="A1403" s="11"/>
      <c r="B1403" s="225" t="s">
        <v>17</v>
      </c>
      <c r="C1403" s="72"/>
      <c r="D1403" s="77"/>
      <c r="E1403" s="77"/>
      <c r="F1403" s="11"/>
      <c r="G1403" s="77"/>
      <c r="H1403" s="11"/>
      <c r="I1403" s="77"/>
    </row>
    <row r="1404" spans="1:9" s="69" customFormat="1" ht="15" hidden="1" customHeight="1" outlineLevel="1" x14ac:dyDescent="0.2">
      <c r="A1404" s="11"/>
      <c r="B1404" s="76">
        <v>2019</v>
      </c>
      <c r="C1404" s="72"/>
      <c r="D1404" s="180">
        <v>26</v>
      </c>
      <c r="E1404" s="180"/>
      <c r="F1404" s="180">
        <v>23</v>
      </c>
      <c r="G1404" s="180"/>
      <c r="H1404" s="180">
        <v>3</v>
      </c>
      <c r="I1404" s="77"/>
    </row>
    <row r="1405" spans="1:9" s="69" customFormat="1" ht="15" hidden="1" customHeight="1" outlineLevel="1" x14ac:dyDescent="0.2">
      <c r="A1405" s="11"/>
      <c r="B1405" s="76">
        <v>2018</v>
      </c>
      <c r="C1405" s="72"/>
      <c r="D1405" s="77">
        <v>20</v>
      </c>
      <c r="E1405" s="77"/>
      <c r="F1405" s="180">
        <v>17</v>
      </c>
      <c r="G1405" s="77"/>
      <c r="H1405" s="180">
        <v>3</v>
      </c>
      <c r="I1405" s="77"/>
    </row>
    <row r="1406" spans="1:9" ht="15" hidden="1" customHeight="1" outlineLevel="1" x14ac:dyDescent="0.2">
      <c r="B1406" s="76">
        <v>2017</v>
      </c>
      <c r="C1406" s="72"/>
      <c r="D1406" s="77">
        <v>18</v>
      </c>
      <c r="E1406" s="77" t="s">
        <v>50</v>
      </c>
      <c r="F1406" s="77">
        <v>15</v>
      </c>
      <c r="G1406" s="77" t="s">
        <v>50</v>
      </c>
      <c r="H1406" s="77">
        <v>3</v>
      </c>
      <c r="I1406" s="77" t="s">
        <v>50</v>
      </c>
    </row>
    <row r="1407" spans="1:9" ht="15" hidden="1" customHeight="1" outlineLevel="1" x14ac:dyDescent="0.2">
      <c r="B1407" s="44">
        <v>2016</v>
      </c>
      <c r="C1407" s="72"/>
      <c r="D1407" s="177">
        <v>20</v>
      </c>
      <c r="E1407" s="177" t="s">
        <v>50</v>
      </c>
      <c r="F1407" s="177">
        <v>17</v>
      </c>
      <c r="G1407" s="177" t="s">
        <v>50</v>
      </c>
      <c r="H1407" s="177">
        <v>3</v>
      </c>
      <c r="I1407" s="177" t="s">
        <v>50</v>
      </c>
    </row>
    <row r="1408" spans="1:9" ht="15" hidden="1" customHeight="1" outlineLevel="1" x14ac:dyDescent="0.2">
      <c r="B1408" s="44">
        <v>2015</v>
      </c>
      <c r="C1408" s="72"/>
      <c r="D1408" s="177">
        <v>17</v>
      </c>
      <c r="E1408" s="177" t="s">
        <v>50</v>
      </c>
      <c r="F1408" s="177">
        <v>14</v>
      </c>
      <c r="G1408" s="177" t="s">
        <v>50</v>
      </c>
      <c r="H1408" s="177">
        <v>3</v>
      </c>
      <c r="I1408" s="177" t="s">
        <v>50</v>
      </c>
    </row>
    <row r="1409" spans="2:9" ht="15" hidden="1" customHeight="1" outlineLevel="1" x14ac:dyDescent="0.2">
      <c r="B1409" s="44">
        <v>2014</v>
      </c>
      <c r="C1409" s="72"/>
      <c r="D1409" s="177">
        <v>17</v>
      </c>
      <c r="E1409" s="70" t="s">
        <v>276</v>
      </c>
      <c r="F1409" s="177">
        <v>14</v>
      </c>
      <c r="G1409" s="70" t="s">
        <v>276</v>
      </c>
      <c r="H1409" s="177">
        <v>3</v>
      </c>
      <c r="I1409" s="70" t="s">
        <v>276</v>
      </c>
    </row>
    <row r="1410" spans="2:9" ht="15" hidden="1" customHeight="1" outlineLevel="1" x14ac:dyDescent="0.2">
      <c r="B1410" s="225" t="s">
        <v>18</v>
      </c>
      <c r="C1410" s="72"/>
      <c r="D1410" s="77"/>
      <c r="E1410" s="77"/>
      <c r="F1410" s="77"/>
      <c r="G1410" s="77"/>
      <c r="H1410" s="77"/>
      <c r="I1410" s="77"/>
    </row>
    <row r="1411" spans="2:9" ht="15" hidden="1" customHeight="1" outlineLevel="1" x14ac:dyDescent="0.2">
      <c r="B1411" s="76">
        <v>2019</v>
      </c>
      <c r="C1411" s="72"/>
      <c r="D1411" s="180">
        <v>1</v>
      </c>
      <c r="E1411" s="180"/>
      <c r="F1411" s="77">
        <v>0</v>
      </c>
      <c r="G1411" s="180"/>
      <c r="H1411" s="180">
        <v>1</v>
      </c>
      <c r="I1411" s="77"/>
    </row>
    <row r="1412" spans="2:9" ht="15" hidden="1" customHeight="1" outlineLevel="1" x14ac:dyDescent="0.2">
      <c r="B1412" s="76">
        <v>2018</v>
      </c>
      <c r="C1412" s="72"/>
      <c r="D1412" s="77">
        <v>1</v>
      </c>
      <c r="E1412" s="77"/>
      <c r="F1412" s="77">
        <v>0</v>
      </c>
      <c r="G1412" s="77"/>
      <c r="H1412" s="77">
        <v>1</v>
      </c>
      <c r="I1412" s="77"/>
    </row>
    <row r="1413" spans="2:9" ht="15" hidden="1" customHeight="1" outlineLevel="1" x14ac:dyDescent="0.2">
      <c r="B1413" s="76">
        <v>2017</v>
      </c>
      <c r="C1413" s="72"/>
      <c r="D1413" s="77">
        <v>1</v>
      </c>
      <c r="E1413" s="77" t="s">
        <v>50</v>
      </c>
      <c r="F1413" s="77">
        <v>0</v>
      </c>
      <c r="G1413" s="77" t="s">
        <v>50</v>
      </c>
      <c r="H1413" s="77">
        <v>1</v>
      </c>
      <c r="I1413" s="77" t="s">
        <v>50</v>
      </c>
    </row>
    <row r="1414" spans="2:9" ht="15" hidden="1" customHeight="1" outlineLevel="1" x14ac:dyDescent="0.2">
      <c r="B1414" s="44">
        <v>2016</v>
      </c>
      <c r="C1414" s="72"/>
      <c r="D1414" s="177">
        <v>1</v>
      </c>
      <c r="E1414" s="177" t="s">
        <v>50</v>
      </c>
      <c r="F1414" s="77">
        <v>0</v>
      </c>
      <c r="G1414" s="177" t="s">
        <v>50</v>
      </c>
      <c r="H1414" s="77">
        <v>1</v>
      </c>
      <c r="I1414" s="177" t="s">
        <v>50</v>
      </c>
    </row>
    <row r="1415" spans="2:9" ht="15" hidden="1" customHeight="1" outlineLevel="1" x14ac:dyDescent="0.2">
      <c r="B1415" s="44">
        <v>2015</v>
      </c>
      <c r="C1415" s="72"/>
      <c r="D1415" s="177">
        <v>1</v>
      </c>
      <c r="E1415" s="177" t="s">
        <v>50</v>
      </c>
      <c r="F1415" s="77">
        <v>0</v>
      </c>
      <c r="G1415" s="177" t="s">
        <v>50</v>
      </c>
      <c r="H1415" s="77">
        <v>1</v>
      </c>
      <c r="I1415" s="177" t="s">
        <v>50</v>
      </c>
    </row>
    <row r="1416" spans="2:9" ht="15" hidden="1" customHeight="1" outlineLevel="1" x14ac:dyDescent="0.2">
      <c r="B1416" s="44">
        <v>2014</v>
      </c>
      <c r="C1416" s="72"/>
      <c r="D1416" s="177">
        <v>2</v>
      </c>
      <c r="E1416" s="70" t="s">
        <v>276</v>
      </c>
      <c r="F1416" s="77">
        <v>1</v>
      </c>
      <c r="G1416" s="70" t="s">
        <v>276</v>
      </c>
      <c r="H1416" s="77">
        <v>1</v>
      </c>
      <c r="I1416" s="70" t="s">
        <v>276</v>
      </c>
    </row>
    <row r="1417" spans="2:9" ht="15" hidden="1" customHeight="1" outlineLevel="1" x14ac:dyDescent="0.2">
      <c r="B1417" s="225" t="s">
        <v>19</v>
      </c>
      <c r="C1417" s="72"/>
      <c r="D1417" s="77"/>
      <c r="E1417" s="77"/>
      <c r="F1417" s="77"/>
      <c r="G1417" s="77"/>
      <c r="H1417" s="77"/>
      <c r="I1417" s="77"/>
    </row>
    <row r="1418" spans="2:9" ht="15" hidden="1" customHeight="1" outlineLevel="1" x14ac:dyDescent="0.2">
      <c r="B1418" s="76">
        <v>2019</v>
      </c>
      <c r="C1418" s="72"/>
      <c r="D1418" s="180">
        <v>12</v>
      </c>
      <c r="E1418" s="180"/>
      <c r="F1418" s="180">
        <v>6</v>
      </c>
      <c r="G1418" s="180"/>
      <c r="H1418" s="180">
        <v>6</v>
      </c>
      <c r="I1418" s="77"/>
    </row>
    <row r="1419" spans="2:9" ht="15" hidden="1" customHeight="1" outlineLevel="1" x14ac:dyDescent="0.2">
      <c r="B1419" s="76">
        <v>2018</v>
      </c>
      <c r="C1419" s="72"/>
      <c r="D1419" s="77">
        <v>14</v>
      </c>
      <c r="E1419" s="77"/>
      <c r="F1419" s="180">
        <v>6</v>
      </c>
      <c r="G1419" s="77"/>
      <c r="H1419" s="180">
        <v>8</v>
      </c>
      <c r="I1419" s="77"/>
    </row>
    <row r="1420" spans="2:9" ht="15" hidden="1" customHeight="1" outlineLevel="1" x14ac:dyDescent="0.2">
      <c r="B1420" s="76">
        <v>2017</v>
      </c>
      <c r="C1420" s="72"/>
      <c r="D1420" s="77">
        <v>16</v>
      </c>
      <c r="E1420" s="77" t="s">
        <v>50</v>
      </c>
      <c r="F1420" s="77">
        <v>8</v>
      </c>
      <c r="G1420" s="77" t="s">
        <v>50</v>
      </c>
      <c r="H1420" s="77">
        <v>8</v>
      </c>
      <c r="I1420" s="77" t="s">
        <v>50</v>
      </c>
    </row>
    <row r="1421" spans="2:9" ht="15" hidden="1" customHeight="1" outlineLevel="1" x14ac:dyDescent="0.2">
      <c r="B1421" s="44">
        <v>2016</v>
      </c>
      <c r="C1421" s="72"/>
      <c r="D1421" s="177">
        <v>15</v>
      </c>
      <c r="E1421" s="177" t="s">
        <v>50</v>
      </c>
      <c r="F1421" s="177">
        <v>7</v>
      </c>
      <c r="G1421" s="177" t="s">
        <v>50</v>
      </c>
      <c r="H1421" s="177">
        <v>8</v>
      </c>
      <c r="I1421" s="177" t="s">
        <v>50</v>
      </c>
    </row>
    <row r="1422" spans="2:9" ht="15" hidden="1" customHeight="1" outlineLevel="1" x14ac:dyDescent="0.2">
      <c r="B1422" s="44">
        <v>2015</v>
      </c>
      <c r="C1422" s="72"/>
      <c r="D1422" s="177">
        <v>13</v>
      </c>
      <c r="E1422" s="177" t="s">
        <v>50</v>
      </c>
      <c r="F1422" s="177">
        <v>5</v>
      </c>
      <c r="G1422" s="177" t="s">
        <v>50</v>
      </c>
      <c r="H1422" s="177">
        <v>8</v>
      </c>
      <c r="I1422" s="177" t="s">
        <v>50</v>
      </c>
    </row>
    <row r="1423" spans="2:9" ht="15" hidden="1" customHeight="1" outlineLevel="1" x14ac:dyDescent="0.2">
      <c r="B1423" s="44">
        <v>2014</v>
      </c>
      <c r="C1423" s="72"/>
      <c r="D1423" s="177">
        <v>12</v>
      </c>
      <c r="E1423" s="70" t="s">
        <v>276</v>
      </c>
      <c r="F1423" s="177">
        <v>4</v>
      </c>
      <c r="G1423" s="70" t="s">
        <v>276</v>
      </c>
      <c r="H1423" s="177">
        <v>8</v>
      </c>
      <c r="I1423" s="70" t="s">
        <v>276</v>
      </c>
    </row>
    <row r="1424" spans="2:9" ht="15" hidden="1" customHeight="1" outlineLevel="1" x14ac:dyDescent="0.2">
      <c r="B1424" s="225" t="s">
        <v>20</v>
      </c>
      <c r="C1424" s="72"/>
      <c r="D1424" s="77"/>
      <c r="E1424" s="77"/>
      <c r="F1424" s="77"/>
      <c r="G1424" s="77"/>
      <c r="H1424" s="77"/>
      <c r="I1424" s="77"/>
    </row>
    <row r="1425" spans="2:9" ht="15" hidden="1" customHeight="1" outlineLevel="1" x14ac:dyDescent="0.2">
      <c r="B1425" s="76">
        <v>2019</v>
      </c>
      <c r="C1425" s="72"/>
      <c r="D1425" s="180">
        <v>2</v>
      </c>
      <c r="E1425" s="180"/>
      <c r="F1425" s="180">
        <v>2</v>
      </c>
      <c r="G1425" s="180"/>
      <c r="H1425" s="77">
        <v>0</v>
      </c>
      <c r="I1425" s="77"/>
    </row>
    <row r="1426" spans="2:9" ht="15" hidden="1" customHeight="1" outlineLevel="1" x14ac:dyDescent="0.2">
      <c r="B1426" s="76">
        <v>2018</v>
      </c>
      <c r="C1426" s="72"/>
      <c r="D1426" s="77">
        <v>2</v>
      </c>
      <c r="E1426" s="77"/>
      <c r="F1426" s="77">
        <v>2</v>
      </c>
      <c r="G1426" s="77"/>
      <c r="H1426" s="77">
        <v>0</v>
      </c>
      <c r="I1426" s="77"/>
    </row>
    <row r="1427" spans="2:9" ht="15" hidden="1" customHeight="1" outlineLevel="1" x14ac:dyDescent="0.2">
      <c r="B1427" s="76">
        <v>2017</v>
      </c>
      <c r="C1427" s="72"/>
      <c r="D1427" s="77">
        <v>1</v>
      </c>
      <c r="E1427" s="77" t="s">
        <v>50</v>
      </c>
      <c r="F1427" s="77">
        <v>1</v>
      </c>
      <c r="G1427" s="77" t="s">
        <v>50</v>
      </c>
      <c r="H1427" s="77">
        <v>0</v>
      </c>
      <c r="I1427" s="77" t="s">
        <v>50</v>
      </c>
    </row>
    <row r="1428" spans="2:9" ht="15" hidden="1" customHeight="1" outlineLevel="1" x14ac:dyDescent="0.2">
      <c r="B1428" s="44">
        <v>2016</v>
      </c>
      <c r="C1428" s="72"/>
      <c r="D1428" s="177">
        <v>1</v>
      </c>
      <c r="E1428" s="177" t="s">
        <v>50</v>
      </c>
      <c r="F1428" s="77">
        <v>1</v>
      </c>
      <c r="G1428" s="177" t="s">
        <v>50</v>
      </c>
      <c r="H1428" s="77">
        <v>0</v>
      </c>
      <c r="I1428" s="177" t="s">
        <v>50</v>
      </c>
    </row>
    <row r="1429" spans="2:9" ht="15" hidden="1" customHeight="1" outlineLevel="1" x14ac:dyDescent="0.2">
      <c r="B1429" s="44">
        <v>2015</v>
      </c>
      <c r="C1429" s="72"/>
      <c r="D1429" s="177">
        <v>1</v>
      </c>
      <c r="E1429" s="177" t="s">
        <v>50</v>
      </c>
      <c r="F1429" s="77">
        <v>1</v>
      </c>
      <c r="G1429" s="177" t="s">
        <v>50</v>
      </c>
      <c r="H1429" s="77">
        <v>0</v>
      </c>
      <c r="I1429" s="177" t="s">
        <v>50</v>
      </c>
    </row>
    <row r="1430" spans="2:9" ht="15" hidden="1" customHeight="1" outlineLevel="1" x14ac:dyDescent="0.2">
      <c r="B1430" s="44">
        <v>2014</v>
      </c>
      <c r="C1430" s="72"/>
      <c r="D1430" s="77">
        <v>0</v>
      </c>
      <c r="E1430" s="70" t="s">
        <v>276</v>
      </c>
      <c r="F1430" s="77">
        <v>0</v>
      </c>
      <c r="G1430" s="70" t="s">
        <v>276</v>
      </c>
      <c r="H1430" s="77">
        <v>0</v>
      </c>
      <c r="I1430" s="70" t="s">
        <v>276</v>
      </c>
    </row>
    <row r="1431" spans="2:9" ht="15" hidden="1" customHeight="1" outlineLevel="1" x14ac:dyDescent="0.2">
      <c r="B1431" s="225" t="s">
        <v>21</v>
      </c>
      <c r="C1431" s="267"/>
      <c r="D1431" s="267"/>
      <c r="E1431" s="267"/>
      <c r="F1431" s="267"/>
      <c r="G1431" s="267"/>
      <c r="H1431" s="267"/>
      <c r="I1431" s="267"/>
    </row>
    <row r="1432" spans="2:9" ht="15" hidden="1" customHeight="1" outlineLevel="1" x14ac:dyDescent="0.2">
      <c r="B1432" s="76">
        <v>2019</v>
      </c>
      <c r="C1432" s="72"/>
      <c r="D1432" s="77">
        <v>0</v>
      </c>
      <c r="E1432" s="77"/>
      <c r="F1432" s="77">
        <v>0</v>
      </c>
      <c r="G1432" s="77"/>
      <c r="H1432" s="77">
        <v>0</v>
      </c>
      <c r="I1432" s="77"/>
    </row>
    <row r="1433" spans="2:9" ht="15" hidden="1" customHeight="1" outlineLevel="1" x14ac:dyDescent="0.2">
      <c r="B1433" s="76">
        <v>2018</v>
      </c>
      <c r="C1433" s="72"/>
      <c r="D1433" s="77">
        <v>0</v>
      </c>
      <c r="E1433" s="77"/>
      <c r="F1433" s="77">
        <v>0</v>
      </c>
      <c r="G1433" s="77"/>
      <c r="H1433" s="77">
        <v>0</v>
      </c>
      <c r="I1433" s="77"/>
    </row>
    <row r="1434" spans="2:9" ht="15" hidden="1" customHeight="1" outlineLevel="1" x14ac:dyDescent="0.2">
      <c r="B1434" s="76">
        <v>2017</v>
      </c>
      <c r="C1434" s="72"/>
      <c r="D1434" s="77">
        <v>0</v>
      </c>
      <c r="E1434" s="77" t="s">
        <v>50</v>
      </c>
      <c r="F1434" s="77">
        <v>0</v>
      </c>
      <c r="G1434" s="77" t="s">
        <v>50</v>
      </c>
      <c r="H1434" s="77">
        <v>0</v>
      </c>
      <c r="I1434" s="77" t="s">
        <v>50</v>
      </c>
    </row>
    <row r="1435" spans="2:9" ht="15" hidden="1" customHeight="1" outlineLevel="1" x14ac:dyDescent="0.2">
      <c r="B1435" s="44">
        <v>2016</v>
      </c>
      <c r="C1435" s="72"/>
      <c r="D1435" s="77">
        <v>0</v>
      </c>
      <c r="E1435" s="77" t="s">
        <v>50</v>
      </c>
      <c r="F1435" s="77">
        <v>0</v>
      </c>
      <c r="G1435" s="77" t="s">
        <v>50</v>
      </c>
      <c r="H1435" s="77">
        <v>0</v>
      </c>
      <c r="I1435" s="77" t="s">
        <v>50</v>
      </c>
    </row>
    <row r="1436" spans="2:9" ht="15" hidden="1" customHeight="1" outlineLevel="1" x14ac:dyDescent="0.2">
      <c r="B1436" s="44">
        <v>2015</v>
      </c>
      <c r="C1436" s="72"/>
      <c r="D1436" s="77">
        <v>0</v>
      </c>
      <c r="E1436" s="77" t="s">
        <v>50</v>
      </c>
      <c r="F1436" s="77">
        <v>0</v>
      </c>
      <c r="G1436" s="77" t="s">
        <v>50</v>
      </c>
      <c r="H1436" s="77">
        <v>0</v>
      </c>
      <c r="I1436" s="77" t="s">
        <v>50</v>
      </c>
    </row>
    <row r="1437" spans="2:9" ht="15" hidden="1" customHeight="1" outlineLevel="1" x14ac:dyDescent="0.2">
      <c r="B1437" s="44">
        <v>2014</v>
      </c>
      <c r="C1437" s="72"/>
      <c r="D1437" s="77">
        <v>0</v>
      </c>
      <c r="E1437" s="70" t="s">
        <v>276</v>
      </c>
      <c r="F1437" s="77">
        <v>0</v>
      </c>
      <c r="G1437" s="70" t="s">
        <v>276</v>
      </c>
      <c r="H1437" s="77">
        <v>0</v>
      </c>
      <c r="I1437" s="70" t="s">
        <v>276</v>
      </c>
    </row>
    <row r="1438" spans="2:9" ht="15" hidden="1" customHeight="1" outlineLevel="1" x14ac:dyDescent="0.2">
      <c r="B1438" s="225" t="s">
        <v>22</v>
      </c>
      <c r="C1438" s="72"/>
      <c r="D1438" s="77"/>
      <c r="E1438" s="77"/>
      <c r="F1438" s="77"/>
      <c r="G1438" s="77"/>
      <c r="H1438" s="77"/>
      <c r="I1438" s="77"/>
    </row>
    <row r="1439" spans="2:9" ht="15" hidden="1" customHeight="1" outlineLevel="1" x14ac:dyDescent="0.2">
      <c r="B1439" s="76">
        <v>2019</v>
      </c>
      <c r="C1439" s="72"/>
      <c r="D1439" s="180">
        <v>20</v>
      </c>
      <c r="E1439" s="180"/>
      <c r="F1439" s="180">
        <v>10</v>
      </c>
      <c r="G1439" s="180"/>
      <c r="H1439" s="180">
        <v>10</v>
      </c>
      <c r="I1439" s="77"/>
    </row>
    <row r="1440" spans="2:9" ht="15" hidden="1" customHeight="1" outlineLevel="1" x14ac:dyDescent="0.2">
      <c r="B1440" s="76">
        <v>2018</v>
      </c>
      <c r="C1440" s="72"/>
      <c r="D1440" s="77">
        <v>21</v>
      </c>
      <c r="E1440" s="77"/>
      <c r="F1440" s="180">
        <v>11</v>
      </c>
      <c r="G1440" s="77"/>
      <c r="H1440" s="180">
        <v>10</v>
      </c>
      <c r="I1440" s="77"/>
    </row>
    <row r="1441" spans="2:9" ht="15" hidden="1" customHeight="1" outlineLevel="1" x14ac:dyDescent="0.2">
      <c r="B1441" s="76">
        <v>2017</v>
      </c>
      <c r="C1441" s="72"/>
      <c r="D1441" s="77">
        <v>18</v>
      </c>
      <c r="E1441" s="77" t="s">
        <v>50</v>
      </c>
      <c r="F1441" s="77">
        <v>8</v>
      </c>
      <c r="G1441" s="77" t="s">
        <v>50</v>
      </c>
      <c r="H1441" s="77">
        <v>10</v>
      </c>
      <c r="I1441" s="77" t="s">
        <v>50</v>
      </c>
    </row>
    <row r="1442" spans="2:9" ht="15" hidden="1" customHeight="1" outlineLevel="1" x14ac:dyDescent="0.2">
      <c r="B1442" s="44">
        <v>2016</v>
      </c>
      <c r="C1442" s="72"/>
      <c r="D1442" s="177">
        <v>15</v>
      </c>
      <c r="E1442" s="177" t="s">
        <v>50</v>
      </c>
      <c r="F1442" s="177">
        <v>6</v>
      </c>
      <c r="G1442" s="177" t="s">
        <v>50</v>
      </c>
      <c r="H1442" s="177">
        <v>9</v>
      </c>
      <c r="I1442" s="177" t="s">
        <v>50</v>
      </c>
    </row>
    <row r="1443" spans="2:9" ht="15" hidden="1" customHeight="1" outlineLevel="1" x14ac:dyDescent="0.2">
      <c r="B1443" s="44">
        <v>2015</v>
      </c>
      <c r="C1443" s="72"/>
      <c r="D1443" s="177">
        <v>17</v>
      </c>
      <c r="E1443" s="177" t="s">
        <v>50</v>
      </c>
      <c r="F1443" s="177">
        <v>6</v>
      </c>
      <c r="G1443" s="177" t="s">
        <v>50</v>
      </c>
      <c r="H1443" s="177">
        <v>11</v>
      </c>
      <c r="I1443" s="177" t="s">
        <v>50</v>
      </c>
    </row>
    <row r="1444" spans="2:9" ht="15" hidden="1" customHeight="1" outlineLevel="1" x14ac:dyDescent="0.2">
      <c r="B1444" s="44">
        <v>2014</v>
      </c>
      <c r="C1444" s="72"/>
      <c r="D1444" s="177">
        <v>18</v>
      </c>
      <c r="E1444" s="70" t="s">
        <v>276</v>
      </c>
      <c r="F1444" s="177">
        <v>7</v>
      </c>
      <c r="G1444" s="70" t="s">
        <v>276</v>
      </c>
      <c r="H1444" s="177">
        <v>11</v>
      </c>
      <c r="I1444" s="70" t="s">
        <v>276</v>
      </c>
    </row>
    <row r="1445" spans="2:9" ht="15" hidden="1" customHeight="1" outlineLevel="1" x14ac:dyDescent="0.2">
      <c r="B1445" s="225" t="s">
        <v>23</v>
      </c>
      <c r="C1445" s="267"/>
      <c r="D1445" s="267"/>
      <c r="E1445" s="267"/>
      <c r="F1445" s="267"/>
      <c r="G1445" s="267"/>
      <c r="H1445" s="267"/>
      <c r="I1445" s="267"/>
    </row>
    <row r="1446" spans="2:9" ht="15" hidden="1" customHeight="1" outlineLevel="1" x14ac:dyDescent="0.2">
      <c r="B1446" s="76">
        <v>2019</v>
      </c>
      <c r="C1446" s="72"/>
      <c r="D1446" s="180">
        <v>79</v>
      </c>
      <c r="E1446" s="180"/>
      <c r="F1446" s="180">
        <v>41</v>
      </c>
      <c r="G1446" s="180"/>
      <c r="H1446" s="180">
        <v>38</v>
      </c>
      <c r="I1446" s="77"/>
    </row>
    <row r="1447" spans="2:9" ht="15" hidden="1" customHeight="1" outlineLevel="1" x14ac:dyDescent="0.2">
      <c r="B1447" s="76">
        <v>2018</v>
      </c>
      <c r="C1447" s="72"/>
      <c r="D1447" s="77">
        <v>80</v>
      </c>
      <c r="E1447" s="77"/>
      <c r="F1447" s="180">
        <v>43</v>
      </c>
      <c r="G1447" s="77"/>
      <c r="H1447" s="180">
        <v>37</v>
      </c>
      <c r="I1447" s="77"/>
    </row>
    <row r="1448" spans="2:9" ht="15" hidden="1" customHeight="1" outlineLevel="1" x14ac:dyDescent="0.2">
      <c r="B1448" s="76">
        <v>2017</v>
      </c>
      <c r="C1448" s="72"/>
      <c r="D1448" s="77">
        <v>76</v>
      </c>
      <c r="E1448" s="77" t="s">
        <v>50</v>
      </c>
      <c r="F1448" s="77">
        <v>41</v>
      </c>
      <c r="G1448" s="77" t="s">
        <v>50</v>
      </c>
      <c r="H1448" s="77">
        <v>35</v>
      </c>
      <c r="I1448" s="77" t="s">
        <v>50</v>
      </c>
    </row>
    <row r="1449" spans="2:9" ht="15" hidden="1" customHeight="1" outlineLevel="1" x14ac:dyDescent="0.2">
      <c r="B1449" s="44">
        <v>2016</v>
      </c>
      <c r="C1449" s="72"/>
      <c r="D1449" s="177">
        <v>81</v>
      </c>
      <c r="E1449" s="177" t="s">
        <v>50</v>
      </c>
      <c r="F1449" s="177">
        <v>46</v>
      </c>
      <c r="G1449" s="177" t="s">
        <v>50</v>
      </c>
      <c r="H1449" s="177">
        <v>35</v>
      </c>
      <c r="I1449" s="177" t="s">
        <v>50</v>
      </c>
    </row>
    <row r="1450" spans="2:9" ht="15" hidden="1" customHeight="1" outlineLevel="1" x14ac:dyDescent="0.2">
      <c r="B1450" s="44">
        <v>2015</v>
      </c>
      <c r="C1450" s="72"/>
      <c r="D1450" s="177">
        <v>83</v>
      </c>
      <c r="E1450" s="177" t="s">
        <v>50</v>
      </c>
      <c r="F1450" s="177">
        <v>45</v>
      </c>
      <c r="G1450" s="177" t="s">
        <v>50</v>
      </c>
      <c r="H1450" s="177">
        <v>38</v>
      </c>
      <c r="I1450" s="177" t="s">
        <v>50</v>
      </c>
    </row>
    <row r="1451" spans="2:9" ht="15" hidden="1" customHeight="1" outlineLevel="1" x14ac:dyDescent="0.2">
      <c r="B1451" s="44">
        <v>2014</v>
      </c>
      <c r="C1451" s="72"/>
      <c r="D1451" s="177">
        <v>78</v>
      </c>
      <c r="E1451" s="70" t="s">
        <v>276</v>
      </c>
      <c r="F1451" s="177">
        <v>43</v>
      </c>
      <c r="G1451" s="70" t="s">
        <v>276</v>
      </c>
      <c r="H1451" s="177">
        <v>35</v>
      </c>
      <c r="I1451" s="70" t="s">
        <v>276</v>
      </c>
    </row>
    <row r="1452" spans="2:9" ht="15" hidden="1" customHeight="1" outlineLevel="1" x14ac:dyDescent="0.2">
      <c r="B1452" s="225" t="s">
        <v>24</v>
      </c>
      <c r="C1452" s="72"/>
      <c r="D1452" s="77"/>
      <c r="E1452" s="77"/>
      <c r="F1452" s="77"/>
      <c r="G1452" s="77"/>
      <c r="H1452" s="77"/>
      <c r="I1452" s="77"/>
    </row>
    <row r="1453" spans="2:9" ht="15" hidden="1" customHeight="1" outlineLevel="1" x14ac:dyDescent="0.2">
      <c r="B1453" s="76">
        <v>2019</v>
      </c>
      <c r="C1453" s="72"/>
      <c r="D1453" s="180">
        <v>33</v>
      </c>
      <c r="E1453" s="180"/>
      <c r="F1453" s="180">
        <v>13</v>
      </c>
      <c r="G1453" s="180"/>
      <c r="H1453" s="180">
        <v>20</v>
      </c>
      <c r="I1453" s="77"/>
    </row>
    <row r="1454" spans="2:9" ht="15" hidden="1" customHeight="1" outlineLevel="1" x14ac:dyDescent="0.2">
      <c r="B1454" s="76">
        <v>2018</v>
      </c>
      <c r="C1454" s="72"/>
      <c r="D1454" s="77">
        <v>31</v>
      </c>
      <c r="E1454" s="77"/>
      <c r="F1454" s="180">
        <v>11</v>
      </c>
      <c r="G1454" s="77"/>
      <c r="H1454" s="180">
        <v>20</v>
      </c>
      <c r="I1454" s="77"/>
    </row>
    <row r="1455" spans="2:9" ht="15" hidden="1" customHeight="1" outlineLevel="1" x14ac:dyDescent="0.2">
      <c r="B1455" s="76">
        <v>2017</v>
      </c>
      <c r="C1455" s="72"/>
      <c r="D1455" s="77">
        <v>30</v>
      </c>
      <c r="E1455" s="77" t="s">
        <v>50</v>
      </c>
      <c r="F1455" s="77">
        <v>9</v>
      </c>
      <c r="G1455" s="77" t="s">
        <v>50</v>
      </c>
      <c r="H1455" s="77">
        <v>21</v>
      </c>
      <c r="I1455" s="77" t="s">
        <v>50</v>
      </c>
    </row>
    <row r="1456" spans="2:9" ht="15" hidden="1" customHeight="1" outlineLevel="1" x14ac:dyDescent="0.2">
      <c r="B1456" s="44">
        <v>2016</v>
      </c>
      <c r="C1456" s="72"/>
      <c r="D1456" s="177">
        <v>33</v>
      </c>
      <c r="E1456" s="177" t="s">
        <v>50</v>
      </c>
      <c r="F1456" s="177">
        <v>10</v>
      </c>
      <c r="G1456" s="177" t="s">
        <v>50</v>
      </c>
      <c r="H1456" s="177">
        <v>23</v>
      </c>
      <c r="I1456" s="177" t="s">
        <v>50</v>
      </c>
    </row>
    <row r="1457" spans="2:9" ht="15" hidden="1" customHeight="1" outlineLevel="1" x14ac:dyDescent="0.2">
      <c r="B1457" s="44">
        <v>2015</v>
      </c>
      <c r="C1457" s="72"/>
      <c r="D1457" s="177">
        <v>31</v>
      </c>
      <c r="E1457" s="177" t="s">
        <v>50</v>
      </c>
      <c r="F1457" s="177">
        <v>8</v>
      </c>
      <c r="G1457" s="177" t="s">
        <v>50</v>
      </c>
      <c r="H1457" s="177">
        <v>23</v>
      </c>
      <c r="I1457" s="177" t="s">
        <v>50</v>
      </c>
    </row>
    <row r="1458" spans="2:9" ht="15" hidden="1" customHeight="1" outlineLevel="1" x14ac:dyDescent="0.2">
      <c r="B1458" s="44">
        <v>2014</v>
      </c>
      <c r="C1458" s="72"/>
      <c r="D1458" s="177">
        <v>32</v>
      </c>
      <c r="E1458" s="70" t="s">
        <v>276</v>
      </c>
      <c r="F1458" s="177">
        <v>8</v>
      </c>
      <c r="G1458" s="70" t="s">
        <v>276</v>
      </c>
      <c r="H1458" s="177">
        <v>24</v>
      </c>
      <c r="I1458" s="70" t="s">
        <v>276</v>
      </c>
    </row>
    <row r="1459" spans="2:9" ht="15" hidden="1" customHeight="1" outlineLevel="1" x14ac:dyDescent="0.2">
      <c r="B1459" s="225" t="s">
        <v>25</v>
      </c>
      <c r="C1459" s="72"/>
      <c r="D1459" s="77"/>
      <c r="E1459" s="77"/>
      <c r="F1459" s="77"/>
      <c r="G1459" s="77"/>
      <c r="H1459" s="77"/>
      <c r="I1459" s="77"/>
    </row>
    <row r="1460" spans="2:9" ht="15" hidden="1" customHeight="1" outlineLevel="1" x14ac:dyDescent="0.2">
      <c r="B1460" s="76">
        <v>2019</v>
      </c>
      <c r="C1460" s="72"/>
      <c r="D1460" s="180">
        <v>105</v>
      </c>
      <c r="E1460" s="180"/>
      <c r="F1460" s="180">
        <v>75</v>
      </c>
      <c r="G1460" s="180"/>
      <c r="H1460" s="180">
        <v>30</v>
      </c>
      <c r="I1460" s="77"/>
    </row>
    <row r="1461" spans="2:9" ht="15" hidden="1" customHeight="1" outlineLevel="1" x14ac:dyDescent="0.2">
      <c r="B1461" s="76">
        <v>2018</v>
      </c>
      <c r="C1461" s="72"/>
      <c r="D1461" s="77">
        <v>107</v>
      </c>
      <c r="E1461" s="77"/>
      <c r="F1461" s="180">
        <v>80</v>
      </c>
      <c r="G1461" s="77"/>
      <c r="H1461" s="180">
        <v>27</v>
      </c>
      <c r="I1461" s="77"/>
    </row>
    <row r="1462" spans="2:9" ht="15" hidden="1" customHeight="1" outlineLevel="1" x14ac:dyDescent="0.2">
      <c r="B1462" s="76">
        <v>2017</v>
      </c>
      <c r="C1462" s="72"/>
      <c r="D1462" s="77">
        <v>92</v>
      </c>
      <c r="E1462" s="77" t="s">
        <v>50</v>
      </c>
      <c r="F1462" s="77">
        <v>64</v>
      </c>
      <c r="G1462" s="77" t="s">
        <v>50</v>
      </c>
      <c r="H1462" s="77">
        <v>28</v>
      </c>
      <c r="I1462" s="77" t="s">
        <v>50</v>
      </c>
    </row>
    <row r="1463" spans="2:9" ht="15" hidden="1" customHeight="1" outlineLevel="1" x14ac:dyDescent="0.2">
      <c r="B1463" s="44">
        <v>2016</v>
      </c>
      <c r="C1463" s="72"/>
      <c r="D1463" s="177">
        <v>93</v>
      </c>
      <c r="E1463" s="177" t="s">
        <v>50</v>
      </c>
      <c r="F1463" s="177">
        <v>66</v>
      </c>
      <c r="G1463" s="177" t="s">
        <v>50</v>
      </c>
      <c r="H1463" s="177">
        <v>27</v>
      </c>
      <c r="I1463" s="177" t="s">
        <v>50</v>
      </c>
    </row>
    <row r="1464" spans="2:9" ht="15" hidden="1" customHeight="1" outlineLevel="1" x14ac:dyDescent="0.2">
      <c r="B1464" s="44">
        <v>2015</v>
      </c>
      <c r="C1464" s="72"/>
      <c r="D1464" s="177">
        <v>92</v>
      </c>
      <c r="E1464" s="177" t="s">
        <v>50</v>
      </c>
      <c r="F1464" s="177">
        <v>63</v>
      </c>
      <c r="G1464" s="177" t="s">
        <v>50</v>
      </c>
      <c r="H1464" s="177">
        <v>29</v>
      </c>
      <c r="I1464" s="177" t="s">
        <v>50</v>
      </c>
    </row>
    <row r="1465" spans="2:9" ht="15" hidden="1" customHeight="1" outlineLevel="1" x14ac:dyDescent="0.2">
      <c r="B1465" s="44">
        <v>2014</v>
      </c>
      <c r="C1465" s="72"/>
      <c r="D1465" s="177">
        <v>89</v>
      </c>
      <c r="E1465" s="70" t="s">
        <v>276</v>
      </c>
      <c r="F1465" s="177">
        <v>56</v>
      </c>
      <c r="G1465" s="70" t="s">
        <v>276</v>
      </c>
      <c r="H1465" s="177">
        <v>33</v>
      </c>
      <c r="I1465" s="70" t="s">
        <v>276</v>
      </c>
    </row>
    <row r="1466" spans="2:9" ht="15" hidden="1" customHeight="1" outlineLevel="1" x14ac:dyDescent="0.2">
      <c r="B1466" s="225" t="s">
        <v>26</v>
      </c>
      <c r="C1466" s="72"/>
      <c r="D1466" s="77"/>
      <c r="E1466" s="77"/>
      <c r="F1466" s="77"/>
      <c r="G1466" s="77"/>
      <c r="H1466" s="77"/>
      <c r="I1466" s="77"/>
    </row>
    <row r="1467" spans="2:9" ht="15" hidden="1" customHeight="1" outlineLevel="1" x14ac:dyDescent="0.2">
      <c r="B1467" s="76">
        <v>2019</v>
      </c>
      <c r="C1467" s="72"/>
      <c r="D1467" s="180">
        <v>4</v>
      </c>
      <c r="E1467" s="180"/>
      <c r="F1467" s="180">
        <v>2</v>
      </c>
      <c r="G1467" s="180"/>
      <c r="H1467" s="180">
        <v>2</v>
      </c>
      <c r="I1467" s="77"/>
    </row>
    <row r="1468" spans="2:9" ht="15" hidden="1" customHeight="1" outlineLevel="1" x14ac:dyDescent="0.2">
      <c r="B1468" s="76">
        <v>2018</v>
      </c>
      <c r="C1468" s="72"/>
      <c r="D1468" s="77">
        <v>2</v>
      </c>
      <c r="E1468" s="77"/>
      <c r="F1468" s="77">
        <v>0</v>
      </c>
      <c r="G1468" s="77"/>
      <c r="H1468" s="77">
        <v>2</v>
      </c>
      <c r="I1468" s="77"/>
    </row>
    <row r="1469" spans="2:9" ht="15" hidden="1" customHeight="1" outlineLevel="1" x14ac:dyDescent="0.2">
      <c r="B1469" s="76">
        <v>2017</v>
      </c>
      <c r="C1469" s="72"/>
      <c r="D1469" s="77">
        <v>3</v>
      </c>
      <c r="E1469" s="77" t="s">
        <v>50</v>
      </c>
      <c r="F1469" s="77">
        <v>2</v>
      </c>
      <c r="G1469" s="77" t="s">
        <v>50</v>
      </c>
      <c r="H1469" s="77">
        <v>1</v>
      </c>
      <c r="I1469" s="77" t="s">
        <v>50</v>
      </c>
    </row>
    <row r="1470" spans="2:9" ht="15" hidden="1" customHeight="1" outlineLevel="1" x14ac:dyDescent="0.2">
      <c r="B1470" s="44">
        <v>2016</v>
      </c>
      <c r="C1470" s="72"/>
      <c r="D1470" s="177">
        <v>1</v>
      </c>
      <c r="E1470" s="177" t="s">
        <v>50</v>
      </c>
      <c r="F1470" s="77">
        <v>0</v>
      </c>
      <c r="G1470" s="177" t="s">
        <v>50</v>
      </c>
      <c r="H1470" s="77">
        <v>1</v>
      </c>
      <c r="I1470" s="177" t="s">
        <v>50</v>
      </c>
    </row>
    <row r="1471" spans="2:9" ht="15" hidden="1" customHeight="1" outlineLevel="1" x14ac:dyDescent="0.2">
      <c r="B1471" s="44">
        <v>2015</v>
      </c>
      <c r="C1471" s="72"/>
      <c r="D1471" s="177">
        <v>1</v>
      </c>
      <c r="E1471" s="177" t="s">
        <v>50</v>
      </c>
      <c r="F1471" s="77">
        <v>0</v>
      </c>
      <c r="G1471" s="177" t="s">
        <v>50</v>
      </c>
      <c r="H1471" s="77">
        <v>1</v>
      </c>
      <c r="I1471" s="177" t="s">
        <v>50</v>
      </c>
    </row>
    <row r="1472" spans="2:9" ht="15" hidden="1" customHeight="1" outlineLevel="1" x14ac:dyDescent="0.2">
      <c r="B1472" s="44">
        <v>2014</v>
      </c>
      <c r="C1472" s="72"/>
      <c r="D1472" s="177">
        <v>1</v>
      </c>
      <c r="E1472" s="70" t="s">
        <v>276</v>
      </c>
      <c r="F1472" s="77">
        <v>0</v>
      </c>
      <c r="G1472" s="70" t="s">
        <v>276</v>
      </c>
      <c r="H1472" s="77">
        <v>1</v>
      </c>
      <c r="I1472" s="70" t="s">
        <v>276</v>
      </c>
    </row>
    <row r="1473" spans="2:9" ht="15" hidden="1" customHeight="1" outlineLevel="1" x14ac:dyDescent="0.2">
      <c r="B1473" s="225" t="s">
        <v>27</v>
      </c>
      <c r="C1473" s="72"/>
      <c r="D1473" s="77"/>
      <c r="E1473" s="77"/>
      <c r="F1473" s="77"/>
      <c r="G1473" s="77"/>
      <c r="H1473" s="77"/>
      <c r="I1473" s="77"/>
    </row>
    <row r="1474" spans="2:9" ht="15" hidden="1" customHeight="1" outlineLevel="1" x14ac:dyDescent="0.2">
      <c r="B1474" s="76">
        <v>2019</v>
      </c>
      <c r="C1474" s="72"/>
      <c r="D1474" s="180">
        <v>11</v>
      </c>
      <c r="E1474" s="180"/>
      <c r="F1474" s="180">
        <v>2</v>
      </c>
      <c r="G1474" s="180"/>
      <c r="H1474" s="180">
        <v>9</v>
      </c>
      <c r="I1474" s="77"/>
    </row>
    <row r="1475" spans="2:9" ht="15" hidden="1" customHeight="1" outlineLevel="1" x14ac:dyDescent="0.2">
      <c r="B1475" s="76">
        <v>2018</v>
      </c>
      <c r="C1475" s="72"/>
      <c r="D1475" s="77">
        <v>11</v>
      </c>
      <c r="E1475" s="77"/>
      <c r="F1475" s="180">
        <v>2</v>
      </c>
      <c r="G1475" s="77"/>
      <c r="H1475" s="180">
        <v>9</v>
      </c>
      <c r="I1475" s="77"/>
    </row>
    <row r="1476" spans="2:9" ht="15" hidden="1" customHeight="1" outlineLevel="1" x14ac:dyDescent="0.2">
      <c r="B1476" s="76">
        <v>2017</v>
      </c>
      <c r="C1476" s="72"/>
      <c r="D1476" s="77">
        <v>11</v>
      </c>
      <c r="E1476" s="77" t="s">
        <v>50</v>
      </c>
      <c r="F1476" s="77">
        <v>2</v>
      </c>
      <c r="G1476" s="77" t="s">
        <v>50</v>
      </c>
      <c r="H1476" s="77">
        <v>9</v>
      </c>
      <c r="I1476" s="77" t="s">
        <v>50</v>
      </c>
    </row>
    <row r="1477" spans="2:9" ht="15" hidden="1" customHeight="1" outlineLevel="1" x14ac:dyDescent="0.2">
      <c r="B1477" s="44">
        <v>2016</v>
      </c>
      <c r="C1477" s="72"/>
      <c r="D1477" s="177">
        <v>13</v>
      </c>
      <c r="E1477" s="177" t="s">
        <v>50</v>
      </c>
      <c r="F1477" s="177">
        <v>4</v>
      </c>
      <c r="G1477" s="177" t="s">
        <v>50</v>
      </c>
      <c r="H1477" s="177">
        <v>9</v>
      </c>
      <c r="I1477" s="177" t="s">
        <v>50</v>
      </c>
    </row>
    <row r="1478" spans="2:9" ht="15" hidden="1" customHeight="1" outlineLevel="1" x14ac:dyDescent="0.2">
      <c r="B1478" s="44">
        <v>2015</v>
      </c>
      <c r="C1478" s="72"/>
      <c r="D1478" s="177">
        <v>14</v>
      </c>
      <c r="E1478" s="177" t="s">
        <v>50</v>
      </c>
      <c r="F1478" s="177">
        <v>5</v>
      </c>
      <c r="G1478" s="177" t="s">
        <v>50</v>
      </c>
      <c r="H1478" s="177">
        <v>9</v>
      </c>
      <c r="I1478" s="177" t="s">
        <v>50</v>
      </c>
    </row>
    <row r="1479" spans="2:9" ht="15" hidden="1" customHeight="1" outlineLevel="1" x14ac:dyDescent="0.2">
      <c r="B1479" s="44">
        <v>2014</v>
      </c>
      <c r="C1479" s="72"/>
      <c r="D1479" s="177">
        <v>16</v>
      </c>
      <c r="E1479" s="70" t="s">
        <v>276</v>
      </c>
      <c r="F1479" s="177">
        <v>6</v>
      </c>
      <c r="G1479" s="70" t="s">
        <v>276</v>
      </c>
      <c r="H1479" s="177">
        <v>10</v>
      </c>
      <c r="I1479" s="70" t="s">
        <v>276</v>
      </c>
    </row>
    <row r="1480" spans="2:9" ht="15" hidden="1" customHeight="1" outlineLevel="1" x14ac:dyDescent="0.2">
      <c r="B1480" s="225" t="s">
        <v>28</v>
      </c>
      <c r="C1480" s="72"/>
      <c r="D1480" s="77"/>
      <c r="E1480" s="77"/>
      <c r="F1480" s="77"/>
      <c r="G1480" s="77"/>
      <c r="H1480" s="77"/>
      <c r="I1480" s="77"/>
    </row>
    <row r="1481" spans="2:9" ht="15" hidden="1" customHeight="1" outlineLevel="1" x14ac:dyDescent="0.2">
      <c r="B1481" s="76">
        <v>2019</v>
      </c>
      <c r="C1481" s="72"/>
      <c r="D1481" s="180">
        <v>32</v>
      </c>
      <c r="E1481" s="180"/>
      <c r="F1481" s="180">
        <v>28</v>
      </c>
      <c r="G1481" s="180"/>
      <c r="H1481" s="180">
        <v>4</v>
      </c>
      <c r="I1481" s="77"/>
    </row>
    <row r="1482" spans="2:9" ht="15" hidden="1" customHeight="1" outlineLevel="1" x14ac:dyDescent="0.2">
      <c r="B1482" s="76">
        <v>2018</v>
      </c>
      <c r="C1482" s="72"/>
      <c r="D1482" s="77">
        <v>29</v>
      </c>
      <c r="E1482" s="77"/>
      <c r="F1482" s="180">
        <v>25</v>
      </c>
      <c r="G1482" s="77"/>
      <c r="H1482" s="180">
        <v>4</v>
      </c>
      <c r="I1482" s="77"/>
    </row>
    <row r="1483" spans="2:9" ht="15" hidden="1" customHeight="1" outlineLevel="1" x14ac:dyDescent="0.2">
      <c r="B1483" s="76">
        <v>2017</v>
      </c>
      <c r="C1483" s="72"/>
      <c r="D1483" s="77">
        <v>32</v>
      </c>
      <c r="E1483" s="77" t="s">
        <v>50</v>
      </c>
      <c r="F1483" s="77">
        <v>28</v>
      </c>
      <c r="G1483" s="77" t="s">
        <v>50</v>
      </c>
      <c r="H1483" s="77">
        <v>4</v>
      </c>
      <c r="I1483" s="77" t="s">
        <v>50</v>
      </c>
    </row>
    <row r="1484" spans="2:9" ht="15" hidden="1" customHeight="1" outlineLevel="1" x14ac:dyDescent="0.2">
      <c r="B1484" s="44">
        <v>2016</v>
      </c>
      <c r="C1484" s="72"/>
      <c r="D1484" s="177">
        <v>28</v>
      </c>
      <c r="E1484" s="177" t="s">
        <v>50</v>
      </c>
      <c r="F1484" s="177">
        <v>26</v>
      </c>
      <c r="G1484" s="177" t="s">
        <v>50</v>
      </c>
      <c r="H1484" s="177">
        <v>2</v>
      </c>
      <c r="I1484" s="177" t="s">
        <v>50</v>
      </c>
    </row>
    <row r="1485" spans="2:9" ht="15" hidden="1" customHeight="1" outlineLevel="1" x14ac:dyDescent="0.2">
      <c r="B1485" s="44">
        <v>2015</v>
      </c>
      <c r="C1485" s="72"/>
      <c r="D1485" s="177">
        <v>31</v>
      </c>
      <c r="E1485" s="177" t="s">
        <v>50</v>
      </c>
      <c r="F1485" s="177">
        <v>27</v>
      </c>
      <c r="G1485" s="177" t="s">
        <v>50</v>
      </c>
      <c r="H1485" s="177">
        <v>4</v>
      </c>
      <c r="I1485" s="177" t="s">
        <v>50</v>
      </c>
    </row>
    <row r="1486" spans="2:9" ht="15" hidden="1" customHeight="1" outlineLevel="1" x14ac:dyDescent="0.2">
      <c r="B1486" s="44">
        <v>2014</v>
      </c>
      <c r="C1486" s="72"/>
      <c r="D1486" s="177">
        <v>31</v>
      </c>
      <c r="E1486" s="70" t="s">
        <v>276</v>
      </c>
      <c r="F1486" s="177">
        <v>26</v>
      </c>
      <c r="G1486" s="70" t="s">
        <v>276</v>
      </c>
      <c r="H1486" s="177">
        <v>5</v>
      </c>
      <c r="I1486" s="70" t="s">
        <v>276</v>
      </c>
    </row>
    <row r="1487" spans="2:9" ht="15" hidden="1" customHeight="1" outlineLevel="1" x14ac:dyDescent="0.2">
      <c r="B1487" s="225" t="s">
        <v>29</v>
      </c>
      <c r="C1487" s="72"/>
      <c r="D1487" s="77"/>
      <c r="E1487" s="77"/>
      <c r="F1487" s="77"/>
      <c r="G1487" s="77"/>
      <c r="H1487" s="77"/>
      <c r="I1487" s="77"/>
    </row>
    <row r="1488" spans="2:9" ht="15" hidden="1" customHeight="1" outlineLevel="1" x14ac:dyDescent="0.2">
      <c r="B1488" s="76">
        <v>2019</v>
      </c>
      <c r="C1488" s="72"/>
      <c r="D1488" s="180">
        <v>100</v>
      </c>
      <c r="E1488" s="180"/>
      <c r="F1488" s="180">
        <v>91</v>
      </c>
      <c r="G1488" s="180"/>
      <c r="H1488" s="180">
        <v>9</v>
      </c>
      <c r="I1488" s="77"/>
    </row>
    <row r="1489" spans="2:9" ht="15" hidden="1" customHeight="1" outlineLevel="1" x14ac:dyDescent="0.2">
      <c r="B1489" s="76">
        <v>2018</v>
      </c>
      <c r="C1489" s="72"/>
      <c r="D1489" s="77">
        <v>95</v>
      </c>
      <c r="E1489" s="77"/>
      <c r="F1489" s="180">
        <v>89</v>
      </c>
      <c r="G1489" s="77"/>
      <c r="H1489" s="180">
        <v>6</v>
      </c>
      <c r="I1489" s="77"/>
    </row>
    <row r="1490" spans="2:9" ht="15" hidden="1" customHeight="1" outlineLevel="1" x14ac:dyDescent="0.2">
      <c r="B1490" s="76">
        <v>2017</v>
      </c>
      <c r="C1490" s="72"/>
      <c r="D1490" s="77">
        <v>99</v>
      </c>
      <c r="E1490" s="77" t="s">
        <v>50</v>
      </c>
      <c r="F1490" s="77">
        <v>93</v>
      </c>
      <c r="G1490" s="77" t="s">
        <v>50</v>
      </c>
      <c r="H1490" s="77">
        <v>6</v>
      </c>
      <c r="I1490" s="77" t="s">
        <v>50</v>
      </c>
    </row>
    <row r="1491" spans="2:9" ht="15" hidden="1" customHeight="1" outlineLevel="1" x14ac:dyDescent="0.2">
      <c r="B1491" s="44">
        <v>2016</v>
      </c>
      <c r="C1491" s="72"/>
      <c r="D1491" s="177">
        <v>95</v>
      </c>
      <c r="E1491" s="177" t="s">
        <v>50</v>
      </c>
      <c r="F1491" s="179">
        <v>88</v>
      </c>
      <c r="G1491" s="177" t="s">
        <v>50</v>
      </c>
      <c r="H1491" s="177">
        <v>7</v>
      </c>
      <c r="I1491" s="177" t="s">
        <v>50</v>
      </c>
    </row>
    <row r="1492" spans="2:9" ht="15" hidden="1" customHeight="1" outlineLevel="1" x14ac:dyDescent="0.2">
      <c r="B1492" s="44">
        <v>2015</v>
      </c>
      <c r="C1492" s="72"/>
      <c r="D1492" s="177">
        <v>70</v>
      </c>
      <c r="E1492" s="177" t="s">
        <v>50</v>
      </c>
      <c r="F1492" s="177">
        <v>63</v>
      </c>
      <c r="G1492" s="177" t="s">
        <v>50</v>
      </c>
      <c r="H1492" s="177">
        <v>7</v>
      </c>
      <c r="I1492" s="177" t="s">
        <v>50</v>
      </c>
    </row>
    <row r="1493" spans="2:9" ht="15" hidden="1" customHeight="1" outlineLevel="1" x14ac:dyDescent="0.2">
      <c r="B1493" s="44">
        <v>2014</v>
      </c>
      <c r="C1493" s="72"/>
      <c r="D1493" s="177">
        <v>70</v>
      </c>
      <c r="E1493" s="70" t="s">
        <v>276</v>
      </c>
      <c r="F1493" s="177">
        <v>63</v>
      </c>
      <c r="G1493" s="70" t="s">
        <v>276</v>
      </c>
      <c r="H1493" s="177">
        <v>7</v>
      </c>
      <c r="I1493" s="70" t="s">
        <v>276</v>
      </c>
    </row>
    <row r="1494" spans="2:9" ht="15" hidden="1" customHeight="1" outlineLevel="1" x14ac:dyDescent="0.2">
      <c r="B1494" s="225" t="s">
        <v>30</v>
      </c>
      <c r="C1494" s="72"/>
      <c r="D1494" s="77"/>
      <c r="E1494" s="77"/>
      <c r="F1494" s="77"/>
      <c r="G1494" s="77"/>
      <c r="H1494" s="77"/>
      <c r="I1494" s="77"/>
    </row>
    <row r="1495" spans="2:9" ht="15" hidden="1" customHeight="1" outlineLevel="1" x14ac:dyDescent="0.2">
      <c r="B1495" s="76">
        <v>2019</v>
      </c>
      <c r="C1495" s="72"/>
      <c r="D1495" s="180">
        <v>16</v>
      </c>
      <c r="E1495" s="180"/>
      <c r="F1495" s="180">
        <v>15</v>
      </c>
      <c r="G1495" s="180"/>
      <c r="H1495" s="180">
        <v>1</v>
      </c>
      <c r="I1495" s="77"/>
    </row>
    <row r="1496" spans="2:9" ht="15" hidden="1" customHeight="1" outlineLevel="1" x14ac:dyDescent="0.2">
      <c r="B1496" s="76">
        <v>2018</v>
      </c>
      <c r="C1496" s="72"/>
      <c r="D1496" s="77">
        <v>12</v>
      </c>
      <c r="E1496" s="77"/>
      <c r="F1496" s="180">
        <v>11</v>
      </c>
      <c r="G1496" s="77"/>
      <c r="H1496" s="180">
        <v>1</v>
      </c>
      <c r="I1496" s="77"/>
    </row>
    <row r="1497" spans="2:9" ht="15" hidden="1" customHeight="1" outlineLevel="1" x14ac:dyDescent="0.2">
      <c r="B1497" s="76">
        <v>2017</v>
      </c>
      <c r="C1497" s="72"/>
      <c r="D1497" s="77">
        <v>9</v>
      </c>
      <c r="E1497" s="77" t="s">
        <v>50</v>
      </c>
      <c r="F1497" s="77">
        <v>8</v>
      </c>
      <c r="G1497" s="77" t="s">
        <v>50</v>
      </c>
      <c r="H1497" s="77">
        <v>1</v>
      </c>
      <c r="I1497" s="77" t="s">
        <v>50</v>
      </c>
    </row>
    <row r="1498" spans="2:9" ht="15" hidden="1" customHeight="1" outlineLevel="1" x14ac:dyDescent="0.2">
      <c r="B1498" s="44">
        <v>2016</v>
      </c>
      <c r="C1498" s="72"/>
      <c r="D1498" s="177">
        <v>12</v>
      </c>
      <c r="E1498" s="177" t="s">
        <v>50</v>
      </c>
      <c r="F1498" s="177">
        <v>11</v>
      </c>
      <c r="G1498" s="177" t="s">
        <v>50</v>
      </c>
      <c r="H1498" s="177">
        <v>1</v>
      </c>
      <c r="I1498" s="177" t="s">
        <v>50</v>
      </c>
    </row>
    <row r="1499" spans="2:9" ht="15" hidden="1" customHeight="1" outlineLevel="1" x14ac:dyDescent="0.2">
      <c r="B1499" s="44">
        <v>2015</v>
      </c>
      <c r="C1499" s="72"/>
      <c r="D1499" s="177">
        <v>19</v>
      </c>
      <c r="E1499" s="177" t="s">
        <v>50</v>
      </c>
      <c r="F1499" s="177">
        <v>18</v>
      </c>
      <c r="G1499" s="177" t="s">
        <v>50</v>
      </c>
      <c r="H1499" s="177">
        <v>1</v>
      </c>
      <c r="I1499" s="177" t="s">
        <v>50</v>
      </c>
    </row>
    <row r="1500" spans="2:9" ht="15" hidden="1" customHeight="1" outlineLevel="1" x14ac:dyDescent="0.2">
      <c r="B1500" s="44">
        <v>2014</v>
      </c>
      <c r="C1500" s="72"/>
      <c r="D1500" s="177">
        <v>21</v>
      </c>
      <c r="E1500" s="70" t="s">
        <v>276</v>
      </c>
      <c r="F1500" s="177">
        <v>20</v>
      </c>
      <c r="G1500" s="70" t="s">
        <v>276</v>
      </c>
      <c r="H1500" s="177">
        <v>1</v>
      </c>
      <c r="I1500" s="70" t="s">
        <v>276</v>
      </c>
    </row>
    <row r="1501" spans="2:9" ht="15" hidden="1" customHeight="1" outlineLevel="1" x14ac:dyDescent="0.2">
      <c r="B1501" s="225" t="s">
        <v>31</v>
      </c>
      <c r="C1501" s="72"/>
      <c r="D1501" s="77"/>
      <c r="E1501" s="77"/>
      <c r="F1501" s="77"/>
      <c r="G1501" s="77"/>
      <c r="H1501" s="77"/>
      <c r="I1501" s="77"/>
    </row>
    <row r="1502" spans="2:9" ht="15" hidden="1" customHeight="1" outlineLevel="1" x14ac:dyDescent="0.2">
      <c r="B1502" s="76">
        <v>2019</v>
      </c>
      <c r="C1502" s="72"/>
      <c r="D1502" s="180">
        <v>24</v>
      </c>
      <c r="E1502" s="180"/>
      <c r="F1502" s="180">
        <v>22</v>
      </c>
      <c r="G1502" s="180"/>
      <c r="H1502" s="180">
        <v>2</v>
      </c>
      <c r="I1502" s="77"/>
    </row>
    <row r="1503" spans="2:9" ht="15" hidden="1" customHeight="1" outlineLevel="1" x14ac:dyDescent="0.2">
      <c r="B1503" s="76">
        <v>2018</v>
      </c>
      <c r="C1503" s="72"/>
      <c r="D1503" s="77">
        <v>21</v>
      </c>
      <c r="E1503" s="77"/>
      <c r="F1503" s="180">
        <v>19</v>
      </c>
      <c r="G1503" s="77"/>
      <c r="H1503" s="180">
        <v>2</v>
      </c>
      <c r="I1503" s="77"/>
    </row>
    <row r="1504" spans="2:9" ht="15" hidden="1" customHeight="1" outlineLevel="1" x14ac:dyDescent="0.2">
      <c r="B1504" s="76">
        <v>2017</v>
      </c>
      <c r="C1504" s="72"/>
      <c r="D1504" s="77">
        <v>21</v>
      </c>
      <c r="E1504" s="77" t="s">
        <v>50</v>
      </c>
      <c r="F1504" s="77">
        <v>18</v>
      </c>
      <c r="G1504" s="77" t="s">
        <v>50</v>
      </c>
      <c r="H1504" s="77">
        <v>3</v>
      </c>
      <c r="I1504" s="77" t="s">
        <v>50</v>
      </c>
    </row>
    <row r="1505" spans="2:9" ht="15" hidden="1" customHeight="1" outlineLevel="1" x14ac:dyDescent="0.2">
      <c r="B1505" s="44">
        <v>2016</v>
      </c>
      <c r="C1505" s="72"/>
      <c r="D1505" s="177">
        <v>25</v>
      </c>
      <c r="E1505" s="177" t="s">
        <v>50</v>
      </c>
      <c r="F1505" s="177">
        <v>22</v>
      </c>
      <c r="G1505" s="177" t="s">
        <v>50</v>
      </c>
      <c r="H1505" s="177">
        <v>3</v>
      </c>
      <c r="I1505" s="177" t="s">
        <v>50</v>
      </c>
    </row>
    <row r="1506" spans="2:9" ht="15" hidden="1" customHeight="1" outlineLevel="1" x14ac:dyDescent="0.2">
      <c r="B1506" s="44">
        <v>2015</v>
      </c>
      <c r="C1506" s="72"/>
      <c r="D1506" s="177">
        <v>22</v>
      </c>
      <c r="E1506" s="177" t="s">
        <v>50</v>
      </c>
      <c r="F1506" s="177">
        <v>19</v>
      </c>
      <c r="G1506" s="177" t="s">
        <v>50</v>
      </c>
      <c r="H1506" s="177">
        <v>3</v>
      </c>
      <c r="I1506" s="177" t="s">
        <v>50</v>
      </c>
    </row>
    <row r="1507" spans="2:9" ht="15" hidden="1" customHeight="1" outlineLevel="1" x14ac:dyDescent="0.2">
      <c r="B1507" s="44">
        <v>2014</v>
      </c>
      <c r="C1507" s="72"/>
      <c r="D1507" s="177">
        <v>22</v>
      </c>
      <c r="E1507" s="70" t="s">
        <v>276</v>
      </c>
      <c r="F1507" s="177">
        <v>20</v>
      </c>
      <c r="G1507" s="70" t="s">
        <v>276</v>
      </c>
      <c r="H1507" s="177">
        <v>2</v>
      </c>
      <c r="I1507" s="70" t="s">
        <v>276</v>
      </c>
    </row>
    <row r="1508" spans="2:9" ht="15" hidden="1" customHeight="1" outlineLevel="1" x14ac:dyDescent="0.2">
      <c r="B1508" s="225" t="s">
        <v>32</v>
      </c>
      <c r="C1508" s="72"/>
      <c r="D1508" s="77"/>
      <c r="E1508" s="77"/>
      <c r="F1508" s="77"/>
      <c r="G1508" s="77"/>
      <c r="H1508" s="77"/>
      <c r="I1508" s="77"/>
    </row>
    <row r="1509" spans="2:9" ht="15" hidden="1" customHeight="1" outlineLevel="1" x14ac:dyDescent="0.2">
      <c r="B1509" s="76">
        <v>2019</v>
      </c>
      <c r="C1509" s="72"/>
      <c r="D1509" s="180">
        <v>20</v>
      </c>
      <c r="E1509" s="180"/>
      <c r="F1509" s="180">
        <v>14</v>
      </c>
      <c r="G1509" s="180"/>
      <c r="H1509" s="180">
        <v>6</v>
      </c>
      <c r="I1509" s="77"/>
    </row>
    <row r="1510" spans="2:9" ht="15" hidden="1" customHeight="1" outlineLevel="1" x14ac:dyDescent="0.2">
      <c r="B1510" s="76">
        <v>2018</v>
      </c>
      <c r="C1510" s="72"/>
      <c r="D1510" s="77">
        <v>20</v>
      </c>
      <c r="E1510" s="77"/>
      <c r="F1510" s="180">
        <v>14</v>
      </c>
      <c r="G1510" s="77"/>
      <c r="H1510" s="180">
        <v>6</v>
      </c>
      <c r="I1510" s="77"/>
    </row>
    <row r="1511" spans="2:9" ht="15" hidden="1" customHeight="1" outlineLevel="1" x14ac:dyDescent="0.2">
      <c r="B1511" s="76">
        <v>2017</v>
      </c>
      <c r="C1511" s="72"/>
      <c r="D1511" s="77">
        <v>23</v>
      </c>
      <c r="E1511" s="77" t="s">
        <v>50</v>
      </c>
      <c r="F1511" s="77">
        <v>17</v>
      </c>
      <c r="G1511" s="77" t="s">
        <v>50</v>
      </c>
      <c r="H1511" s="77">
        <v>6</v>
      </c>
      <c r="I1511" s="77" t="s">
        <v>50</v>
      </c>
    </row>
    <row r="1512" spans="2:9" ht="15" hidden="1" customHeight="1" outlineLevel="1" x14ac:dyDescent="0.2">
      <c r="B1512" s="44">
        <v>2016</v>
      </c>
      <c r="C1512" s="72"/>
      <c r="D1512" s="177">
        <v>28</v>
      </c>
      <c r="E1512" s="177" t="s">
        <v>50</v>
      </c>
      <c r="F1512" s="177">
        <v>24</v>
      </c>
      <c r="G1512" s="177" t="s">
        <v>50</v>
      </c>
      <c r="H1512" s="177">
        <v>4</v>
      </c>
      <c r="I1512" s="177" t="s">
        <v>50</v>
      </c>
    </row>
    <row r="1513" spans="2:9" ht="15" hidden="1" customHeight="1" outlineLevel="1" x14ac:dyDescent="0.2">
      <c r="B1513" s="44">
        <v>2015</v>
      </c>
      <c r="C1513" s="72"/>
      <c r="D1513" s="177">
        <v>30</v>
      </c>
      <c r="E1513" s="177" t="s">
        <v>50</v>
      </c>
      <c r="F1513" s="177">
        <v>25</v>
      </c>
      <c r="G1513" s="177" t="s">
        <v>50</v>
      </c>
      <c r="H1513" s="177">
        <v>5</v>
      </c>
      <c r="I1513" s="177" t="s">
        <v>50</v>
      </c>
    </row>
    <row r="1514" spans="2:9" ht="15" hidden="1" customHeight="1" outlineLevel="1" x14ac:dyDescent="0.2">
      <c r="B1514" s="44">
        <v>2014</v>
      </c>
      <c r="C1514" s="72"/>
      <c r="D1514" s="177">
        <v>28</v>
      </c>
      <c r="E1514" s="70" t="s">
        <v>276</v>
      </c>
      <c r="F1514" s="177">
        <v>23</v>
      </c>
      <c r="G1514" s="70" t="s">
        <v>276</v>
      </c>
      <c r="H1514" s="177">
        <v>5</v>
      </c>
      <c r="I1514" s="70" t="s">
        <v>276</v>
      </c>
    </row>
    <row r="1515" spans="2:9" ht="15" hidden="1" customHeight="1" outlineLevel="1" x14ac:dyDescent="0.2">
      <c r="B1515" s="225" t="s">
        <v>33</v>
      </c>
      <c r="C1515" s="72"/>
      <c r="D1515" s="77"/>
      <c r="E1515" s="77"/>
      <c r="F1515" s="77"/>
      <c r="G1515" s="77"/>
      <c r="H1515" s="77"/>
      <c r="I1515" s="77"/>
    </row>
    <row r="1516" spans="2:9" ht="15" hidden="1" customHeight="1" outlineLevel="1" x14ac:dyDescent="0.2">
      <c r="B1516" s="76">
        <v>2019</v>
      </c>
      <c r="C1516" s="72"/>
      <c r="D1516" s="180">
        <v>15</v>
      </c>
      <c r="E1516" s="180"/>
      <c r="F1516" s="180">
        <v>13</v>
      </c>
      <c r="G1516" s="180"/>
      <c r="H1516" s="180">
        <v>2</v>
      </c>
      <c r="I1516" s="77"/>
    </row>
    <row r="1517" spans="2:9" ht="15" hidden="1" customHeight="1" outlineLevel="1" x14ac:dyDescent="0.2">
      <c r="B1517" s="76">
        <v>2018</v>
      </c>
      <c r="C1517" s="72"/>
      <c r="D1517" s="77">
        <v>13</v>
      </c>
      <c r="E1517" s="77"/>
      <c r="F1517" s="180">
        <v>11</v>
      </c>
      <c r="G1517" s="77"/>
      <c r="H1517" s="180">
        <v>2</v>
      </c>
      <c r="I1517" s="77"/>
    </row>
    <row r="1518" spans="2:9" ht="15" hidden="1" customHeight="1" outlineLevel="1" x14ac:dyDescent="0.2">
      <c r="B1518" s="76">
        <v>2017</v>
      </c>
      <c r="C1518" s="72"/>
      <c r="D1518" s="77">
        <v>12</v>
      </c>
      <c r="E1518" s="77" t="s">
        <v>50</v>
      </c>
      <c r="F1518" s="77">
        <v>10</v>
      </c>
      <c r="G1518" s="77" t="s">
        <v>50</v>
      </c>
      <c r="H1518" s="77">
        <v>2</v>
      </c>
      <c r="I1518" s="77" t="s">
        <v>50</v>
      </c>
    </row>
    <row r="1519" spans="2:9" ht="15" hidden="1" customHeight="1" outlineLevel="1" x14ac:dyDescent="0.2">
      <c r="B1519" s="44">
        <v>2016</v>
      </c>
      <c r="C1519" s="72"/>
      <c r="D1519" s="177">
        <v>8</v>
      </c>
      <c r="E1519" s="177" t="s">
        <v>50</v>
      </c>
      <c r="F1519" s="177">
        <v>6</v>
      </c>
      <c r="G1519" s="177" t="s">
        <v>50</v>
      </c>
      <c r="H1519" s="177">
        <v>2</v>
      </c>
      <c r="I1519" s="177" t="s">
        <v>50</v>
      </c>
    </row>
    <row r="1520" spans="2:9" ht="15" hidden="1" customHeight="1" outlineLevel="1" x14ac:dyDescent="0.2">
      <c r="B1520" s="44">
        <v>2015</v>
      </c>
      <c r="C1520" s="72"/>
      <c r="D1520" s="177">
        <v>9</v>
      </c>
      <c r="E1520" s="177" t="s">
        <v>50</v>
      </c>
      <c r="F1520" s="177">
        <v>7</v>
      </c>
      <c r="G1520" s="177" t="s">
        <v>50</v>
      </c>
      <c r="H1520" s="177">
        <v>2</v>
      </c>
      <c r="I1520" s="177" t="s">
        <v>50</v>
      </c>
    </row>
    <row r="1521" spans="2:9" ht="15" hidden="1" customHeight="1" outlineLevel="1" x14ac:dyDescent="0.2">
      <c r="B1521" s="44">
        <v>2014</v>
      </c>
      <c r="C1521" s="72"/>
      <c r="D1521" s="177">
        <v>9</v>
      </c>
      <c r="E1521" s="70" t="s">
        <v>276</v>
      </c>
      <c r="F1521" s="177">
        <v>7</v>
      </c>
      <c r="G1521" s="70" t="s">
        <v>276</v>
      </c>
      <c r="H1521" s="177">
        <v>2</v>
      </c>
      <c r="I1521" s="70" t="s">
        <v>276</v>
      </c>
    </row>
    <row r="1522" spans="2:9" ht="9.75" customHeight="1" collapsed="1" x14ac:dyDescent="0.2">
      <c r="B1522" s="2"/>
      <c r="C1522" s="2"/>
      <c r="D1522" s="49"/>
      <c r="E1522" s="49"/>
      <c r="F1522" s="49"/>
      <c r="G1522" s="49"/>
      <c r="H1522" s="49"/>
      <c r="I1522" s="49"/>
    </row>
    <row r="1523" spans="2:9" ht="3" customHeight="1" x14ac:dyDescent="0.2">
      <c r="B1523" s="136"/>
      <c r="C1523" s="136"/>
      <c r="D1523" s="136"/>
      <c r="E1523" s="136"/>
      <c r="F1523" s="136"/>
      <c r="G1523" s="136"/>
      <c r="H1523" s="136"/>
      <c r="I1523" s="136"/>
    </row>
    <row r="1524" spans="2:9" ht="9" customHeight="1" x14ac:dyDescent="0.2">
      <c r="B1524" s="1"/>
      <c r="C1524" s="1"/>
      <c r="F1524" s="77"/>
      <c r="G1524" s="77"/>
    </row>
    <row r="1525" spans="2:9" ht="12.75" customHeight="1" x14ac:dyDescent="0.2">
      <c r="B1525" s="304" t="s">
        <v>289</v>
      </c>
      <c r="C1525" s="304"/>
      <c r="D1525" s="304"/>
      <c r="E1525" s="304"/>
      <c r="F1525" s="304"/>
      <c r="G1525" s="304"/>
      <c r="H1525" s="304"/>
      <c r="I1525" s="304"/>
    </row>
    <row r="1527" spans="2:9" ht="12" x14ac:dyDescent="0.2">
      <c r="B1527" s="325" t="s">
        <v>0</v>
      </c>
      <c r="C1527" s="325"/>
      <c r="D1527" s="325"/>
      <c r="E1527" s="223"/>
    </row>
    <row r="1532" spans="2:9" x14ac:dyDescent="0.2">
      <c r="D1532" s="24"/>
      <c r="E1532" s="24"/>
      <c r="F1532" s="24"/>
      <c r="G1532" s="24"/>
      <c r="H1532" s="24"/>
      <c r="I1532" s="24"/>
    </row>
    <row r="1533" spans="2:9" x14ac:dyDescent="0.2">
      <c r="D1533" s="24"/>
      <c r="E1533" s="24"/>
      <c r="F1533" s="24"/>
      <c r="G1533" s="24"/>
      <c r="H1533" s="24"/>
      <c r="I1533" s="24"/>
    </row>
    <row r="1534" spans="2:9" x14ac:dyDescent="0.2">
      <c r="D1534" s="24"/>
      <c r="E1534" s="24"/>
      <c r="F1534" s="24"/>
      <c r="G1534" s="24"/>
      <c r="H1534" s="24"/>
      <c r="I1534" s="24"/>
    </row>
    <row r="1535" spans="2:9" x14ac:dyDescent="0.2">
      <c r="D1535" s="24"/>
      <c r="E1535" s="24"/>
      <c r="F1535" s="24"/>
      <c r="G1535" s="24"/>
      <c r="H1535" s="24"/>
      <c r="I1535" s="24"/>
    </row>
    <row r="1536" spans="2:9" x14ac:dyDescent="0.2">
      <c r="D1536" s="24"/>
      <c r="E1536" s="24"/>
      <c r="F1536" s="24"/>
      <c r="G1536" s="24"/>
      <c r="H1536" s="24"/>
      <c r="I1536" s="24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"/>
  <sheetViews>
    <sheetView showGridLines="0" zoomScaleNormal="100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4" width="12.7109375" style="1" customWidth="1"/>
    <col min="5" max="6" width="12.7109375" style="49" customWidth="1"/>
    <col min="7" max="8" width="15.7109375" style="49" customWidth="1"/>
    <col min="9" max="9" width="2.85546875" style="49" customWidth="1"/>
    <col min="10" max="10" width="15.7109375" style="49" customWidth="1"/>
    <col min="11" max="11" width="2.85546875" style="49" customWidth="1"/>
    <col min="12" max="12" width="15.7109375" style="49" customWidth="1"/>
    <col min="13" max="13" width="2.85546875" style="49" customWidth="1"/>
    <col min="14" max="14" width="16.7109375" style="49" customWidth="1"/>
    <col min="15" max="15" width="2.85546875" style="49" customWidth="1"/>
    <col min="16" max="16" width="16.7109375" style="49" customWidth="1"/>
    <col min="17" max="17" width="2.85546875" style="49" customWidth="1"/>
    <col min="18" max="18" width="16.7109375" style="49" customWidth="1"/>
    <col min="19" max="19" width="2.85546875" style="49" customWidth="1"/>
    <col min="20" max="20" width="6.7109375" style="1" customWidth="1"/>
    <col min="21" max="16384" width="12.5703125" style="1"/>
  </cols>
  <sheetData>
    <row r="1" spans="2:19" s="119" customFormat="1" ht="24" customHeight="1" x14ac:dyDescent="0.2">
      <c r="B1" s="289" t="s">
        <v>321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</row>
    <row r="2" spans="2:19" ht="18" customHeight="1" x14ac:dyDescent="0.2">
      <c r="B2" s="20"/>
      <c r="C2" s="20"/>
      <c r="D2" s="20"/>
    </row>
    <row r="3" spans="2:19" ht="12.75" customHeight="1" x14ac:dyDescent="0.2">
      <c r="B3" s="125" t="s">
        <v>218</v>
      </c>
      <c r="C3" s="27"/>
      <c r="D3" s="20"/>
    </row>
    <row r="4" spans="2:19" s="6" customFormat="1" ht="24" customHeight="1" x14ac:dyDescent="0.2">
      <c r="B4" s="284" t="s">
        <v>4</v>
      </c>
      <c r="C4" s="285"/>
      <c r="D4" s="283" t="s">
        <v>6</v>
      </c>
      <c r="E4" s="307" t="s">
        <v>7</v>
      </c>
      <c r="F4" s="283" t="s">
        <v>68</v>
      </c>
      <c r="G4" s="283" t="s">
        <v>101</v>
      </c>
      <c r="H4" s="307" t="s">
        <v>243</v>
      </c>
      <c r="I4" s="309"/>
      <c r="J4" s="307" t="s">
        <v>261</v>
      </c>
      <c r="K4" s="309"/>
      <c r="L4" s="307" t="s">
        <v>262</v>
      </c>
      <c r="M4" s="309"/>
      <c r="N4" s="307" t="s">
        <v>263</v>
      </c>
      <c r="O4" s="309"/>
      <c r="P4" s="307" t="s">
        <v>249</v>
      </c>
      <c r="Q4" s="309"/>
      <c r="R4" s="307" t="s">
        <v>248</v>
      </c>
      <c r="S4" s="309"/>
    </row>
    <row r="5" spans="2:19" s="6" customFormat="1" ht="24" customHeight="1" x14ac:dyDescent="0.2">
      <c r="B5" s="284"/>
      <c r="C5" s="285"/>
      <c r="D5" s="283"/>
      <c r="E5" s="329"/>
      <c r="F5" s="283"/>
      <c r="G5" s="283"/>
      <c r="H5" s="329"/>
      <c r="I5" s="330"/>
      <c r="J5" s="329"/>
      <c r="K5" s="330"/>
      <c r="L5" s="329"/>
      <c r="M5" s="330"/>
      <c r="N5" s="329"/>
      <c r="O5" s="330"/>
      <c r="P5" s="329"/>
      <c r="Q5" s="330"/>
      <c r="R5" s="329"/>
      <c r="S5" s="330"/>
    </row>
    <row r="6" spans="2:19" s="6" customFormat="1" ht="24" customHeight="1" x14ac:dyDescent="0.2">
      <c r="B6" s="284"/>
      <c r="C6" s="285"/>
      <c r="D6" s="283"/>
      <c r="E6" s="331"/>
      <c r="F6" s="283"/>
      <c r="G6" s="283"/>
      <c r="H6" s="331"/>
      <c r="I6" s="332"/>
      <c r="J6" s="331"/>
      <c r="K6" s="332"/>
      <c r="L6" s="331"/>
      <c r="M6" s="332"/>
      <c r="N6" s="331"/>
      <c r="O6" s="332"/>
      <c r="P6" s="331"/>
      <c r="Q6" s="332"/>
      <c r="R6" s="329"/>
      <c r="S6" s="330"/>
    </row>
    <row r="7" spans="2:19" ht="18" customHeight="1" x14ac:dyDescent="0.2">
      <c r="B7" s="284"/>
      <c r="C7" s="285"/>
      <c r="D7" s="206" t="s">
        <v>15</v>
      </c>
      <c r="E7" s="204" t="s">
        <v>15</v>
      </c>
      <c r="F7" s="206" t="s">
        <v>343</v>
      </c>
      <c r="G7" s="206" t="s">
        <v>343</v>
      </c>
      <c r="H7" s="287" t="s">
        <v>15</v>
      </c>
      <c r="I7" s="306"/>
      <c r="J7" s="287" t="s">
        <v>16</v>
      </c>
      <c r="K7" s="306"/>
      <c r="L7" s="287" t="s">
        <v>16</v>
      </c>
      <c r="M7" s="306"/>
      <c r="N7" s="287" t="s">
        <v>16</v>
      </c>
      <c r="O7" s="306"/>
      <c r="P7" s="287" t="s">
        <v>16</v>
      </c>
      <c r="Q7" s="306"/>
      <c r="R7" s="287" t="s">
        <v>16</v>
      </c>
      <c r="S7" s="306"/>
    </row>
    <row r="8" spans="2:19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2:19" s="11" customFormat="1" ht="15" customHeight="1" x14ac:dyDescent="0.2">
      <c r="B9" s="16" t="s">
        <v>5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48"/>
      <c r="Q9" s="48"/>
      <c r="R9" s="48"/>
      <c r="S9" s="48"/>
    </row>
    <row r="10" spans="2:19" s="11" customFormat="1" ht="15" customHeight="1" x14ac:dyDescent="0.2">
      <c r="B10" s="76">
        <v>2019</v>
      </c>
      <c r="C10" s="74"/>
      <c r="D10" s="90">
        <v>404</v>
      </c>
      <c r="E10" s="90">
        <v>1691</v>
      </c>
      <c r="F10" s="90">
        <f>173188316/1000</f>
        <v>173188.31599999999</v>
      </c>
      <c r="G10" s="90">
        <f>75186075/1000</f>
        <v>75186.074999999997</v>
      </c>
      <c r="H10" s="90">
        <v>76</v>
      </c>
      <c r="I10" s="90"/>
      <c r="J10" s="97">
        <v>1.41</v>
      </c>
      <c r="K10" s="97"/>
      <c r="L10" s="98">
        <v>2.13</v>
      </c>
      <c r="M10" s="98"/>
      <c r="N10" s="97">
        <v>3.01</v>
      </c>
      <c r="O10" s="97"/>
      <c r="P10" s="48">
        <v>4.22</v>
      </c>
      <c r="Q10" s="48"/>
      <c r="R10" s="97">
        <v>1.8</v>
      </c>
      <c r="S10" s="90"/>
    </row>
    <row r="11" spans="2:19" s="11" customFormat="1" ht="15" customHeight="1" x14ac:dyDescent="0.2">
      <c r="B11" s="76">
        <v>2018</v>
      </c>
      <c r="C11" s="74"/>
      <c r="D11" s="90">
        <v>372</v>
      </c>
      <c r="E11" s="90">
        <v>1467</v>
      </c>
      <c r="F11" s="90">
        <v>120476.863</v>
      </c>
      <c r="G11" s="90">
        <v>54853.624000000003</v>
      </c>
      <c r="H11" s="90">
        <v>61</v>
      </c>
      <c r="I11" s="90"/>
      <c r="J11" s="97">
        <v>1.33</v>
      </c>
      <c r="K11" s="97"/>
      <c r="L11" s="98">
        <v>1.97</v>
      </c>
      <c r="M11" s="98"/>
      <c r="N11" s="97">
        <v>2.36</v>
      </c>
      <c r="O11" s="97"/>
      <c r="P11" s="48">
        <v>3.34</v>
      </c>
      <c r="Q11" s="48"/>
      <c r="R11" s="48">
        <v>1.35</v>
      </c>
      <c r="S11" s="48"/>
    </row>
    <row r="12" spans="2:19" s="11" customFormat="1" ht="15" customHeight="1" x14ac:dyDescent="0.2">
      <c r="B12" s="76">
        <v>2017</v>
      </c>
      <c r="C12" s="74"/>
      <c r="D12" s="90">
        <v>357</v>
      </c>
      <c r="E12" s="90">
        <v>1290</v>
      </c>
      <c r="F12" s="90">
        <v>114696.649</v>
      </c>
      <c r="G12" s="90">
        <v>54104.928999999996</v>
      </c>
      <c r="H12" s="90">
        <v>75</v>
      </c>
      <c r="I12" s="90" t="s">
        <v>50</v>
      </c>
      <c r="J12" s="97">
        <v>1.35</v>
      </c>
      <c r="K12" s="97" t="s">
        <v>50</v>
      </c>
      <c r="L12" s="98">
        <v>1.86</v>
      </c>
      <c r="M12" s="98" t="s">
        <v>50</v>
      </c>
      <c r="N12" s="97">
        <v>2.4500000000000002</v>
      </c>
      <c r="O12" s="97" t="s">
        <v>50</v>
      </c>
      <c r="P12" s="48">
        <v>3.59</v>
      </c>
      <c r="Q12" s="48" t="s">
        <v>50</v>
      </c>
      <c r="R12" s="48">
        <v>1.76</v>
      </c>
      <c r="S12" s="48" t="s">
        <v>50</v>
      </c>
    </row>
    <row r="13" spans="2:19" s="11" customFormat="1" ht="15" customHeight="1" x14ac:dyDescent="0.2">
      <c r="B13" s="76">
        <v>2016</v>
      </c>
      <c r="C13" s="74"/>
      <c r="D13" s="90">
        <v>299</v>
      </c>
      <c r="E13" s="90">
        <v>1098</v>
      </c>
      <c r="F13" s="90">
        <v>92606.819000000003</v>
      </c>
      <c r="G13" s="90">
        <v>40271.945</v>
      </c>
      <c r="H13" s="90">
        <v>52</v>
      </c>
      <c r="I13" s="90" t="s">
        <v>50</v>
      </c>
      <c r="J13" s="97">
        <v>1.19</v>
      </c>
      <c r="K13" s="97" t="s">
        <v>50</v>
      </c>
      <c r="L13" s="98">
        <v>1.69</v>
      </c>
      <c r="M13" s="98" t="s">
        <v>50</v>
      </c>
      <c r="N13" s="97">
        <v>2.2599999999999998</v>
      </c>
      <c r="O13" s="97" t="s">
        <v>50</v>
      </c>
      <c r="P13" s="48">
        <v>3.11</v>
      </c>
      <c r="Q13" s="48" t="s">
        <v>50</v>
      </c>
      <c r="R13" s="48">
        <v>1.33</v>
      </c>
      <c r="S13" s="48" t="s">
        <v>50</v>
      </c>
    </row>
    <row r="14" spans="2:19" s="11" customFormat="1" ht="15" customHeight="1" x14ac:dyDescent="0.2">
      <c r="B14" s="76">
        <v>2015</v>
      </c>
      <c r="D14" s="90">
        <v>292</v>
      </c>
      <c r="E14" s="90">
        <v>988</v>
      </c>
      <c r="F14" s="90">
        <v>93195.394</v>
      </c>
      <c r="G14" s="90">
        <v>42998.862999999998</v>
      </c>
      <c r="H14" s="90">
        <v>51</v>
      </c>
      <c r="I14" s="90" t="s">
        <v>50</v>
      </c>
      <c r="J14" s="98">
        <v>1.2</v>
      </c>
      <c r="K14" s="98" t="s">
        <v>50</v>
      </c>
      <c r="L14" s="98">
        <v>1.59</v>
      </c>
      <c r="M14" s="98" t="s">
        <v>50</v>
      </c>
      <c r="N14" s="98">
        <v>2.39</v>
      </c>
      <c r="O14" s="98" t="s">
        <v>50</v>
      </c>
      <c r="P14" s="98">
        <v>3.67</v>
      </c>
      <c r="Q14" s="98" t="s">
        <v>50</v>
      </c>
      <c r="R14" s="98">
        <v>1.31</v>
      </c>
      <c r="S14" s="98" t="s">
        <v>50</v>
      </c>
    </row>
    <row r="15" spans="2:19" s="11" customFormat="1" ht="15" customHeight="1" x14ac:dyDescent="0.2">
      <c r="B15" s="76">
        <v>2014</v>
      </c>
      <c r="C15" s="89"/>
      <c r="D15" s="90">
        <v>280</v>
      </c>
      <c r="E15" s="90">
        <v>928</v>
      </c>
      <c r="F15" s="90">
        <v>92102.183999999994</v>
      </c>
      <c r="G15" s="90">
        <v>38700</v>
      </c>
      <c r="H15" s="90">
        <v>47</v>
      </c>
      <c r="I15" s="89" t="s">
        <v>276</v>
      </c>
      <c r="J15" s="53">
        <v>1.18</v>
      </c>
      <c r="K15" s="89" t="s">
        <v>276</v>
      </c>
      <c r="L15" s="53">
        <v>1.51</v>
      </c>
      <c r="M15" s="89" t="s">
        <v>276</v>
      </c>
      <c r="N15" s="53">
        <v>2.27</v>
      </c>
      <c r="O15" s="89" t="s">
        <v>276</v>
      </c>
      <c r="P15" s="53">
        <v>3.23</v>
      </c>
      <c r="Q15" s="89" t="s">
        <v>276</v>
      </c>
      <c r="R15" s="53">
        <v>1.3</v>
      </c>
      <c r="S15" s="89" t="s">
        <v>276</v>
      </c>
    </row>
    <row r="16" spans="2:19" ht="9.75" customHeight="1" x14ac:dyDescent="0.2">
      <c r="B16" s="49"/>
      <c r="C16" s="49"/>
      <c r="D16" s="49"/>
      <c r="Q16" s="1"/>
      <c r="R16" s="1"/>
      <c r="S16" s="1"/>
    </row>
    <row r="17" spans="2:19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</row>
    <row r="18" spans="2:19" x14ac:dyDescent="0.2">
      <c r="M18" s="205"/>
      <c r="N18" s="1"/>
      <c r="O18" s="1"/>
      <c r="P18" s="1"/>
      <c r="Q18" s="1"/>
      <c r="R18" s="1"/>
      <c r="S18" s="1"/>
    </row>
    <row r="19" spans="2:19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288"/>
      <c r="L19" s="288"/>
    </row>
    <row r="20" spans="2:19" x14ac:dyDescent="0.2">
      <c r="M20" s="1"/>
      <c r="N20" s="1"/>
      <c r="O20" s="1"/>
      <c r="P20" s="1"/>
      <c r="Q20" s="1"/>
      <c r="R20" s="1"/>
      <c r="S20" s="1"/>
    </row>
    <row r="21" spans="2:19" ht="12" x14ac:dyDescent="0.2">
      <c r="B21" s="133" t="s">
        <v>0</v>
      </c>
      <c r="C21" s="26"/>
      <c r="E21" s="1"/>
      <c r="F21" s="1"/>
      <c r="G21" s="1"/>
      <c r="H21" s="1"/>
      <c r="I21" s="1"/>
      <c r="J21" s="1"/>
      <c r="K21" s="1"/>
      <c r="L21" s="1"/>
    </row>
    <row r="23" spans="2:19" x14ac:dyDescent="0.2">
      <c r="B23" s="23"/>
      <c r="D23" s="90"/>
      <c r="E23" s="90"/>
      <c r="F23" s="90"/>
      <c r="G23" s="9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</row>
    <row r="24" spans="2:19" x14ac:dyDescent="0.2">
      <c r="B24" s="23"/>
      <c r="D24" s="90"/>
      <c r="E24" s="90"/>
      <c r="F24" s="90"/>
      <c r="G24" s="9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</row>
    <row r="27" spans="2:19" x14ac:dyDescent="0.2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2:19" x14ac:dyDescent="0.2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2:19" x14ac:dyDescent="0.2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2:19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2:19" x14ac:dyDescent="0.2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2:19" x14ac:dyDescent="0.2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4:19" x14ac:dyDescent="0.2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4:19" x14ac:dyDescent="0.2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4:19" x14ac:dyDescent="0.2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4:19" x14ac:dyDescent="0.2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42" spans="4:19" x14ac:dyDescent="0.2">
      <c r="F42" s="187"/>
      <c r="G42" s="187"/>
    </row>
    <row r="43" spans="4:19" x14ac:dyDescent="0.2">
      <c r="F43" s="187"/>
      <c r="G43" s="187"/>
    </row>
    <row r="44" spans="4:19" x14ac:dyDescent="0.2">
      <c r="F44" s="187"/>
      <c r="G44" s="187"/>
    </row>
    <row r="45" spans="4:19" x14ac:dyDescent="0.2">
      <c r="F45" s="187"/>
      <c r="G45" s="187"/>
    </row>
    <row r="46" spans="4:19" x14ac:dyDescent="0.2">
      <c r="F46" s="187"/>
      <c r="G46" s="187"/>
    </row>
    <row r="47" spans="4:19" x14ac:dyDescent="0.2">
      <c r="F47" s="187"/>
      <c r="G47" s="187"/>
    </row>
    <row r="48" spans="4:19" x14ac:dyDescent="0.2">
      <c r="F48" s="187"/>
      <c r="G48" s="187"/>
    </row>
    <row r="49" spans="6:7" x14ac:dyDescent="0.2">
      <c r="F49" s="187"/>
      <c r="G49" s="187"/>
    </row>
    <row r="50" spans="6:7" x14ac:dyDescent="0.2">
      <c r="F50" s="187"/>
      <c r="G50" s="187"/>
    </row>
    <row r="51" spans="6:7" x14ac:dyDescent="0.2">
      <c r="F51" s="187"/>
      <c r="G51" s="187"/>
    </row>
    <row r="54" spans="6:7" x14ac:dyDescent="0.2">
      <c r="F54" s="188"/>
      <c r="G54" s="188"/>
    </row>
    <row r="55" spans="6:7" x14ac:dyDescent="0.2">
      <c r="F55" s="188"/>
      <c r="G55" s="188"/>
    </row>
    <row r="56" spans="6:7" x14ac:dyDescent="0.2">
      <c r="F56" s="188"/>
      <c r="G56" s="188"/>
    </row>
    <row r="57" spans="6:7" x14ac:dyDescent="0.2">
      <c r="F57" s="188"/>
      <c r="G57" s="188"/>
    </row>
    <row r="58" spans="6:7" x14ac:dyDescent="0.2">
      <c r="F58" s="188"/>
      <c r="G58" s="188"/>
    </row>
    <row r="59" spans="6:7" x14ac:dyDescent="0.2">
      <c r="F59" s="188"/>
      <c r="G59" s="188"/>
    </row>
    <row r="60" spans="6:7" x14ac:dyDescent="0.2">
      <c r="F60" s="188"/>
      <c r="G60" s="188"/>
    </row>
    <row r="61" spans="6:7" x14ac:dyDescent="0.2">
      <c r="F61" s="188"/>
      <c r="G61" s="188"/>
    </row>
    <row r="62" spans="6:7" x14ac:dyDescent="0.2">
      <c r="F62" s="188"/>
      <c r="G62" s="188"/>
    </row>
    <row r="63" spans="6:7" x14ac:dyDescent="0.2">
      <c r="F63" s="188"/>
      <c r="G63" s="188"/>
    </row>
  </sheetData>
  <mergeCells count="19">
    <mergeCell ref="B19:L19"/>
    <mergeCell ref="P4:Q6"/>
    <mergeCell ref="R4:S6"/>
    <mergeCell ref="H7:I7"/>
    <mergeCell ref="J7:K7"/>
    <mergeCell ref="L7:M7"/>
    <mergeCell ref="N7:O7"/>
    <mergeCell ref="P7:Q7"/>
    <mergeCell ref="R7:S7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</mergeCells>
  <hyperlinks>
    <hyperlink ref="B21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5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4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28515625" style="1" customWidth="1"/>
    <col min="4" max="9" width="15.7109375" style="1" customWidth="1"/>
    <col min="10" max="10" width="2.5703125" style="49" customWidth="1"/>
    <col min="11" max="11" width="6.7109375" style="1" customWidth="1"/>
    <col min="12" max="16384" width="12.5703125" style="1"/>
  </cols>
  <sheetData>
    <row r="1" spans="2:17" ht="24" customHeight="1" x14ac:dyDescent="0.2">
      <c r="B1" s="289" t="s">
        <v>291</v>
      </c>
      <c r="C1" s="289"/>
      <c r="D1" s="289"/>
      <c r="E1" s="289"/>
      <c r="F1" s="289"/>
      <c r="G1" s="289"/>
      <c r="H1" s="289"/>
      <c r="I1" s="289"/>
      <c r="J1" s="289"/>
    </row>
    <row r="2" spans="2:17" ht="11.25" customHeight="1" x14ac:dyDescent="0.2">
      <c r="B2" s="19"/>
      <c r="C2" s="19"/>
      <c r="D2" s="19"/>
      <c r="E2" s="19"/>
      <c r="F2" s="19"/>
      <c r="G2" s="19"/>
    </row>
    <row r="3" spans="2:17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17" s="6" customFormat="1" ht="18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0"/>
      <c r="J4" s="291"/>
    </row>
    <row r="5" spans="2:17" s="6" customFormat="1" ht="18" customHeight="1" x14ac:dyDescent="0.2">
      <c r="B5" s="284"/>
      <c r="C5" s="285"/>
      <c r="D5" s="285" t="s">
        <v>6</v>
      </c>
      <c r="E5" s="290" t="s">
        <v>272</v>
      </c>
      <c r="F5" s="290"/>
      <c r="G5" s="290"/>
      <c r="H5" s="290"/>
      <c r="I5" s="290" t="s">
        <v>215</v>
      </c>
      <c r="J5" s="291"/>
    </row>
    <row r="6" spans="2:17" s="6" customFormat="1" ht="18" customHeight="1" x14ac:dyDescent="0.2">
      <c r="B6" s="284"/>
      <c r="C6" s="285"/>
      <c r="D6" s="285"/>
      <c r="E6" s="292" t="s">
        <v>5</v>
      </c>
      <c r="F6" s="290" t="s">
        <v>273</v>
      </c>
      <c r="G6" s="290"/>
      <c r="H6" s="290"/>
      <c r="I6" s="290"/>
      <c r="J6" s="291"/>
    </row>
    <row r="7" spans="2:17" s="6" customFormat="1" ht="24" customHeight="1" x14ac:dyDescent="0.2">
      <c r="B7" s="284"/>
      <c r="C7" s="285"/>
      <c r="D7" s="285"/>
      <c r="E7" s="292"/>
      <c r="F7" s="138" t="s">
        <v>46</v>
      </c>
      <c r="G7" s="138" t="s">
        <v>47</v>
      </c>
      <c r="H7" s="138" t="s">
        <v>266</v>
      </c>
      <c r="I7" s="290"/>
      <c r="J7" s="291"/>
    </row>
    <row r="8" spans="2:17" ht="18" customHeight="1" x14ac:dyDescent="0.2">
      <c r="B8" s="284"/>
      <c r="C8" s="285"/>
      <c r="D8" s="138" t="s">
        <v>15</v>
      </c>
      <c r="E8" s="138" t="s">
        <v>15</v>
      </c>
      <c r="F8" s="138" t="s">
        <v>15</v>
      </c>
      <c r="G8" s="138" t="s">
        <v>15</v>
      </c>
      <c r="H8" s="138" t="s">
        <v>15</v>
      </c>
      <c r="I8" s="290" t="s">
        <v>15</v>
      </c>
      <c r="J8" s="291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0"/>
    </row>
    <row r="10" spans="2:17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5"/>
      <c r="J10" s="50"/>
    </row>
    <row r="11" spans="2:17" s="11" customFormat="1" ht="15" customHeight="1" x14ac:dyDescent="0.2">
      <c r="B11" s="76">
        <v>2019</v>
      </c>
      <c r="C11" s="74"/>
      <c r="D11" s="77">
        <v>28905</v>
      </c>
      <c r="E11" s="77">
        <v>4228</v>
      </c>
      <c r="F11" s="77"/>
      <c r="G11" s="77"/>
      <c r="H11" s="77"/>
      <c r="I11" s="77">
        <v>3692</v>
      </c>
      <c r="J11" s="11" t="s">
        <v>357</v>
      </c>
      <c r="L11" s="115"/>
      <c r="M11" s="115"/>
      <c r="N11" s="115"/>
      <c r="O11" s="115"/>
      <c r="P11" s="115"/>
      <c r="Q11" s="115"/>
    </row>
    <row r="12" spans="2:17" s="11" customFormat="1" ht="15" customHeight="1" x14ac:dyDescent="0.2">
      <c r="B12" s="76">
        <v>2018</v>
      </c>
      <c r="C12" s="74"/>
      <c r="D12" s="77">
        <v>28123</v>
      </c>
      <c r="E12" s="77">
        <v>4541</v>
      </c>
      <c r="F12" s="11">
        <v>3472</v>
      </c>
      <c r="I12" s="77">
        <v>3464</v>
      </c>
      <c r="J12" s="114" t="s">
        <v>274</v>
      </c>
      <c r="L12" s="115"/>
      <c r="M12" s="115"/>
      <c r="N12" s="115"/>
      <c r="O12" s="115"/>
      <c r="P12" s="115"/>
      <c r="Q12" s="115"/>
    </row>
    <row r="13" spans="2:17" s="11" customFormat="1" ht="15" customHeight="1" x14ac:dyDescent="0.2">
      <c r="B13" s="76">
        <v>2017</v>
      </c>
      <c r="C13" s="74"/>
      <c r="D13" s="77">
        <v>26641</v>
      </c>
      <c r="E13" s="77">
        <v>4300</v>
      </c>
      <c r="F13" s="77">
        <v>3238</v>
      </c>
      <c r="G13" s="77">
        <v>2472</v>
      </c>
      <c r="H13" s="77"/>
      <c r="I13" s="77">
        <v>3047</v>
      </c>
      <c r="J13" s="114"/>
      <c r="L13" s="115"/>
      <c r="M13" s="115"/>
      <c r="N13" s="115"/>
      <c r="O13" s="115"/>
      <c r="P13" s="115"/>
      <c r="Q13" s="115"/>
    </row>
    <row r="14" spans="2:17" s="11" customFormat="1" ht="15" customHeight="1" x14ac:dyDescent="0.2">
      <c r="B14" s="76">
        <v>2016</v>
      </c>
      <c r="C14" s="74"/>
      <c r="D14" s="77">
        <v>25351</v>
      </c>
      <c r="E14" s="77">
        <v>3941</v>
      </c>
      <c r="F14" s="77">
        <v>2951</v>
      </c>
      <c r="G14" s="77">
        <v>2288</v>
      </c>
      <c r="H14" s="75"/>
      <c r="I14" s="77">
        <v>2996</v>
      </c>
      <c r="J14" s="114"/>
      <c r="L14" s="115"/>
      <c r="M14" s="115"/>
      <c r="N14" s="115"/>
      <c r="O14" s="115"/>
      <c r="P14" s="115"/>
      <c r="Q14" s="115"/>
    </row>
    <row r="15" spans="2:17" s="11" customFormat="1" ht="15" customHeight="1" x14ac:dyDescent="0.2">
      <c r="B15" s="76">
        <v>2015</v>
      </c>
      <c r="C15" s="76" t="str">
        <f t="shared" ref="C15:C16" si="0">IF(B15=2008,$C$2,"")</f>
        <v/>
      </c>
      <c r="D15" s="77">
        <v>24618</v>
      </c>
      <c r="E15" s="77">
        <v>3920</v>
      </c>
      <c r="F15" s="77">
        <v>2869</v>
      </c>
      <c r="G15" s="77">
        <v>2229</v>
      </c>
      <c r="H15" s="77"/>
      <c r="I15" s="77">
        <v>3277</v>
      </c>
      <c r="J15" s="114"/>
      <c r="L15" s="115"/>
      <c r="M15" s="115"/>
      <c r="N15" s="115"/>
      <c r="O15" s="115"/>
      <c r="P15" s="115"/>
      <c r="Q15" s="115"/>
    </row>
    <row r="16" spans="2:17" s="11" customFormat="1" ht="15" customHeight="1" x14ac:dyDescent="0.2">
      <c r="B16" s="76">
        <v>2014</v>
      </c>
      <c r="C16" s="76" t="str">
        <f t="shared" si="0"/>
        <v/>
      </c>
      <c r="D16" s="77">
        <v>23916</v>
      </c>
      <c r="E16" s="77">
        <v>3653</v>
      </c>
      <c r="F16" s="77">
        <v>2668</v>
      </c>
      <c r="G16" s="77">
        <v>2024</v>
      </c>
      <c r="H16" s="77">
        <v>1241</v>
      </c>
      <c r="I16" s="77">
        <v>3171</v>
      </c>
      <c r="J16" s="114"/>
      <c r="L16" s="115"/>
      <c r="M16" s="115"/>
      <c r="N16" s="115"/>
      <c r="O16" s="115"/>
      <c r="P16" s="115"/>
      <c r="Q16" s="115"/>
    </row>
    <row r="17" spans="2:17" s="11" customFormat="1" ht="15" customHeight="1" x14ac:dyDescent="0.2">
      <c r="B17" s="251" t="s">
        <v>3</v>
      </c>
      <c r="C17" s="74"/>
      <c r="D17" s="74"/>
      <c r="E17" s="77"/>
      <c r="F17" s="77"/>
      <c r="G17" s="77"/>
      <c r="H17" s="77"/>
      <c r="I17" s="77"/>
      <c r="J17" s="114"/>
      <c r="L17" s="115"/>
      <c r="M17" s="115"/>
      <c r="N17" s="115"/>
      <c r="O17" s="115"/>
      <c r="P17" s="115"/>
      <c r="Q17" s="115"/>
    </row>
    <row r="18" spans="2:17" s="11" customFormat="1" ht="15" customHeight="1" x14ac:dyDescent="0.2">
      <c r="B18" s="252" t="s">
        <v>34</v>
      </c>
      <c r="C18" s="203"/>
      <c r="D18" s="203"/>
      <c r="E18" s="77"/>
      <c r="F18" s="77"/>
      <c r="G18" s="77"/>
      <c r="H18" s="77"/>
      <c r="I18" s="77"/>
      <c r="J18" s="114"/>
      <c r="L18" s="115"/>
      <c r="M18" s="115"/>
      <c r="N18" s="115"/>
      <c r="O18" s="115"/>
      <c r="P18" s="115"/>
      <c r="Q18" s="115"/>
    </row>
    <row r="19" spans="2:17" s="11" customFormat="1" ht="15" customHeight="1" x14ac:dyDescent="0.2">
      <c r="B19" s="76">
        <v>2019</v>
      </c>
      <c r="C19" s="252"/>
      <c r="D19" s="77">
        <v>19245</v>
      </c>
      <c r="E19" s="77">
        <v>3219</v>
      </c>
      <c r="F19" s="77"/>
      <c r="G19" s="77"/>
      <c r="H19" s="77"/>
      <c r="I19" s="77">
        <v>2980</v>
      </c>
      <c r="J19" s="11" t="s">
        <v>357</v>
      </c>
      <c r="L19" s="115"/>
      <c r="M19" s="115"/>
      <c r="N19" s="115"/>
      <c r="O19" s="115"/>
      <c r="P19" s="115"/>
      <c r="Q19" s="115"/>
    </row>
    <row r="20" spans="2:17" s="11" customFormat="1" ht="15" customHeight="1" x14ac:dyDescent="0.2">
      <c r="B20" s="76">
        <v>2018</v>
      </c>
      <c r="C20" s="76"/>
      <c r="D20" s="77">
        <v>18908</v>
      </c>
      <c r="E20" s="77">
        <v>3510</v>
      </c>
      <c r="F20" s="11">
        <v>2563</v>
      </c>
      <c r="I20" s="77">
        <v>2859</v>
      </c>
      <c r="J20" s="114" t="s">
        <v>274</v>
      </c>
      <c r="L20" s="115"/>
      <c r="M20" s="115"/>
      <c r="N20" s="115"/>
      <c r="O20" s="115"/>
      <c r="P20" s="115"/>
      <c r="Q20" s="115"/>
    </row>
    <row r="21" spans="2:17" s="11" customFormat="1" ht="15" customHeight="1" x14ac:dyDescent="0.2">
      <c r="B21" s="76">
        <v>2017</v>
      </c>
      <c r="C21" s="76"/>
      <c r="D21" s="77">
        <v>17994</v>
      </c>
      <c r="E21" s="77">
        <v>3411</v>
      </c>
      <c r="F21" s="77">
        <v>2427</v>
      </c>
      <c r="G21" s="77">
        <v>1757</v>
      </c>
      <c r="H21" s="77"/>
      <c r="I21" s="77">
        <v>2565</v>
      </c>
      <c r="L21" s="115"/>
      <c r="M21" s="115"/>
      <c r="N21" s="115"/>
      <c r="O21" s="115"/>
      <c r="P21" s="115"/>
      <c r="Q21" s="115"/>
    </row>
    <row r="22" spans="2:17" s="11" customFormat="1" ht="15" customHeight="1" x14ac:dyDescent="0.2">
      <c r="B22" s="76">
        <v>2016</v>
      </c>
      <c r="C22" s="76"/>
      <c r="D22" s="77">
        <v>17061</v>
      </c>
      <c r="E22" s="77">
        <v>3233</v>
      </c>
      <c r="F22" s="77">
        <v>2314</v>
      </c>
      <c r="G22" s="77">
        <v>1713</v>
      </c>
      <c r="H22" s="77"/>
      <c r="I22" s="77">
        <v>2465</v>
      </c>
      <c r="L22" s="115"/>
      <c r="M22" s="115"/>
      <c r="N22" s="115"/>
      <c r="O22" s="115"/>
      <c r="P22" s="115"/>
      <c r="Q22" s="115"/>
    </row>
    <row r="23" spans="2:17" s="11" customFormat="1" ht="15" customHeight="1" x14ac:dyDescent="0.2">
      <c r="B23" s="76">
        <v>2015</v>
      </c>
      <c r="C23" s="76"/>
      <c r="D23" s="77">
        <v>16375</v>
      </c>
      <c r="E23" s="77">
        <v>3195</v>
      </c>
      <c r="F23" s="77">
        <v>2250</v>
      </c>
      <c r="G23" s="77">
        <v>1698</v>
      </c>
      <c r="H23" s="77"/>
      <c r="I23" s="77">
        <v>2586</v>
      </c>
      <c r="J23" s="114"/>
      <c r="L23" s="115"/>
      <c r="M23" s="115"/>
      <c r="N23" s="115"/>
      <c r="O23" s="115"/>
      <c r="P23" s="115"/>
      <c r="Q23" s="115"/>
    </row>
    <row r="24" spans="2:17" s="11" customFormat="1" ht="15" customHeight="1" x14ac:dyDescent="0.2">
      <c r="B24" s="76">
        <v>2014</v>
      </c>
      <c r="C24" s="76"/>
      <c r="D24" s="77">
        <v>15675</v>
      </c>
      <c r="E24" s="77">
        <v>2967</v>
      </c>
      <c r="F24" s="77">
        <v>2087</v>
      </c>
      <c r="G24" s="77">
        <v>1530</v>
      </c>
      <c r="H24" s="77">
        <v>868</v>
      </c>
      <c r="I24" s="77">
        <v>2490</v>
      </c>
      <c r="J24" s="114"/>
      <c r="L24" s="115"/>
      <c r="M24" s="115"/>
      <c r="N24" s="115"/>
      <c r="O24" s="115"/>
      <c r="P24" s="115"/>
      <c r="Q24" s="115"/>
    </row>
    <row r="25" spans="2:17" s="11" customFormat="1" ht="15" customHeight="1" x14ac:dyDescent="0.2">
      <c r="B25" s="252" t="s">
        <v>35</v>
      </c>
      <c r="C25" s="203"/>
      <c r="D25" s="203"/>
      <c r="E25" s="77"/>
      <c r="F25" s="77"/>
      <c r="G25" s="77"/>
      <c r="H25" s="77"/>
      <c r="I25" s="77"/>
      <c r="J25" s="114"/>
      <c r="L25" s="115"/>
      <c r="M25" s="115"/>
      <c r="N25" s="115"/>
      <c r="O25" s="115"/>
      <c r="P25" s="115"/>
      <c r="Q25" s="115"/>
    </row>
    <row r="26" spans="2:17" s="11" customFormat="1" ht="15" customHeight="1" x14ac:dyDescent="0.2">
      <c r="B26" s="76">
        <v>2019</v>
      </c>
      <c r="C26" s="252"/>
      <c r="D26" s="77">
        <v>9660</v>
      </c>
      <c r="E26" s="77">
        <v>1009</v>
      </c>
      <c r="F26" s="77"/>
      <c r="G26" s="77"/>
      <c r="H26" s="77"/>
      <c r="I26" s="77">
        <v>712</v>
      </c>
      <c r="J26" s="11" t="s">
        <v>357</v>
      </c>
      <c r="L26" s="115"/>
      <c r="M26" s="115"/>
      <c r="N26" s="115"/>
      <c r="O26" s="115"/>
      <c r="P26" s="115"/>
      <c r="Q26" s="115"/>
    </row>
    <row r="27" spans="2:17" s="11" customFormat="1" ht="15" customHeight="1" x14ac:dyDescent="0.2">
      <c r="B27" s="76">
        <v>2018</v>
      </c>
      <c r="C27" s="252"/>
      <c r="D27" s="77">
        <v>9215</v>
      </c>
      <c r="E27" s="77">
        <v>1031</v>
      </c>
      <c r="F27" s="11">
        <v>909</v>
      </c>
      <c r="I27" s="11">
        <v>605</v>
      </c>
      <c r="J27" s="114" t="s">
        <v>274</v>
      </c>
      <c r="L27" s="115"/>
      <c r="M27" s="115"/>
      <c r="N27" s="115"/>
      <c r="O27" s="115"/>
      <c r="P27" s="115"/>
      <c r="Q27" s="115"/>
    </row>
    <row r="28" spans="2:17" s="11" customFormat="1" ht="15" customHeight="1" x14ac:dyDescent="0.2">
      <c r="B28" s="76">
        <v>2017</v>
      </c>
      <c r="C28" s="252"/>
      <c r="D28" s="77">
        <v>8647</v>
      </c>
      <c r="E28" s="77">
        <v>889</v>
      </c>
      <c r="F28" s="77">
        <v>811</v>
      </c>
      <c r="G28" s="77">
        <v>715</v>
      </c>
      <c r="H28" s="77"/>
      <c r="I28" s="77">
        <v>482</v>
      </c>
      <c r="L28" s="115"/>
      <c r="M28" s="115"/>
      <c r="N28" s="115"/>
      <c r="O28" s="115"/>
      <c r="P28" s="115"/>
      <c r="Q28" s="115"/>
    </row>
    <row r="29" spans="2:17" s="11" customFormat="1" ht="15" customHeight="1" x14ac:dyDescent="0.2">
      <c r="B29" s="76">
        <v>2016</v>
      </c>
      <c r="C29" s="252"/>
      <c r="D29" s="77">
        <v>8290</v>
      </c>
      <c r="E29" s="77">
        <v>708</v>
      </c>
      <c r="F29" s="77">
        <v>637</v>
      </c>
      <c r="G29" s="77">
        <v>575</v>
      </c>
      <c r="H29" s="77"/>
      <c r="I29" s="77">
        <v>531</v>
      </c>
      <c r="L29" s="115"/>
      <c r="M29" s="115"/>
      <c r="N29" s="115"/>
      <c r="O29" s="115"/>
      <c r="P29" s="115"/>
      <c r="Q29" s="115"/>
    </row>
    <row r="30" spans="2:17" s="11" customFormat="1" ht="15" customHeight="1" x14ac:dyDescent="0.2">
      <c r="B30" s="76">
        <v>2015</v>
      </c>
      <c r="C30" s="76"/>
      <c r="D30" s="77">
        <v>8243</v>
      </c>
      <c r="E30" s="77">
        <v>725</v>
      </c>
      <c r="F30" s="77">
        <v>619</v>
      </c>
      <c r="G30" s="77">
        <v>531</v>
      </c>
      <c r="H30" s="77"/>
      <c r="I30" s="77">
        <v>691</v>
      </c>
      <c r="J30" s="114"/>
      <c r="L30" s="115"/>
      <c r="M30" s="115"/>
      <c r="N30" s="115"/>
      <c r="O30" s="115"/>
      <c r="P30" s="115"/>
      <c r="Q30" s="115"/>
    </row>
    <row r="31" spans="2:17" s="11" customFormat="1" ht="15" customHeight="1" x14ac:dyDescent="0.2">
      <c r="B31" s="76">
        <v>2014</v>
      </c>
      <c r="C31" s="76"/>
      <c r="D31" s="77">
        <v>8241</v>
      </c>
      <c r="E31" s="77">
        <v>686</v>
      </c>
      <c r="F31" s="77">
        <v>581</v>
      </c>
      <c r="G31" s="77">
        <v>494</v>
      </c>
      <c r="H31" s="77">
        <v>373</v>
      </c>
      <c r="I31" s="77">
        <v>681</v>
      </c>
      <c r="J31" s="114"/>
      <c r="L31" s="115"/>
      <c r="M31" s="115"/>
      <c r="N31" s="115"/>
      <c r="O31" s="115"/>
      <c r="P31" s="115"/>
      <c r="Q31" s="115"/>
    </row>
    <row r="32" spans="2:17" ht="9.75" customHeight="1" x14ac:dyDescent="0.2">
      <c r="B32" s="49"/>
      <c r="C32" s="49"/>
      <c r="D32" s="49"/>
      <c r="E32" s="49"/>
      <c r="F32" s="49"/>
      <c r="G32" s="49"/>
      <c r="H32" s="49"/>
      <c r="I32" s="49"/>
    </row>
    <row r="33" spans="2:10" ht="3" customHeight="1" x14ac:dyDescent="0.2">
      <c r="B33" s="136"/>
      <c r="C33" s="136"/>
      <c r="D33" s="136"/>
      <c r="E33" s="136"/>
      <c r="F33" s="136"/>
      <c r="G33" s="136"/>
      <c r="H33" s="136"/>
      <c r="I33" s="136"/>
      <c r="J33" s="136"/>
    </row>
    <row r="34" spans="2:10" ht="9" customHeight="1" x14ac:dyDescent="0.2">
      <c r="E34" s="77"/>
    </row>
    <row r="35" spans="2:10" ht="12.75" customHeight="1" x14ac:dyDescent="0.2">
      <c r="B35" s="288" t="s">
        <v>328</v>
      </c>
      <c r="C35" s="288"/>
      <c r="D35" s="288"/>
      <c r="E35" s="288"/>
      <c r="F35" s="288"/>
      <c r="G35" s="288"/>
    </row>
    <row r="37" spans="2:10" ht="12" x14ac:dyDescent="0.2">
      <c r="B37" s="133" t="s">
        <v>0</v>
      </c>
      <c r="C37" s="26"/>
    </row>
    <row r="44" spans="2:10" x14ac:dyDescent="0.2">
      <c r="H44" s="77"/>
      <c r="I44" s="77"/>
      <c r="J44" s="77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P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6" width="12.7109375" style="49" customWidth="1"/>
    <col min="7" max="7" width="2.85546875" style="49" customWidth="1"/>
    <col min="8" max="8" width="15.7109375" style="49" customWidth="1"/>
    <col min="9" max="9" width="17.7109375" style="49" customWidth="1"/>
    <col min="10" max="10" width="2.85546875" style="49" customWidth="1"/>
    <col min="11" max="11" width="23.7109375" style="49" customWidth="1"/>
    <col min="12" max="12" width="2.85546875" style="49" customWidth="1"/>
    <col min="13" max="13" width="22.7109375" style="49" customWidth="1"/>
    <col min="14" max="14" width="2.85546875" style="49" customWidth="1"/>
    <col min="15" max="15" width="26.140625" style="49" customWidth="1"/>
    <col min="16" max="16" width="2.85546875" style="49" customWidth="1"/>
    <col min="17" max="17" width="6.7109375" style="1" customWidth="1"/>
    <col min="18" max="16384" width="12.5703125" style="1"/>
  </cols>
  <sheetData>
    <row r="1" spans="2:29" s="119" customFormat="1" ht="24" customHeight="1" x14ac:dyDescent="0.2">
      <c r="B1" s="289" t="s">
        <v>322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</row>
    <row r="2" spans="2:29" ht="18" customHeight="1" x14ac:dyDescent="0.2">
      <c r="B2" s="20"/>
      <c r="C2" s="20"/>
      <c r="D2" s="20"/>
    </row>
    <row r="3" spans="2:29" ht="12.75" customHeight="1" x14ac:dyDescent="0.2">
      <c r="B3" s="125" t="s">
        <v>218</v>
      </c>
      <c r="C3" s="27"/>
      <c r="D3" s="20"/>
    </row>
    <row r="4" spans="2:29" s="6" customFormat="1" ht="27" customHeight="1" x14ac:dyDescent="0.2">
      <c r="B4" s="284" t="s">
        <v>4</v>
      </c>
      <c r="C4" s="285"/>
      <c r="D4" s="283" t="s">
        <v>6</v>
      </c>
      <c r="E4" s="283" t="s">
        <v>7</v>
      </c>
      <c r="F4" s="307" t="s">
        <v>68</v>
      </c>
      <c r="G4" s="309"/>
      <c r="H4" s="283" t="s">
        <v>101</v>
      </c>
      <c r="I4" s="307" t="s">
        <v>250</v>
      </c>
      <c r="J4" s="309"/>
      <c r="K4" s="307" t="s">
        <v>238</v>
      </c>
      <c r="L4" s="309"/>
      <c r="M4" s="307" t="s">
        <v>236</v>
      </c>
      <c r="N4" s="309"/>
      <c r="O4" s="307" t="s">
        <v>237</v>
      </c>
      <c r="P4" s="309"/>
    </row>
    <row r="5" spans="2:29" s="6" customFormat="1" ht="27" customHeight="1" x14ac:dyDescent="0.2">
      <c r="B5" s="284"/>
      <c r="C5" s="285"/>
      <c r="D5" s="283"/>
      <c r="E5" s="283"/>
      <c r="F5" s="329"/>
      <c r="G5" s="330"/>
      <c r="H5" s="283"/>
      <c r="I5" s="329"/>
      <c r="J5" s="330"/>
      <c r="K5" s="329"/>
      <c r="L5" s="330"/>
      <c r="M5" s="329"/>
      <c r="N5" s="330"/>
      <c r="O5" s="329"/>
      <c r="P5" s="330"/>
    </row>
    <row r="6" spans="2:29" s="6" customFormat="1" ht="27" customHeight="1" x14ac:dyDescent="0.2">
      <c r="B6" s="284"/>
      <c r="C6" s="285"/>
      <c r="D6" s="283"/>
      <c r="E6" s="283"/>
      <c r="F6" s="331"/>
      <c r="G6" s="332"/>
      <c r="H6" s="283"/>
      <c r="I6" s="331"/>
      <c r="J6" s="332"/>
      <c r="K6" s="331"/>
      <c r="L6" s="332"/>
      <c r="M6" s="331"/>
      <c r="N6" s="332"/>
      <c r="O6" s="331"/>
      <c r="P6" s="332"/>
    </row>
    <row r="7" spans="2:29" ht="18" customHeight="1" x14ac:dyDescent="0.2">
      <c r="B7" s="284"/>
      <c r="C7" s="285"/>
      <c r="D7" s="206" t="s">
        <v>15</v>
      </c>
      <c r="E7" s="206" t="s">
        <v>15</v>
      </c>
      <c r="F7" s="287" t="s">
        <v>343</v>
      </c>
      <c r="G7" s="306"/>
      <c r="H7" s="206" t="s">
        <v>343</v>
      </c>
      <c r="I7" s="287" t="s">
        <v>16</v>
      </c>
      <c r="J7" s="306"/>
      <c r="K7" s="287" t="s">
        <v>16</v>
      </c>
      <c r="L7" s="306"/>
      <c r="M7" s="287" t="s">
        <v>16</v>
      </c>
      <c r="N7" s="306"/>
      <c r="O7" s="287" t="s">
        <v>16</v>
      </c>
      <c r="P7" s="306"/>
    </row>
    <row r="8" spans="2:29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2:29" s="11" customFormat="1" ht="15" customHeight="1" x14ac:dyDescent="0.2">
      <c r="B9" s="16" t="s">
        <v>5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48"/>
      <c r="P9" s="48"/>
    </row>
    <row r="10" spans="2:29" s="11" customFormat="1" ht="15" customHeight="1" x14ac:dyDescent="0.2">
      <c r="B10" s="76">
        <v>2019</v>
      </c>
      <c r="C10" s="74"/>
      <c r="D10" s="11">
        <v>374</v>
      </c>
      <c r="E10" s="90">
        <v>1558</v>
      </c>
      <c r="F10" s="90">
        <v>157694.443</v>
      </c>
      <c r="G10" s="183"/>
      <c r="H10" s="90">
        <v>70327.562999999995</v>
      </c>
      <c r="I10" s="53">
        <v>1.72</v>
      </c>
      <c r="J10" s="53"/>
      <c r="K10" s="53">
        <v>2.64</v>
      </c>
      <c r="L10" s="53"/>
      <c r="M10" s="53">
        <v>3.63</v>
      </c>
      <c r="N10" s="53"/>
      <c r="O10" s="53">
        <v>5.41</v>
      </c>
      <c r="P10" s="48"/>
    </row>
    <row r="11" spans="2:29" s="11" customFormat="1" ht="15" customHeight="1" x14ac:dyDescent="0.2">
      <c r="B11" s="76">
        <v>2018</v>
      </c>
      <c r="C11" s="74"/>
      <c r="D11" s="11">
        <v>343</v>
      </c>
      <c r="E11" s="90">
        <v>1360</v>
      </c>
      <c r="F11" s="90">
        <v>115739.026</v>
      </c>
      <c r="G11" s="183"/>
      <c r="H11" s="90">
        <v>52656.3</v>
      </c>
      <c r="I11" s="53">
        <v>1.63</v>
      </c>
      <c r="J11" s="53"/>
      <c r="K11" s="53">
        <v>2.44</v>
      </c>
      <c r="L11" s="53"/>
      <c r="M11" s="53">
        <v>2.89</v>
      </c>
      <c r="N11" s="53"/>
      <c r="O11" s="53">
        <v>4.2300000000000004</v>
      </c>
      <c r="P11" s="184"/>
    </row>
    <row r="12" spans="2:29" s="11" customFormat="1" ht="15" customHeight="1" x14ac:dyDescent="0.2">
      <c r="B12" s="76">
        <v>2017</v>
      </c>
      <c r="C12" s="74"/>
      <c r="D12" s="11">
        <v>330</v>
      </c>
      <c r="E12" s="90">
        <v>1185</v>
      </c>
      <c r="F12" s="90">
        <v>110343.01</v>
      </c>
      <c r="G12" s="183"/>
      <c r="H12" s="90">
        <v>52291.445</v>
      </c>
      <c r="I12" s="53">
        <v>1.67</v>
      </c>
      <c r="J12" s="53" t="s">
        <v>50</v>
      </c>
      <c r="K12" s="53">
        <v>2.2799999999999998</v>
      </c>
      <c r="L12" s="53" t="s">
        <v>50</v>
      </c>
      <c r="M12" s="53">
        <v>3</v>
      </c>
      <c r="N12" s="53" t="s">
        <v>50</v>
      </c>
      <c r="O12" s="53">
        <v>4.6100000000000003</v>
      </c>
      <c r="P12" s="184" t="s">
        <v>50</v>
      </c>
      <c r="S12" s="90"/>
      <c r="T12" s="90"/>
      <c r="U12" s="183"/>
      <c r="V12" s="90"/>
      <c r="W12" s="53"/>
      <c r="X12" s="53"/>
      <c r="Y12" s="53"/>
      <c r="Z12" s="53"/>
      <c r="AA12" s="53"/>
      <c r="AB12" s="53"/>
      <c r="AC12" s="53"/>
    </row>
    <row r="13" spans="2:29" s="11" customFormat="1" ht="15" customHeight="1" x14ac:dyDescent="0.2">
      <c r="B13" s="76">
        <v>2016</v>
      </c>
      <c r="C13" s="74"/>
      <c r="D13" s="11">
        <v>270</v>
      </c>
      <c r="E13" s="53" t="s">
        <v>37</v>
      </c>
      <c r="F13" s="183" t="s">
        <v>37</v>
      </c>
      <c r="G13" s="183"/>
      <c r="H13" s="183" t="s">
        <v>37</v>
      </c>
      <c r="I13" s="53">
        <v>1.45</v>
      </c>
      <c r="J13" s="53" t="s">
        <v>50</v>
      </c>
      <c r="K13" s="53" t="s">
        <v>37</v>
      </c>
      <c r="L13" s="53"/>
      <c r="M13" s="53" t="s">
        <v>37</v>
      </c>
      <c r="N13" s="53"/>
      <c r="O13" s="184" t="s">
        <v>37</v>
      </c>
      <c r="P13" s="184"/>
    </row>
    <row r="14" spans="2:29" s="11" customFormat="1" ht="15" customHeight="1" x14ac:dyDescent="0.2">
      <c r="B14" s="76">
        <v>2015</v>
      </c>
      <c r="C14" s="74"/>
      <c r="D14" s="90">
        <v>261</v>
      </c>
      <c r="E14" s="53" t="s">
        <v>37</v>
      </c>
      <c r="F14" s="53" t="s">
        <v>37</v>
      </c>
      <c r="G14" s="53"/>
      <c r="H14" s="53" t="s">
        <v>37</v>
      </c>
      <c r="I14" s="53">
        <v>1.46</v>
      </c>
      <c r="J14" s="53" t="s">
        <v>50</v>
      </c>
      <c r="K14" s="53" t="s">
        <v>37</v>
      </c>
      <c r="L14" s="53"/>
      <c r="M14" s="53" t="s">
        <v>37</v>
      </c>
      <c r="N14" s="53"/>
      <c r="O14" s="53" t="s">
        <v>37</v>
      </c>
      <c r="P14" s="53"/>
    </row>
    <row r="15" spans="2:29" s="11" customFormat="1" ht="15" customHeight="1" x14ac:dyDescent="0.2">
      <c r="B15" s="76">
        <v>2014</v>
      </c>
      <c r="C15" s="76"/>
      <c r="D15" s="90">
        <v>248</v>
      </c>
      <c r="E15" s="90">
        <v>830</v>
      </c>
      <c r="F15" s="90">
        <v>87331.339000000007</v>
      </c>
      <c r="G15" s="77"/>
      <c r="H15" s="90">
        <v>36864.538999999997</v>
      </c>
      <c r="I15" s="53">
        <v>1.44</v>
      </c>
      <c r="J15" s="77" t="s">
        <v>276</v>
      </c>
      <c r="K15" s="53">
        <v>1.86</v>
      </c>
      <c r="L15" s="77" t="s">
        <v>276</v>
      </c>
      <c r="M15" s="53">
        <v>2.94</v>
      </c>
      <c r="N15" s="77" t="s">
        <v>276</v>
      </c>
      <c r="O15" s="53">
        <v>4.34</v>
      </c>
      <c r="P15" s="77" t="s">
        <v>276</v>
      </c>
    </row>
    <row r="16" spans="2:29" ht="9.75" customHeight="1" x14ac:dyDescent="0.2">
      <c r="B16" s="49"/>
      <c r="C16" s="49"/>
      <c r="D16" s="49"/>
    </row>
    <row r="17" spans="2:16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</row>
    <row r="18" spans="2:16" ht="9" customHeight="1" x14ac:dyDescent="0.2"/>
    <row r="19" spans="2:16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288"/>
      <c r="L19" s="205"/>
      <c r="O19" s="1"/>
      <c r="P19" s="1"/>
    </row>
    <row r="21" spans="2:16" ht="12" x14ac:dyDescent="0.2">
      <c r="B21" s="133" t="s">
        <v>0</v>
      </c>
      <c r="C21" s="26"/>
      <c r="E21" s="1"/>
      <c r="F21" s="1"/>
      <c r="G21" s="1"/>
      <c r="H21" s="1"/>
      <c r="O21" s="1"/>
      <c r="P21" s="1"/>
    </row>
    <row r="22" spans="2:16" x14ac:dyDescent="0.2">
      <c r="D22" s="1" t="s">
        <v>264</v>
      </c>
    </row>
    <row r="23" spans="2:16" x14ac:dyDescent="0.2">
      <c r="B23" s="23"/>
      <c r="D23" s="53"/>
      <c r="E23" s="101"/>
      <c r="F23" s="53"/>
      <c r="G23" s="53"/>
      <c r="H23" s="53"/>
      <c r="I23" s="53"/>
      <c r="J23" s="53"/>
      <c r="K23" s="101"/>
      <c r="L23" s="101"/>
      <c r="M23" s="101"/>
      <c r="N23" s="101"/>
      <c r="O23" s="53"/>
      <c r="P23" s="53"/>
    </row>
  </sheetData>
  <mergeCells count="16">
    <mergeCell ref="B19:K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3.85546875" style="49" customWidth="1"/>
    <col min="6" max="6" width="12.7109375" style="49" customWidth="1"/>
    <col min="7" max="8" width="15.7109375" style="49" customWidth="1"/>
    <col min="9" max="9" width="2.85546875" style="49" customWidth="1"/>
    <col min="10" max="10" width="16.7109375" style="49" customWidth="1"/>
    <col min="11" max="11" width="2.85546875" style="49" customWidth="1"/>
    <col min="12" max="12" width="16.7109375" style="49" customWidth="1"/>
    <col min="13" max="13" width="2.85546875" style="49" customWidth="1"/>
    <col min="14" max="14" width="18.7109375" style="49" customWidth="1"/>
    <col min="15" max="15" width="2.85546875" style="49" customWidth="1"/>
    <col min="16" max="16" width="6.7109375" style="1" customWidth="1"/>
    <col min="17" max="16384" width="12.5703125" style="1"/>
  </cols>
  <sheetData>
    <row r="1" spans="2:15" s="119" customFormat="1" ht="24" customHeight="1" x14ac:dyDescent="0.2">
      <c r="B1" s="289" t="s">
        <v>323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2:15" ht="18" customHeight="1" x14ac:dyDescent="0.2">
      <c r="B2" s="20"/>
      <c r="C2" s="20"/>
      <c r="D2" s="49"/>
    </row>
    <row r="3" spans="2:15" ht="12.75" customHeight="1" x14ac:dyDescent="0.2">
      <c r="B3" s="125" t="s">
        <v>218</v>
      </c>
      <c r="C3" s="27"/>
      <c r="D3" s="20"/>
    </row>
    <row r="4" spans="2:15" s="6" customFormat="1" ht="27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68</v>
      </c>
      <c r="G4" s="283" t="s">
        <v>101</v>
      </c>
      <c r="H4" s="307" t="s">
        <v>242</v>
      </c>
      <c r="I4" s="309"/>
      <c r="J4" s="307" t="s">
        <v>239</v>
      </c>
      <c r="K4" s="309"/>
      <c r="L4" s="307" t="s">
        <v>240</v>
      </c>
      <c r="M4" s="309"/>
      <c r="N4" s="307" t="s">
        <v>241</v>
      </c>
      <c r="O4" s="309"/>
    </row>
    <row r="5" spans="2:15" s="6" customFormat="1" ht="27" customHeight="1" x14ac:dyDescent="0.2">
      <c r="B5" s="284"/>
      <c r="C5" s="285"/>
      <c r="D5" s="283"/>
      <c r="E5" s="283"/>
      <c r="F5" s="283"/>
      <c r="G5" s="283"/>
      <c r="H5" s="329"/>
      <c r="I5" s="330"/>
      <c r="J5" s="329"/>
      <c r="K5" s="330"/>
      <c r="L5" s="329"/>
      <c r="M5" s="330"/>
      <c r="N5" s="329"/>
      <c r="O5" s="330"/>
    </row>
    <row r="6" spans="2:15" s="6" customFormat="1" ht="27" customHeight="1" x14ac:dyDescent="0.2">
      <c r="B6" s="284"/>
      <c r="C6" s="285"/>
      <c r="D6" s="283"/>
      <c r="E6" s="283"/>
      <c r="F6" s="283"/>
      <c r="G6" s="283"/>
      <c r="H6" s="331"/>
      <c r="I6" s="332"/>
      <c r="J6" s="331"/>
      <c r="K6" s="332"/>
      <c r="L6" s="331"/>
      <c r="M6" s="332"/>
      <c r="N6" s="331"/>
      <c r="O6" s="332"/>
    </row>
    <row r="7" spans="2:15" ht="18" customHeight="1" x14ac:dyDescent="0.2">
      <c r="B7" s="284"/>
      <c r="C7" s="285"/>
      <c r="D7" s="206" t="s">
        <v>15</v>
      </c>
      <c r="E7" s="206" t="s">
        <v>15</v>
      </c>
      <c r="F7" s="206" t="s">
        <v>343</v>
      </c>
      <c r="G7" s="206" t="s">
        <v>343</v>
      </c>
      <c r="H7" s="291" t="s">
        <v>16</v>
      </c>
      <c r="I7" s="349"/>
      <c r="J7" s="291" t="s">
        <v>16</v>
      </c>
      <c r="K7" s="349"/>
      <c r="L7" s="291" t="s">
        <v>16</v>
      </c>
      <c r="M7" s="349"/>
      <c r="N7" s="291" t="s">
        <v>16</v>
      </c>
      <c r="O7" s="349"/>
    </row>
    <row r="8" spans="2:15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2:15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  <c r="I9" s="48"/>
      <c r="J9" s="75"/>
      <c r="K9" s="75"/>
      <c r="L9" s="75"/>
      <c r="M9" s="75"/>
      <c r="N9" s="75"/>
      <c r="O9" s="75"/>
    </row>
    <row r="10" spans="2:15" s="11" customFormat="1" ht="15" customHeight="1" x14ac:dyDescent="0.2">
      <c r="B10" s="76">
        <v>2019</v>
      </c>
      <c r="C10" s="74"/>
      <c r="D10" s="90">
        <v>311</v>
      </c>
      <c r="E10" s="90">
        <v>1486</v>
      </c>
      <c r="F10" s="90">
        <f>211002436/1000</f>
        <v>211002.43599999999</v>
      </c>
      <c r="G10" s="90">
        <f>78635886/1000</f>
        <v>78635.885999999999</v>
      </c>
      <c r="H10" s="53">
        <v>1.0900000000000001</v>
      </c>
      <c r="I10" s="53"/>
      <c r="J10" s="53">
        <v>1.87</v>
      </c>
      <c r="K10" s="53"/>
      <c r="L10" s="53">
        <v>3.66</v>
      </c>
      <c r="M10" s="53"/>
      <c r="N10" s="53">
        <v>4.41</v>
      </c>
      <c r="O10" s="90"/>
    </row>
    <row r="11" spans="2:15" s="11" customFormat="1" ht="15" customHeight="1" x14ac:dyDescent="0.2">
      <c r="B11" s="76">
        <v>2018</v>
      </c>
      <c r="C11" s="74"/>
      <c r="D11" s="90">
        <v>289</v>
      </c>
      <c r="E11" s="77" t="s">
        <v>37</v>
      </c>
      <c r="F11" s="77" t="s">
        <v>37</v>
      </c>
      <c r="G11" s="77" t="s">
        <v>37</v>
      </c>
      <c r="H11" s="53">
        <v>1.04</v>
      </c>
      <c r="I11" s="53"/>
      <c r="J11" s="53" t="s">
        <v>37</v>
      </c>
      <c r="K11" s="53"/>
      <c r="L11" s="53" t="s">
        <v>37</v>
      </c>
      <c r="M11" s="53"/>
      <c r="N11" s="53" t="s">
        <v>37</v>
      </c>
      <c r="O11" s="53"/>
    </row>
    <row r="12" spans="2:15" s="11" customFormat="1" ht="15" customHeight="1" x14ac:dyDescent="0.2">
      <c r="B12" s="76">
        <v>2017</v>
      </c>
      <c r="C12" s="74"/>
      <c r="D12" s="90">
        <v>284</v>
      </c>
      <c r="E12" s="77" t="s">
        <v>37</v>
      </c>
      <c r="F12" s="77" t="s">
        <v>37</v>
      </c>
      <c r="G12" s="77" t="s">
        <v>37</v>
      </c>
      <c r="H12" s="53">
        <v>1.08</v>
      </c>
      <c r="I12" s="53" t="s">
        <v>50</v>
      </c>
      <c r="J12" s="53" t="s">
        <v>37</v>
      </c>
      <c r="K12" s="53"/>
      <c r="L12" s="53" t="s">
        <v>37</v>
      </c>
      <c r="M12" s="53"/>
      <c r="N12" s="53" t="s">
        <v>37</v>
      </c>
      <c r="O12" s="53"/>
    </row>
    <row r="13" spans="2:15" s="11" customFormat="1" ht="15" customHeight="1" x14ac:dyDescent="0.2">
      <c r="B13" s="76">
        <v>2016</v>
      </c>
      <c r="C13" s="74"/>
      <c r="D13" s="90">
        <v>235</v>
      </c>
      <c r="E13" s="90">
        <v>927</v>
      </c>
      <c r="F13" s="90">
        <v>87756.695999999996</v>
      </c>
      <c r="G13" s="90">
        <v>36000.951999999997</v>
      </c>
      <c r="H13" s="53">
        <v>0.94</v>
      </c>
      <c r="I13" s="53" t="s">
        <v>50</v>
      </c>
      <c r="J13" s="53">
        <v>1.43</v>
      </c>
      <c r="K13" s="53"/>
      <c r="L13" s="53">
        <v>2.15</v>
      </c>
      <c r="M13" s="53"/>
      <c r="N13" s="53">
        <v>2.78</v>
      </c>
      <c r="O13" s="53"/>
    </row>
    <row r="14" spans="2:15" s="11" customFormat="1" ht="15" customHeight="1" x14ac:dyDescent="0.2">
      <c r="B14" s="76">
        <v>2015</v>
      </c>
      <c r="C14" s="74"/>
      <c r="D14" s="90">
        <v>218</v>
      </c>
      <c r="E14" s="90">
        <v>819</v>
      </c>
      <c r="F14" s="90">
        <v>89023.884000000005</v>
      </c>
      <c r="G14" s="90">
        <v>40597.555</v>
      </c>
      <c r="H14" s="53">
        <v>0.89</v>
      </c>
      <c r="I14" s="53" t="s">
        <v>50</v>
      </c>
      <c r="J14" s="53">
        <v>1.31</v>
      </c>
      <c r="K14" s="53"/>
      <c r="L14" s="53">
        <v>2.2799999999999998</v>
      </c>
      <c r="M14" s="53"/>
      <c r="N14" s="53">
        <v>3.46</v>
      </c>
      <c r="O14" s="53"/>
    </row>
    <row r="15" spans="2:15" s="11" customFormat="1" ht="15" customHeight="1" x14ac:dyDescent="0.2">
      <c r="B15" s="76">
        <v>2014</v>
      </c>
      <c r="C15" s="76"/>
      <c r="D15" s="90">
        <v>206</v>
      </c>
      <c r="E15" s="90">
        <v>800</v>
      </c>
      <c r="F15" s="90">
        <v>97661.063999999998</v>
      </c>
      <c r="G15" s="90">
        <v>37443.807000000001</v>
      </c>
      <c r="H15" s="53">
        <v>0.87</v>
      </c>
      <c r="I15" s="77" t="s">
        <v>276</v>
      </c>
      <c r="J15" s="53">
        <v>1.3</v>
      </c>
      <c r="K15" s="77" t="s">
        <v>276</v>
      </c>
      <c r="L15" s="53">
        <v>2.41</v>
      </c>
      <c r="M15" s="77" t="s">
        <v>276</v>
      </c>
      <c r="N15" s="53">
        <v>3.13</v>
      </c>
      <c r="O15" s="77" t="s">
        <v>276</v>
      </c>
    </row>
    <row r="16" spans="2:15" ht="9.75" customHeight="1" x14ac:dyDescent="0.2">
      <c r="B16" s="49"/>
      <c r="C16" s="49"/>
      <c r="D16" s="49"/>
    </row>
    <row r="17" spans="2:15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</row>
    <row r="18" spans="2:15" ht="9" customHeight="1" x14ac:dyDescent="0.2"/>
    <row r="19" spans="2:15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205"/>
      <c r="L19" s="1"/>
      <c r="M19" s="1"/>
      <c r="N19" s="1"/>
      <c r="O19" s="1"/>
    </row>
    <row r="21" spans="2:15" ht="12" x14ac:dyDescent="0.2">
      <c r="B21" s="133" t="s">
        <v>0</v>
      </c>
      <c r="C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F22" s="99"/>
    </row>
    <row r="23" spans="2:15" x14ac:dyDescent="0.2">
      <c r="B23" s="96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</row>
  </sheetData>
  <mergeCells count="15">
    <mergeCell ref="B19:J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1" sqref="B1:O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6" width="12.7109375" style="49" customWidth="1"/>
    <col min="7" max="7" width="15.7109375" style="49" customWidth="1"/>
    <col min="8" max="8" width="19.7109375" style="49" customWidth="1"/>
    <col min="9" max="9" width="2.42578125" style="49" customWidth="1"/>
    <col min="10" max="10" width="19.7109375" style="49" customWidth="1"/>
    <col min="11" max="11" width="2.85546875" style="49" customWidth="1"/>
    <col min="12" max="12" width="19.85546875" style="49" customWidth="1"/>
    <col min="13" max="13" width="19.140625" style="49" customWidth="1"/>
    <col min="14" max="14" width="2.85546875" style="49" customWidth="1"/>
    <col min="15" max="15" width="19.42578125" style="49" customWidth="1"/>
    <col min="16" max="16" width="6.7109375" style="1" customWidth="1"/>
    <col min="17" max="16384" width="12.5703125" style="1"/>
  </cols>
  <sheetData>
    <row r="1" spans="2:15" s="119" customFormat="1" ht="24" customHeight="1" x14ac:dyDescent="0.2">
      <c r="B1" s="289" t="s">
        <v>324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2:15" ht="18" customHeight="1" x14ac:dyDescent="0.2">
      <c r="B2" s="20"/>
      <c r="C2" s="20"/>
      <c r="D2" s="20"/>
    </row>
    <row r="3" spans="2:15" ht="12.75" customHeight="1" x14ac:dyDescent="0.2">
      <c r="B3" s="125" t="s">
        <v>218</v>
      </c>
      <c r="C3" s="27"/>
      <c r="D3" s="20"/>
    </row>
    <row r="4" spans="2:15" s="6" customFormat="1" ht="29.25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68</v>
      </c>
      <c r="G4" s="283" t="s">
        <v>101</v>
      </c>
      <c r="H4" s="307" t="s">
        <v>256</v>
      </c>
      <c r="I4" s="309"/>
      <c r="J4" s="307" t="s">
        <v>253</v>
      </c>
      <c r="K4" s="309"/>
      <c r="L4" s="283" t="s">
        <v>255</v>
      </c>
      <c r="M4" s="307" t="s">
        <v>254</v>
      </c>
      <c r="N4" s="308"/>
      <c r="O4" s="283" t="s">
        <v>358</v>
      </c>
    </row>
    <row r="5" spans="2:15" s="6" customFormat="1" ht="29.25" customHeight="1" x14ac:dyDescent="0.2">
      <c r="B5" s="284"/>
      <c r="C5" s="285"/>
      <c r="D5" s="283"/>
      <c r="E5" s="283"/>
      <c r="F5" s="283"/>
      <c r="G5" s="283"/>
      <c r="H5" s="329"/>
      <c r="I5" s="330"/>
      <c r="J5" s="329"/>
      <c r="K5" s="330"/>
      <c r="L5" s="283"/>
      <c r="M5" s="329"/>
      <c r="N5" s="344"/>
      <c r="O5" s="283"/>
    </row>
    <row r="6" spans="2:15" s="6" customFormat="1" ht="29.25" customHeight="1" x14ac:dyDescent="0.2">
      <c r="B6" s="284"/>
      <c r="C6" s="285"/>
      <c r="D6" s="283"/>
      <c r="E6" s="283"/>
      <c r="F6" s="283"/>
      <c r="G6" s="283"/>
      <c r="H6" s="331"/>
      <c r="I6" s="332"/>
      <c r="J6" s="331"/>
      <c r="K6" s="332"/>
      <c r="L6" s="283"/>
      <c r="M6" s="331"/>
      <c r="N6" s="345"/>
      <c r="O6" s="283"/>
    </row>
    <row r="7" spans="2:15" ht="18" customHeight="1" x14ac:dyDescent="0.2">
      <c r="B7" s="284"/>
      <c r="C7" s="285"/>
      <c r="D7" s="206" t="s">
        <v>15</v>
      </c>
      <c r="E7" s="206" t="s">
        <v>15</v>
      </c>
      <c r="F7" s="206" t="s">
        <v>343</v>
      </c>
      <c r="G7" s="206" t="s">
        <v>343</v>
      </c>
      <c r="H7" s="291" t="s">
        <v>16</v>
      </c>
      <c r="I7" s="349"/>
      <c r="J7" s="291" t="s">
        <v>16</v>
      </c>
      <c r="K7" s="349"/>
      <c r="L7" s="207" t="s">
        <v>16</v>
      </c>
      <c r="M7" s="291" t="s">
        <v>16</v>
      </c>
      <c r="N7" s="349"/>
      <c r="O7" s="207" t="s">
        <v>16</v>
      </c>
    </row>
    <row r="8" spans="2:15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2:15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75"/>
      <c r="J9" s="75"/>
      <c r="K9" s="75"/>
      <c r="L9" s="75"/>
      <c r="M9" s="48"/>
      <c r="N9" s="48"/>
      <c r="O9" s="48"/>
    </row>
    <row r="10" spans="2:15" s="11" customFormat="1" ht="15" customHeight="1" x14ac:dyDescent="0.2">
      <c r="B10" s="76">
        <v>2019</v>
      </c>
      <c r="C10" s="74"/>
      <c r="D10" s="90">
        <v>30</v>
      </c>
      <c r="E10" s="90">
        <v>133</v>
      </c>
      <c r="F10" s="90">
        <f>15493873/1000</f>
        <v>15493.873</v>
      </c>
      <c r="G10" s="90">
        <f>4858512/1000</f>
        <v>4858.5119999999997</v>
      </c>
      <c r="H10" s="53">
        <v>4.18</v>
      </c>
      <c r="I10" s="53"/>
      <c r="J10" s="53">
        <v>3.06</v>
      </c>
      <c r="K10" s="53"/>
      <c r="L10" s="53">
        <v>4.2300000000000004</v>
      </c>
      <c r="M10" s="53">
        <v>4.96</v>
      </c>
      <c r="N10" s="53"/>
      <c r="O10" s="53">
        <v>0.27</v>
      </c>
    </row>
    <row r="11" spans="2:15" s="11" customFormat="1" ht="15" customHeight="1" x14ac:dyDescent="0.2">
      <c r="B11" s="76">
        <v>2018</v>
      </c>
      <c r="C11" s="74"/>
      <c r="D11" s="11">
        <v>29</v>
      </c>
      <c r="E11" s="11">
        <v>107</v>
      </c>
      <c r="F11" s="90">
        <v>4737.8370000000004</v>
      </c>
      <c r="G11" s="90">
        <v>2197.3240000000001</v>
      </c>
      <c r="H11" s="53">
        <v>4.0599999999999996</v>
      </c>
      <c r="I11" s="53"/>
      <c r="J11" s="53">
        <v>2.65</v>
      </c>
      <c r="K11" s="53"/>
      <c r="L11" s="189">
        <v>1.7</v>
      </c>
      <c r="M11" s="48">
        <v>2.5099999999999998</v>
      </c>
      <c r="N11" s="48"/>
      <c r="O11" s="48">
        <v>0.13</v>
      </c>
    </row>
    <row r="12" spans="2:15" s="11" customFormat="1" ht="15" customHeight="1" x14ac:dyDescent="0.2">
      <c r="B12" s="76">
        <v>2017</v>
      </c>
      <c r="C12" s="74"/>
      <c r="D12" s="11">
        <v>27</v>
      </c>
      <c r="E12" s="11">
        <v>105</v>
      </c>
      <c r="F12" s="90">
        <v>4353.6390000000001</v>
      </c>
      <c r="G12" s="90">
        <v>1813.4839999999999</v>
      </c>
      <c r="H12" s="53">
        <v>3.93</v>
      </c>
      <c r="I12" s="53"/>
      <c r="J12" s="53">
        <v>2.73</v>
      </c>
      <c r="K12" s="53" t="s">
        <v>50</v>
      </c>
      <c r="L12" s="11">
        <v>1.64</v>
      </c>
      <c r="M12" s="48">
        <v>2.14</v>
      </c>
      <c r="N12" s="48" t="s">
        <v>50</v>
      </c>
      <c r="O12" s="48">
        <v>0.12</v>
      </c>
    </row>
    <row r="13" spans="2:15" s="11" customFormat="1" ht="15" customHeight="1" x14ac:dyDescent="0.2">
      <c r="B13" s="76">
        <v>2016</v>
      </c>
      <c r="C13" s="74"/>
      <c r="D13" s="11">
        <v>29</v>
      </c>
      <c r="E13" s="11">
        <v>103</v>
      </c>
      <c r="F13" s="90">
        <v>4107.7129999999997</v>
      </c>
      <c r="G13" s="90">
        <v>1625.664</v>
      </c>
      <c r="H13" s="53">
        <v>4.3</v>
      </c>
      <c r="I13" s="53"/>
      <c r="J13" s="53">
        <v>2.77</v>
      </c>
      <c r="K13" s="53" t="s">
        <v>50</v>
      </c>
      <c r="L13" s="11">
        <v>1.79</v>
      </c>
      <c r="M13" s="48">
        <v>2.34</v>
      </c>
      <c r="N13" s="48" t="s">
        <v>50</v>
      </c>
      <c r="O13" s="48">
        <v>0.13</v>
      </c>
    </row>
    <row r="14" spans="2:15" s="11" customFormat="1" ht="15" customHeight="1" x14ac:dyDescent="0.2">
      <c r="B14" s="76">
        <v>2015</v>
      </c>
      <c r="C14" s="74"/>
      <c r="D14" s="90">
        <v>31</v>
      </c>
      <c r="E14" s="90">
        <v>115</v>
      </c>
      <c r="F14" s="90">
        <v>5302.9309999999996</v>
      </c>
      <c r="G14" s="90">
        <v>1909.867</v>
      </c>
      <c r="H14" s="53">
        <v>4.53</v>
      </c>
      <c r="I14" s="53"/>
      <c r="J14" s="53">
        <v>3.07</v>
      </c>
      <c r="K14" s="53" t="s">
        <v>50</v>
      </c>
      <c r="L14" s="53">
        <v>2.2400000000000002</v>
      </c>
      <c r="M14" s="53">
        <v>2.84</v>
      </c>
      <c r="N14" s="53" t="s">
        <v>50</v>
      </c>
      <c r="O14" s="53">
        <v>0.16</v>
      </c>
    </row>
    <row r="15" spans="2:15" s="11" customFormat="1" ht="15" customHeight="1" x14ac:dyDescent="0.2">
      <c r="B15" s="76">
        <v>2014</v>
      </c>
      <c r="C15" s="76"/>
      <c r="D15" s="90">
        <v>32</v>
      </c>
      <c r="E15" s="90">
        <v>98</v>
      </c>
      <c r="F15" s="90">
        <v>4770.8450000000003</v>
      </c>
      <c r="G15" s="90">
        <v>1835.461</v>
      </c>
      <c r="H15" s="53">
        <v>4.55</v>
      </c>
      <c r="I15" s="77" t="s">
        <v>276</v>
      </c>
      <c r="J15" s="53">
        <v>2.59</v>
      </c>
      <c r="K15" s="77" t="s">
        <v>276</v>
      </c>
      <c r="L15" s="53">
        <v>1.89</v>
      </c>
      <c r="M15" s="53">
        <v>2.9</v>
      </c>
      <c r="N15" s="77" t="s">
        <v>276</v>
      </c>
      <c r="O15" s="53">
        <v>0.15</v>
      </c>
    </row>
    <row r="16" spans="2:15" ht="9.75" customHeight="1" x14ac:dyDescent="0.2">
      <c r="B16" s="49"/>
      <c r="C16" s="49"/>
      <c r="D16" s="49"/>
    </row>
    <row r="17" spans="2:15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</row>
    <row r="18" spans="2:15" ht="9" customHeight="1" x14ac:dyDescent="0.2"/>
    <row r="19" spans="2:15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88"/>
      <c r="K19" s="205"/>
      <c r="L19" s="1"/>
      <c r="M19" s="1"/>
      <c r="N19" s="1"/>
      <c r="O19" s="1"/>
    </row>
    <row r="21" spans="2:15" ht="12" x14ac:dyDescent="0.2">
      <c r="B21" s="133" t="s">
        <v>0</v>
      </c>
      <c r="C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15">
    <mergeCell ref="B19:J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2.7109375" style="49" customWidth="1"/>
    <col min="6" max="6" width="14" style="49" customWidth="1"/>
    <col min="7" max="7" width="15.7109375" style="49" customWidth="1"/>
    <col min="8" max="8" width="22" style="49" customWidth="1"/>
    <col min="9" max="10" width="22.7109375" style="49" customWidth="1"/>
    <col min="11" max="11" width="22.140625" style="49" customWidth="1"/>
    <col min="12" max="12" width="2.85546875" style="49" customWidth="1"/>
    <col min="13" max="13" width="21.7109375" style="49" customWidth="1"/>
    <col min="14" max="14" width="6.7109375" style="1" customWidth="1"/>
    <col min="15" max="16384" width="12.5703125" style="1"/>
  </cols>
  <sheetData>
    <row r="1" spans="2:19" s="119" customFormat="1" ht="24" customHeight="1" x14ac:dyDescent="0.2">
      <c r="B1" s="289" t="s">
        <v>325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2:19" ht="18" customHeight="1" x14ac:dyDescent="0.2">
      <c r="B2" s="20"/>
      <c r="C2" s="20"/>
      <c r="D2" s="20"/>
    </row>
    <row r="3" spans="2:19" ht="12.75" customHeight="1" x14ac:dyDescent="0.2">
      <c r="B3" s="125" t="s">
        <v>218</v>
      </c>
      <c r="C3" s="27"/>
      <c r="D3" s="20"/>
    </row>
    <row r="4" spans="2:19" s="6" customFormat="1" ht="28.5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68</v>
      </c>
      <c r="G4" s="283" t="s">
        <v>101</v>
      </c>
      <c r="H4" s="283" t="s">
        <v>228</v>
      </c>
      <c r="I4" s="283" t="s">
        <v>229</v>
      </c>
      <c r="J4" s="283" t="s">
        <v>230</v>
      </c>
      <c r="K4" s="307" t="s">
        <v>227</v>
      </c>
      <c r="L4" s="309"/>
      <c r="M4" s="287" t="s">
        <v>226</v>
      </c>
    </row>
    <row r="5" spans="2:19" s="6" customFormat="1" ht="28.5" customHeight="1" x14ac:dyDescent="0.2">
      <c r="B5" s="284"/>
      <c r="C5" s="285"/>
      <c r="D5" s="283"/>
      <c r="E5" s="283"/>
      <c r="F5" s="283"/>
      <c r="G5" s="283"/>
      <c r="H5" s="283"/>
      <c r="I5" s="283"/>
      <c r="J5" s="283"/>
      <c r="K5" s="329"/>
      <c r="L5" s="330"/>
      <c r="M5" s="287"/>
    </row>
    <row r="6" spans="2:19" s="6" customFormat="1" ht="28.5" customHeight="1" x14ac:dyDescent="0.2">
      <c r="B6" s="284"/>
      <c r="C6" s="285"/>
      <c r="D6" s="283"/>
      <c r="E6" s="283"/>
      <c r="F6" s="283"/>
      <c r="G6" s="283"/>
      <c r="H6" s="283"/>
      <c r="I6" s="283"/>
      <c r="J6" s="283"/>
      <c r="K6" s="331"/>
      <c r="L6" s="332"/>
      <c r="M6" s="287"/>
    </row>
    <row r="7" spans="2:19" ht="18" customHeight="1" x14ac:dyDescent="0.2">
      <c r="B7" s="284"/>
      <c r="C7" s="285"/>
      <c r="D7" s="206" t="s">
        <v>15</v>
      </c>
      <c r="E7" s="206" t="s">
        <v>15</v>
      </c>
      <c r="F7" s="206" t="s">
        <v>343</v>
      </c>
      <c r="G7" s="206" t="s">
        <v>343</v>
      </c>
      <c r="H7" s="207" t="s">
        <v>16</v>
      </c>
      <c r="I7" s="207" t="s">
        <v>16</v>
      </c>
      <c r="J7" s="207" t="s">
        <v>16</v>
      </c>
      <c r="K7" s="291" t="s">
        <v>16</v>
      </c>
      <c r="L7" s="349"/>
      <c r="M7" s="208" t="s">
        <v>16</v>
      </c>
    </row>
    <row r="8" spans="2:19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</row>
    <row r="9" spans="2:19" s="11" customFormat="1" ht="15" customHeight="1" x14ac:dyDescent="0.2">
      <c r="B9" s="74" t="s">
        <v>5</v>
      </c>
      <c r="C9" s="74"/>
    </row>
    <row r="10" spans="2:19" s="11" customFormat="1" ht="15" customHeight="1" x14ac:dyDescent="0.2">
      <c r="B10" s="76">
        <v>2019</v>
      </c>
      <c r="C10" s="74"/>
      <c r="D10" s="11">
        <v>270</v>
      </c>
      <c r="E10" s="102">
        <v>1403</v>
      </c>
      <c r="F10" s="102">
        <f>168068975/1000</f>
        <v>168068.97500000001</v>
      </c>
      <c r="G10" s="102">
        <f>35059891/1000</f>
        <v>35059.891000000003</v>
      </c>
      <c r="H10" s="11">
        <v>37.659999999999997</v>
      </c>
      <c r="I10" s="11">
        <v>32.25</v>
      </c>
      <c r="J10" s="11">
        <v>45.92</v>
      </c>
      <c r="K10" s="11">
        <v>35.770000000000003</v>
      </c>
      <c r="M10" s="11">
        <v>0.05</v>
      </c>
    </row>
    <row r="11" spans="2:19" s="11" customFormat="1" ht="15" customHeight="1" x14ac:dyDescent="0.2">
      <c r="B11" s="76">
        <v>2018</v>
      </c>
      <c r="C11" s="74"/>
      <c r="D11" s="11">
        <v>270</v>
      </c>
      <c r="E11" s="102">
        <v>1183</v>
      </c>
      <c r="F11" s="102">
        <v>86467.876999999993</v>
      </c>
      <c r="G11" s="102">
        <v>27242.296999999999</v>
      </c>
      <c r="H11" s="11">
        <v>37.76</v>
      </c>
      <c r="I11" s="11">
        <v>29.32</v>
      </c>
      <c r="J11" s="11">
        <v>30.98</v>
      </c>
      <c r="K11" s="11">
        <v>31.12</v>
      </c>
      <c r="M11" s="11">
        <v>0.03</v>
      </c>
    </row>
    <row r="12" spans="2:19" s="11" customFormat="1" ht="15" customHeight="1" x14ac:dyDescent="0.2">
      <c r="B12" s="76">
        <v>2017</v>
      </c>
      <c r="C12" s="74"/>
      <c r="D12" s="11">
        <v>269</v>
      </c>
      <c r="E12" s="102">
        <v>1158</v>
      </c>
      <c r="F12" s="102">
        <v>66332.547999999995</v>
      </c>
      <c r="G12" s="102">
        <v>23355.547999999999</v>
      </c>
      <c r="H12" s="11">
        <v>39.159999999999997</v>
      </c>
      <c r="I12" s="11">
        <v>30.12</v>
      </c>
      <c r="J12" s="11">
        <v>24.94</v>
      </c>
      <c r="K12" s="11">
        <v>27.56</v>
      </c>
      <c r="L12" s="11" t="s">
        <v>50</v>
      </c>
      <c r="M12" s="11">
        <v>0.02</v>
      </c>
    </row>
    <row r="13" spans="2:19" s="11" customFormat="1" ht="15" customHeight="1" x14ac:dyDescent="0.2">
      <c r="B13" s="76">
        <v>2016</v>
      </c>
      <c r="C13" s="74"/>
      <c r="D13" s="102">
        <v>273</v>
      </c>
      <c r="E13" s="102">
        <v>1131</v>
      </c>
      <c r="F13" s="102">
        <v>56550.137999999999</v>
      </c>
      <c r="G13" s="102">
        <v>18170.451000000001</v>
      </c>
      <c r="H13" s="97">
        <v>40.5</v>
      </c>
      <c r="I13" s="11">
        <v>30.42</v>
      </c>
      <c r="J13" s="11">
        <v>24.61</v>
      </c>
      <c r="K13" s="103">
        <v>26.15</v>
      </c>
      <c r="L13" s="103" t="s">
        <v>50</v>
      </c>
      <c r="M13" s="103">
        <v>0.03</v>
      </c>
      <c r="Q13" s="102"/>
      <c r="R13" s="102"/>
      <c r="S13" s="102"/>
    </row>
    <row r="14" spans="2:19" s="11" customFormat="1" ht="15" customHeight="1" x14ac:dyDescent="0.2">
      <c r="B14" s="76">
        <v>2015</v>
      </c>
      <c r="C14" s="74"/>
      <c r="D14" s="102">
        <v>282</v>
      </c>
      <c r="E14" s="102">
        <v>1178</v>
      </c>
      <c r="F14" s="102">
        <v>54456.205999999998</v>
      </c>
      <c r="G14" s="102">
        <v>17550.933000000001</v>
      </c>
      <c r="H14" s="103">
        <v>41.17</v>
      </c>
      <c r="I14" s="103">
        <v>31.46</v>
      </c>
      <c r="J14" s="103">
        <v>22.98</v>
      </c>
      <c r="K14" s="103">
        <v>26.12</v>
      </c>
      <c r="L14" s="103" t="s">
        <v>50</v>
      </c>
      <c r="M14" s="103">
        <v>0.04</v>
      </c>
    </row>
    <row r="15" spans="2:19" s="11" customFormat="1" ht="15" customHeight="1" x14ac:dyDescent="0.2">
      <c r="B15" s="76">
        <v>2014</v>
      </c>
      <c r="C15" s="76"/>
      <c r="D15" s="90">
        <v>293</v>
      </c>
      <c r="E15" s="90">
        <v>1126</v>
      </c>
      <c r="F15" s="90">
        <v>56148.425999999999</v>
      </c>
      <c r="G15" s="90">
        <v>17506.685000000001</v>
      </c>
      <c r="H15" s="53">
        <v>41.68</v>
      </c>
      <c r="I15" s="53">
        <v>29.79</v>
      </c>
      <c r="J15" s="53">
        <v>22.3</v>
      </c>
      <c r="K15" s="53">
        <v>27.64</v>
      </c>
      <c r="L15" s="77" t="s">
        <v>276</v>
      </c>
      <c r="M15" s="53">
        <v>0.05</v>
      </c>
    </row>
    <row r="16" spans="2:19" ht="9.75" customHeight="1" x14ac:dyDescent="0.2">
      <c r="B16" s="49"/>
      <c r="C16" s="49"/>
      <c r="D16" s="49"/>
    </row>
    <row r="17" spans="2:13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</row>
    <row r="18" spans="2:13" ht="9" customHeight="1" x14ac:dyDescent="0.2"/>
    <row r="19" spans="2:13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1"/>
      <c r="K19" s="1"/>
      <c r="L19" s="1"/>
      <c r="M19" s="1"/>
    </row>
    <row r="21" spans="2:13" ht="12" x14ac:dyDescent="0.2">
      <c r="B21" s="133" t="s">
        <v>0</v>
      </c>
      <c r="C21" s="26"/>
      <c r="E21" s="1"/>
      <c r="F21" s="1"/>
      <c r="G21" s="1"/>
      <c r="H21" s="1"/>
      <c r="I21" s="1"/>
      <c r="J21" s="1"/>
      <c r="K21" s="1"/>
      <c r="L21" s="1"/>
    </row>
    <row r="23" spans="2:13" x14ac:dyDescent="0.2">
      <c r="B23" s="96"/>
      <c r="D23" s="53"/>
      <c r="E23" s="53"/>
      <c r="F23" s="53"/>
      <c r="G23" s="53"/>
      <c r="H23" s="100"/>
      <c r="I23" s="100"/>
      <c r="J23" s="100"/>
      <c r="K23" s="100"/>
      <c r="L23" s="100"/>
      <c r="M23" s="100"/>
    </row>
  </sheetData>
  <mergeCells count="13">
    <mergeCell ref="M4:M6"/>
    <mergeCell ref="K7:L7"/>
    <mergeCell ref="B19:I19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5" fitToHeight="2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I17" sqref="I17"/>
      <selection pane="topRight" activeCell="I17" sqref="I17"/>
      <selection pane="bottomLeft" activeCell="I17" sqref="I17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7" width="12.7109375" style="49" customWidth="1"/>
    <col min="8" max="9" width="18.7109375" style="49" customWidth="1"/>
    <col min="10" max="10" width="2.85546875" style="49" customWidth="1"/>
    <col min="11" max="11" width="18.7109375" style="49" customWidth="1"/>
    <col min="12" max="12" width="20" style="49" customWidth="1"/>
    <col min="13" max="13" width="2.7109375" style="49" customWidth="1"/>
    <col min="14" max="14" width="6.7109375" style="1" customWidth="1"/>
    <col min="15" max="16384" width="12.5703125" style="1"/>
  </cols>
  <sheetData>
    <row r="1" spans="2:13" s="119" customFormat="1" ht="24" customHeight="1" x14ac:dyDescent="0.2">
      <c r="B1" s="289" t="s">
        <v>326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</row>
    <row r="2" spans="2:13" ht="18" customHeight="1" x14ac:dyDescent="0.2">
      <c r="B2" s="20"/>
      <c r="C2" s="20"/>
      <c r="D2" s="20"/>
    </row>
    <row r="3" spans="2:13" ht="12.75" customHeight="1" x14ac:dyDescent="0.2">
      <c r="B3" s="125" t="s">
        <v>218</v>
      </c>
      <c r="C3" s="27"/>
      <c r="D3" s="20"/>
    </row>
    <row r="4" spans="2:13" s="6" customFormat="1" ht="28.5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68</v>
      </c>
      <c r="G4" s="283" t="s">
        <v>101</v>
      </c>
      <c r="H4" s="283" t="s">
        <v>223</v>
      </c>
      <c r="I4" s="307" t="s">
        <v>225</v>
      </c>
      <c r="J4" s="309"/>
      <c r="K4" s="283" t="s">
        <v>260</v>
      </c>
      <c r="L4" s="307" t="s">
        <v>224</v>
      </c>
      <c r="M4" s="308"/>
    </row>
    <row r="5" spans="2:13" s="6" customFormat="1" ht="28.5" customHeight="1" x14ac:dyDescent="0.2">
      <c r="B5" s="284"/>
      <c r="C5" s="285"/>
      <c r="D5" s="283"/>
      <c r="E5" s="283"/>
      <c r="F5" s="283"/>
      <c r="G5" s="283"/>
      <c r="H5" s="283"/>
      <c r="I5" s="329"/>
      <c r="J5" s="330"/>
      <c r="K5" s="283"/>
      <c r="L5" s="329"/>
      <c r="M5" s="344"/>
    </row>
    <row r="6" spans="2:13" s="6" customFormat="1" ht="28.5" customHeight="1" x14ac:dyDescent="0.2">
      <c r="B6" s="284"/>
      <c r="C6" s="285"/>
      <c r="D6" s="283"/>
      <c r="E6" s="283"/>
      <c r="F6" s="283"/>
      <c r="G6" s="283"/>
      <c r="H6" s="283"/>
      <c r="I6" s="331"/>
      <c r="J6" s="332"/>
      <c r="K6" s="283"/>
      <c r="L6" s="329"/>
      <c r="M6" s="344"/>
    </row>
    <row r="7" spans="2:13" ht="18" customHeight="1" x14ac:dyDescent="0.2">
      <c r="B7" s="353"/>
      <c r="C7" s="354"/>
      <c r="D7" s="175" t="s">
        <v>15</v>
      </c>
      <c r="E7" s="175" t="s">
        <v>15</v>
      </c>
      <c r="F7" s="175" t="s">
        <v>343</v>
      </c>
      <c r="G7" s="175" t="s">
        <v>343</v>
      </c>
      <c r="H7" s="176" t="s">
        <v>16</v>
      </c>
      <c r="I7" s="350" t="s">
        <v>16</v>
      </c>
      <c r="J7" s="351"/>
      <c r="K7" s="176" t="s">
        <v>16</v>
      </c>
      <c r="L7" s="350" t="s">
        <v>16</v>
      </c>
      <c r="M7" s="352"/>
    </row>
    <row r="8" spans="2:13" s="9" customFormat="1" ht="3.75" customHeight="1" x14ac:dyDescent="0.2">
      <c r="B8" s="7"/>
      <c r="C8" s="7"/>
      <c r="D8" s="8"/>
      <c r="E8" s="51"/>
      <c r="F8" s="51"/>
      <c r="G8" s="51"/>
      <c r="H8" s="51"/>
      <c r="I8" s="51"/>
      <c r="J8" s="51"/>
      <c r="K8" s="51"/>
      <c r="L8" s="51"/>
      <c r="M8" s="51"/>
    </row>
    <row r="9" spans="2:13" s="11" customFormat="1" ht="15" customHeight="1" x14ac:dyDescent="0.2">
      <c r="B9" s="74" t="s">
        <v>5</v>
      </c>
      <c r="C9" s="74"/>
      <c r="D9" s="75"/>
      <c r="E9" s="75"/>
      <c r="F9" s="75"/>
      <c r="G9" s="75"/>
      <c r="H9" s="48"/>
      <c r="I9" s="48"/>
      <c r="J9" s="48"/>
      <c r="K9" s="48"/>
      <c r="L9" s="75"/>
      <c r="M9" s="75"/>
    </row>
    <row r="10" spans="2:13" s="11" customFormat="1" ht="15" customHeight="1" x14ac:dyDescent="0.2">
      <c r="B10" s="76">
        <v>2019</v>
      </c>
      <c r="C10" s="74"/>
      <c r="D10" s="90">
        <v>460</v>
      </c>
      <c r="E10" s="90">
        <v>3034</v>
      </c>
      <c r="F10" s="90">
        <f>202971643/1000</f>
        <v>202971.64300000001</v>
      </c>
      <c r="G10" s="90">
        <f>65085135/1000</f>
        <v>65085.135000000002</v>
      </c>
      <c r="H10" s="53">
        <v>64.16</v>
      </c>
      <c r="I10" s="53">
        <v>69.75</v>
      </c>
      <c r="J10" s="53"/>
      <c r="K10" s="53">
        <v>55.46</v>
      </c>
      <c r="L10" s="53">
        <v>66.400000000000006</v>
      </c>
      <c r="M10" s="75"/>
    </row>
    <row r="11" spans="2:13" s="11" customFormat="1" ht="15" customHeight="1" x14ac:dyDescent="0.2">
      <c r="B11" s="76">
        <v>2018</v>
      </c>
      <c r="C11" s="74"/>
      <c r="D11" s="90">
        <v>461</v>
      </c>
      <c r="E11" s="90">
        <v>2945</v>
      </c>
      <c r="F11" s="90">
        <v>197164.93400000001</v>
      </c>
      <c r="G11" s="90">
        <v>62051.805999999997</v>
      </c>
      <c r="H11" s="53">
        <v>64.48</v>
      </c>
      <c r="I11" s="53">
        <v>72.989999999999995</v>
      </c>
      <c r="J11" s="53"/>
      <c r="K11" s="53">
        <v>70.650000000000006</v>
      </c>
      <c r="L11" s="53">
        <v>70.900000000000006</v>
      </c>
      <c r="M11" s="90"/>
    </row>
    <row r="12" spans="2:13" s="11" customFormat="1" ht="15" customHeight="1" x14ac:dyDescent="0.2">
      <c r="B12" s="76">
        <v>2017</v>
      </c>
      <c r="C12" s="74"/>
      <c r="D12" s="90">
        <v>435</v>
      </c>
      <c r="E12" s="90">
        <v>2775</v>
      </c>
      <c r="F12" s="90">
        <v>203640.75200000001</v>
      </c>
      <c r="G12" s="90">
        <v>62977.086000000003</v>
      </c>
      <c r="H12" s="53">
        <v>63.32</v>
      </c>
      <c r="I12" s="53">
        <v>72.19</v>
      </c>
      <c r="J12" s="53"/>
      <c r="K12" s="53">
        <v>76.55</v>
      </c>
      <c r="L12" s="53">
        <v>74.319999999999993</v>
      </c>
      <c r="M12" s="90"/>
    </row>
    <row r="13" spans="2:13" s="11" customFormat="1" ht="15" customHeight="1" x14ac:dyDescent="0.2">
      <c r="B13" s="76">
        <v>2016</v>
      </c>
      <c r="C13" s="74"/>
      <c r="D13" s="90">
        <v>422</v>
      </c>
      <c r="E13" s="90">
        <v>2697</v>
      </c>
      <c r="F13" s="90">
        <v>177210.58</v>
      </c>
      <c r="G13" s="90">
        <v>52970.737999999998</v>
      </c>
      <c r="H13" s="53">
        <v>62.61</v>
      </c>
      <c r="I13" s="53">
        <v>72.540000000000006</v>
      </c>
      <c r="J13" s="53"/>
      <c r="K13" s="53">
        <v>77.11</v>
      </c>
      <c r="L13" s="53">
        <v>76.23</v>
      </c>
      <c r="M13" s="48"/>
    </row>
    <row r="14" spans="2:13" s="11" customFormat="1" ht="15" customHeight="1" x14ac:dyDescent="0.2">
      <c r="B14" s="76">
        <v>2015</v>
      </c>
      <c r="C14" s="74"/>
      <c r="D14" s="90">
        <v>426</v>
      </c>
      <c r="E14" s="90">
        <v>2692</v>
      </c>
      <c r="F14" s="90">
        <v>187072.46900000001</v>
      </c>
      <c r="G14" s="90">
        <v>51505.463000000003</v>
      </c>
      <c r="H14" s="53">
        <v>62.19</v>
      </c>
      <c r="I14" s="53">
        <v>71.900000000000006</v>
      </c>
      <c r="J14" s="53"/>
      <c r="K14" s="53">
        <v>78.930000000000007</v>
      </c>
      <c r="L14" s="53">
        <v>76.66</v>
      </c>
      <c r="M14" s="53"/>
    </row>
    <row r="15" spans="2:13" s="11" customFormat="1" ht="15" customHeight="1" x14ac:dyDescent="0.2">
      <c r="B15" s="76">
        <v>2014</v>
      </c>
      <c r="C15" s="76"/>
      <c r="D15" s="90">
        <v>428</v>
      </c>
      <c r="E15" s="90">
        <v>2760</v>
      </c>
      <c r="F15" s="90">
        <v>199426.99600000001</v>
      </c>
      <c r="G15" s="90">
        <v>47739.944000000003</v>
      </c>
      <c r="H15" s="53">
        <v>60.88</v>
      </c>
      <c r="I15" s="53">
        <v>73.02</v>
      </c>
      <c r="J15" s="53" t="s">
        <v>276</v>
      </c>
      <c r="K15" s="53">
        <v>79.209999999999994</v>
      </c>
      <c r="L15" s="53">
        <v>75.37</v>
      </c>
      <c r="M15" s="77" t="s">
        <v>276</v>
      </c>
    </row>
    <row r="16" spans="2:13" ht="9.75" customHeight="1" x14ac:dyDescent="0.2">
      <c r="B16" s="49"/>
      <c r="C16" s="49"/>
      <c r="D16" s="49"/>
    </row>
    <row r="17" spans="2:13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</row>
    <row r="18" spans="2:13" ht="9" customHeight="1" x14ac:dyDescent="0.2"/>
    <row r="19" spans="2:13" ht="12.75" customHeight="1" x14ac:dyDescent="0.2">
      <c r="B19" s="288" t="s">
        <v>289</v>
      </c>
      <c r="C19" s="288"/>
      <c r="D19" s="288"/>
      <c r="E19" s="288"/>
      <c r="F19" s="288"/>
      <c r="G19" s="288"/>
      <c r="H19" s="288"/>
      <c r="I19" s="288"/>
      <c r="J19" s="205"/>
      <c r="K19" s="1"/>
      <c r="L19" s="1"/>
      <c r="M19" s="1"/>
    </row>
    <row r="21" spans="2:13" ht="12" x14ac:dyDescent="0.2">
      <c r="B21" s="133" t="s">
        <v>0</v>
      </c>
      <c r="C21" s="26"/>
      <c r="I21" s="1"/>
      <c r="J21" s="1"/>
      <c r="K21" s="1"/>
      <c r="L21" s="1"/>
      <c r="M21" s="1"/>
    </row>
  </sheetData>
  <mergeCells count="13">
    <mergeCell ref="I7:J7"/>
    <mergeCell ref="L7:M7"/>
    <mergeCell ref="B19:I19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27"/>
  <sheetViews>
    <sheetView showGridLines="0" zoomScaleNormal="100" workbookViewId="0">
      <pane ySplit="7" topLeftCell="A8" activePane="bottomLeft" state="frozen"/>
      <selection activeCell="B9" sqref="B9"/>
      <selection pane="bottomLeft" activeCell="B1" sqref="B1:I1"/>
    </sheetView>
  </sheetViews>
  <sheetFormatPr defaultColWidth="12.5703125" defaultRowHeight="11.25" outlineLevelRow="1" x14ac:dyDescent="0.2"/>
  <cols>
    <col min="1" max="1" width="6.7109375" style="62" customWidth="1"/>
    <col min="2" max="2" width="12.28515625" style="62" customWidth="1"/>
    <col min="3" max="3" width="2.7109375" style="62" customWidth="1"/>
    <col min="4" max="4" width="28.42578125" style="62" customWidth="1"/>
    <col min="5" max="5" width="2.5703125" style="62" customWidth="1"/>
    <col min="6" max="6" width="28.42578125" style="62" customWidth="1"/>
    <col min="7" max="7" width="2.28515625" style="62" customWidth="1"/>
    <col min="8" max="8" width="28.42578125" style="62" customWidth="1"/>
    <col min="9" max="9" width="3.140625" style="13" customWidth="1"/>
    <col min="10" max="10" width="6.7109375" style="62" customWidth="1"/>
    <col min="11" max="16384" width="12.5703125" style="62"/>
  </cols>
  <sheetData>
    <row r="1" spans="2:15" s="120" customFormat="1" ht="30.75" customHeight="1" x14ac:dyDescent="0.2">
      <c r="B1" s="337" t="s">
        <v>327</v>
      </c>
      <c r="C1" s="337"/>
      <c r="D1" s="337"/>
      <c r="E1" s="337"/>
      <c r="F1" s="337"/>
      <c r="G1" s="337"/>
      <c r="H1" s="337"/>
      <c r="I1" s="337"/>
    </row>
    <row r="2" spans="2:15" ht="18" customHeight="1" x14ac:dyDescent="0.2">
      <c r="B2" s="63"/>
      <c r="C2" s="63"/>
      <c r="D2" s="63"/>
      <c r="E2" s="63"/>
      <c r="F2" s="63"/>
      <c r="G2" s="63"/>
    </row>
    <row r="3" spans="2:15" ht="12.75" customHeight="1" x14ac:dyDescent="0.2">
      <c r="B3" s="128" t="s">
        <v>218</v>
      </c>
      <c r="C3" s="63"/>
      <c r="D3" s="63"/>
      <c r="E3" s="63"/>
      <c r="F3" s="63"/>
      <c r="G3" s="63"/>
    </row>
    <row r="4" spans="2:15" s="64" customFormat="1" ht="18" customHeight="1" x14ac:dyDescent="0.2">
      <c r="B4" s="284" t="s">
        <v>4</v>
      </c>
      <c r="C4" s="285"/>
      <c r="D4" s="307" t="s">
        <v>402</v>
      </c>
      <c r="E4" s="309"/>
      <c r="F4" s="307" t="s">
        <v>7</v>
      </c>
      <c r="G4" s="309"/>
      <c r="H4" s="307" t="s">
        <v>12</v>
      </c>
      <c r="I4" s="309"/>
    </row>
    <row r="5" spans="2:15" s="64" customFormat="1" ht="18" customHeight="1" x14ac:dyDescent="0.2">
      <c r="B5" s="284"/>
      <c r="C5" s="285"/>
      <c r="D5" s="329"/>
      <c r="E5" s="330"/>
      <c r="F5" s="329"/>
      <c r="G5" s="330"/>
      <c r="H5" s="329"/>
      <c r="I5" s="330"/>
    </row>
    <row r="6" spans="2:15" s="64" customFormat="1" ht="24" customHeight="1" x14ac:dyDescent="0.2">
      <c r="B6" s="284"/>
      <c r="C6" s="285"/>
      <c r="D6" s="331"/>
      <c r="E6" s="332"/>
      <c r="F6" s="331"/>
      <c r="G6" s="332"/>
      <c r="H6" s="331"/>
      <c r="I6" s="332"/>
    </row>
    <row r="7" spans="2:15" ht="18" customHeight="1" x14ac:dyDescent="0.2">
      <c r="B7" s="284"/>
      <c r="C7" s="285"/>
      <c r="D7" s="307" t="s">
        <v>15</v>
      </c>
      <c r="E7" s="309"/>
      <c r="F7" s="307" t="s">
        <v>15</v>
      </c>
      <c r="G7" s="309"/>
      <c r="H7" s="329" t="s">
        <v>343</v>
      </c>
      <c r="I7" s="344"/>
    </row>
    <row r="8" spans="2:15" s="66" customFormat="1" ht="3.75" customHeight="1" x14ac:dyDescent="0.2">
      <c r="B8" s="65"/>
      <c r="C8" s="65"/>
      <c r="D8" s="41"/>
      <c r="E8" s="41"/>
      <c r="F8" s="41"/>
      <c r="G8" s="41"/>
      <c r="H8" s="41"/>
      <c r="I8" s="13"/>
    </row>
    <row r="9" spans="2:15" s="69" customFormat="1" ht="15" customHeight="1" x14ac:dyDescent="0.2">
      <c r="B9" s="67" t="s">
        <v>5</v>
      </c>
      <c r="C9" s="67"/>
      <c r="D9" s="68"/>
      <c r="E9" s="68"/>
      <c r="F9" s="68"/>
      <c r="G9" s="68"/>
      <c r="H9" s="68"/>
      <c r="I9" s="13"/>
      <c r="O9" s="269"/>
    </row>
    <row r="10" spans="2:15" s="69" customFormat="1" ht="15" customHeight="1" x14ac:dyDescent="0.2">
      <c r="B10" s="44">
        <v>2019</v>
      </c>
      <c r="C10" s="67"/>
      <c r="D10" s="270">
        <v>30626</v>
      </c>
      <c r="E10" s="270"/>
      <c r="F10" s="270">
        <v>86493</v>
      </c>
      <c r="G10" s="270"/>
      <c r="H10" s="270">
        <v>6316763.2640000004</v>
      </c>
      <c r="I10" s="13"/>
      <c r="K10" s="269"/>
      <c r="M10" s="269"/>
      <c r="O10" s="269"/>
    </row>
    <row r="11" spans="2:15" s="69" customFormat="1" ht="15" customHeight="1" x14ac:dyDescent="0.2">
      <c r="B11" s="44">
        <v>2018</v>
      </c>
      <c r="C11" s="67"/>
      <c r="D11" s="270">
        <v>29779</v>
      </c>
      <c r="E11" s="270"/>
      <c r="F11" s="270">
        <v>81475</v>
      </c>
      <c r="G11" s="270"/>
      <c r="H11" s="270">
        <v>5835409.7130000005</v>
      </c>
      <c r="I11" s="13"/>
      <c r="O11" s="269"/>
    </row>
    <row r="12" spans="2:15" s="69" customFormat="1" ht="15" customHeight="1" x14ac:dyDescent="0.2">
      <c r="B12" s="44">
        <v>2017</v>
      </c>
      <c r="C12" s="67"/>
      <c r="D12" s="270">
        <v>28048</v>
      </c>
      <c r="E12" s="270"/>
      <c r="F12" s="270">
        <v>77391</v>
      </c>
      <c r="G12" s="270"/>
      <c r="H12" s="270">
        <v>5400806.5750000002</v>
      </c>
      <c r="I12" s="70"/>
      <c r="O12" s="269"/>
    </row>
    <row r="13" spans="2:15" s="69" customFormat="1" ht="15" customHeight="1" x14ac:dyDescent="0.2">
      <c r="B13" s="44">
        <v>2016</v>
      </c>
      <c r="C13" s="67"/>
      <c r="D13" s="270">
        <v>26705</v>
      </c>
      <c r="E13" s="270"/>
      <c r="F13" s="270">
        <v>72978</v>
      </c>
      <c r="G13" s="270"/>
      <c r="H13" s="270">
        <v>4843970.4110000003</v>
      </c>
      <c r="I13" s="13"/>
      <c r="O13" s="269"/>
    </row>
    <row r="14" spans="2:15" s="69" customFormat="1" ht="15" customHeight="1" x14ac:dyDescent="0.2">
      <c r="B14" s="44">
        <v>2015</v>
      </c>
      <c r="C14" s="67"/>
      <c r="D14" s="270">
        <v>25838</v>
      </c>
      <c r="E14" s="270"/>
      <c r="F14" s="270">
        <v>70340</v>
      </c>
      <c r="G14" s="270"/>
      <c r="H14" s="270">
        <v>4584727.6629999997</v>
      </c>
      <c r="I14" s="13"/>
      <c r="O14" s="269"/>
    </row>
    <row r="15" spans="2:15" s="69" customFormat="1" ht="15" customHeight="1" x14ac:dyDescent="0.2">
      <c r="B15" s="44">
        <v>2014</v>
      </c>
      <c r="C15" s="70"/>
      <c r="D15" s="270">
        <v>25068</v>
      </c>
      <c r="E15" s="270"/>
      <c r="F15" s="270">
        <v>66834</v>
      </c>
      <c r="G15" s="270"/>
      <c r="H15" s="270">
        <v>4655200.6430000002</v>
      </c>
      <c r="I15" s="70" t="s">
        <v>276</v>
      </c>
      <c r="O15" s="269"/>
    </row>
    <row r="16" spans="2:15" s="69" customFormat="1" ht="15" customHeight="1" outlineLevel="1" x14ac:dyDescent="0.2">
      <c r="B16" s="226" t="s">
        <v>36</v>
      </c>
      <c r="C16" s="271"/>
      <c r="D16" s="272"/>
      <c r="E16" s="272"/>
      <c r="F16" s="270"/>
      <c r="G16" s="270"/>
      <c r="H16" s="270"/>
    </row>
    <row r="17" spans="2:16" s="69" customFormat="1" ht="15" customHeight="1" outlineLevel="1" x14ac:dyDescent="0.2">
      <c r="B17" s="225" t="s">
        <v>17</v>
      </c>
      <c r="C17" s="173"/>
      <c r="D17" s="273"/>
      <c r="E17" s="273"/>
      <c r="F17" s="273"/>
      <c r="G17" s="273"/>
      <c r="H17" s="273"/>
    </row>
    <row r="18" spans="2:16" s="69" customFormat="1" ht="15" customHeight="1" outlineLevel="1" x14ac:dyDescent="0.2">
      <c r="B18" s="44">
        <v>2019</v>
      </c>
      <c r="C18" s="225"/>
      <c r="D18" s="270">
        <v>4764</v>
      </c>
      <c r="E18" s="270"/>
      <c r="F18" s="270">
        <v>5838</v>
      </c>
      <c r="G18" s="270"/>
      <c r="H18" s="270">
        <v>90763.789000000004</v>
      </c>
      <c r="K18" s="269"/>
      <c r="M18" s="269"/>
      <c r="O18" s="269"/>
      <c r="P18" s="269"/>
    </row>
    <row r="19" spans="2:16" s="69" customFormat="1" ht="15" customHeight="1" outlineLevel="1" x14ac:dyDescent="0.2">
      <c r="B19" s="44">
        <v>2018</v>
      </c>
      <c r="D19" s="270">
        <v>4838</v>
      </c>
      <c r="E19" s="270"/>
      <c r="F19" s="270">
        <v>5847</v>
      </c>
      <c r="G19" s="270"/>
      <c r="H19" s="270">
        <v>85526.660999999993</v>
      </c>
    </row>
    <row r="20" spans="2:16" s="69" customFormat="1" ht="15" customHeight="1" outlineLevel="1" x14ac:dyDescent="0.2">
      <c r="B20" s="44">
        <v>2017</v>
      </c>
      <c r="D20" s="270">
        <v>4688</v>
      </c>
      <c r="E20" s="270"/>
      <c r="F20" s="270">
        <v>5642</v>
      </c>
      <c r="G20" s="270"/>
      <c r="H20" s="270">
        <v>78102.258000000002</v>
      </c>
    </row>
    <row r="21" spans="2:16" s="69" customFormat="1" ht="15" customHeight="1" outlineLevel="1" x14ac:dyDescent="0.2">
      <c r="B21" s="44">
        <v>2016</v>
      </c>
      <c r="D21" s="270">
        <v>4653</v>
      </c>
      <c r="E21" s="270"/>
      <c r="F21" s="270">
        <v>5542</v>
      </c>
      <c r="G21" s="270"/>
      <c r="H21" s="270">
        <v>68206.39</v>
      </c>
    </row>
    <row r="22" spans="2:16" s="69" customFormat="1" ht="15" customHeight="1" outlineLevel="1" x14ac:dyDescent="0.2">
      <c r="B22" s="70">
        <v>2015</v>
      </c>
      <c r="C22" s="67"/>
      <c r="D22" s="270">
        <v>4577</v>
      </c>
      <c r="E22" s="270"/>
      <c r="F22" s="270">
        <v>5185</v>
      </c>
      <c r="G22" s="270"/>
      <c r="H22" s="270">
        <v>65378.796999999999</v>
      </c>
    </row>
    <row r="23" spans="2:16" s="69" customFormat="1" ht="15" customHeight="1" outlineLevel="1" x14ac:dyDescent="0.2">
      <c r="B23" s="44">
        <v>2014</v>
      </c>
      <c r="C23" s="44"/>
      <c r="D23" s="270">
        <v>4532</v>
      </c>
      <c r="E23" s="270"/>
      <c r="F23" s="270">
        <v>5110</v>
      </c>
      <c r="G23" s="270"/>
      <c r="H23" s="270">
        <v>61819.567999999999</v>
      </c>
      <c r="I23" s="13"/>
    </row>
    <row r="24" spans="2:16" s="69" customFormat="1" ht="15" customHeight="1" outlineLevel="1" x14ac:dyDescent="0.2">
      <c r="B24" s="225" t="s">
        <v>18</v>
      </c>
      <c r="C24" s="173"/>
      <c r="D24" s="273"/>
      <c r="E24" s="273"/>
      <c r="F24" s="273"/>
      <c r="G24" s="273"/>
      <c r="H24" s="273"/>
      <c r="I24" s="13"/>
    </row>
    <row r="25" spans="2:16" s="69" customFormat="1" ht="15" customHeight="1" outlineLevel="1" x14ac:dyDescent="0.2">
      <c r="B25" s="44">
        <v>2019</v>
      </c>
      <c r="C25" s="225"/>
      <c r="D25" s="270">
        <v>19</v>
      </c>
      <c r="E25" s="270"/>
      <c r="F25" s="270">
        <v>69</v>
      </c>
      <c r="G25" s="270"/>
      <c r="H25" s="270">
        <v>10027.576999999999</v>
      </c>
      <c r="I25" s="13"/>
      <c r="K25" s="269"/>
      <c r="M25" s="269"/>
      <c r="O25" s="269"/>
      <c r="P25" s="269"/>
    </row>
    <row r="26" spans="2:16" s="69" customFormat="1" ht="15" customHeight="1" outlineLevel="1" x14ac:dyDescent="0.2">
      <c r="B26" s="44">
        <v>2018</v>
      </c>
      <c r="C26" s="225"/>
      <c r="D26" s="270">
        <v>19</v>
      </c>
      <c r="E26" s="270"/>
      <c r="F26" s="270">
        <v>69</v>
      </c>
      <c r="G26" s="270"/>
      <c r="H26" s="270">
        <v>7696.8429999999998</v>
      </c>
      <c r="I26" s="13"/>
    </row>
    <row r="27" spans="2:16" s="69" customFormat="1" ht="15" customHeight="1" outlineLevel="1" x14ac:dyDescent="0.2">
      <c r="B27" s="44">
        <v>2017</v>
      </c>
      <c r="C27" s="225"/>
      <c r="D27" s="270">
        <v>19</v>
      </c>
      <c r="E27" s="62"/>
      <c r="F27" s="270">
        <v>68</v>
      </c>
      <c r="G27" s="62"/>
      <c r="H27" s="270">
        <v>6229.8850000000002</v>
      </c>
      <c r="I27" s="13"/>
    </row>
    <row r="28" spans="2:16" s="69" customFormat="1" ht="15" customHeight="1" outlineLevel="1" x14ac:dyDescent="0.2">
      <c r="B28" s="44">
        <v>2016</v>
      </c>
      <c r="C28" s="225"/>
      <c r="D28" s="270">
        <v>20</v>
      </c>
      <c r="E28" s="270"/>
      <c r="F28" s="270">
        <v>68</v>
      </c>
      <c r="G28" s="270"/>
      <c r="H28" s="270">
        <v>5995.3069999999998</v>
      </c>
      <c r="I28" s="13"/>
    </row>
    <row r="29" spans="2:16" s="69" customFormat="1" ht="15" customHeight="1" outlineLevel="1" x14ac:dyDescent="0.2">
      <c r="B29" s="70">
        <v>2015</v>
      </c>
      <c r="C29" s="225"/>
      <c r="D29" s="270">
        <v>19</v>
      </c>
      <c r="E29" s="270"/>
      <c r="F29" s="270">
        <v>69</v>
      </c>
      <c r="G29" s="270"/>
      <c r="H29" s="270">
        <v>4360.3649999999998</v>
      </c>
      <c r="I29" s="13"/>
    </row>
    <row r="30" spans="2:16" s="69" customFormat="1" ht="15" customHeight="1" outlineLevel="1" x14ac:dyDescent="0.2">
      <c r="B30" s="44">
        <v>2014</v>
      </c>
      <c r="C30" s="70"/>
      <c r="D30" s="270">
        <v>21</v>
      </c>
      <c r="E30" s="270"/>
      <c r="F30" s="270">
        <v>71</v>
      </c>
      <c r="G30" s="270"/>
      <c r="H30" s="270">
        <v>3976.74</v>
      </c>
      <c r="I30" s="13"/>
    </row>
    <row r="31" spans="2:16" s="69" customFormat="1" ht="15" customHeight="1" outlineLevel="1" x14ac:dyDescent="0.2">
      <c r="B31" s="225" t="s">
        <v>19</v>
      </c>
      <c r="C31" s="173"/>
      <c r="D31" s="273"/>
      <c r="E31" s="273"/>
      <c r="F31" s="273"/>
      <c r="G31" s="273"/>
      <c r="H31" s="273"/>
      <c r="I31" s="13"/>
    </row>
    <row r="32" spans="2:16" s="69" customFormat="1" ht="15" customHeight="1" outlineLevel="1" x14ac:dyDescent="0.2">
      <c r="B32" s="44">
        <v>2019</v>
      </c>
      <c r="C32" s="225"/>
      <c r="D32" s="270">
        <v>789</v>
      </c>
      <c r="E32" s="270"/>
      <c r="F32" s="270">
        <v>4329</v>
      </c>
      <c r="G32" s="270"/>
      <c r="H32" s="270">
        <v>425463.266</v>
      </c>
      <c r="I32" s="13"/>
      <c r="K32" s="269"/>
      <c r="M32" s="269"/>
      <c r="O32" s="269"/>
      <c r="P32" s="269"/>
    </row>
    <row r="33" spans="2:16" s="69" customFormat="1" ht="15" customHeight="1" outlineLevel="1" x14ac:dyDescent="0.2">
      <c r="B33" s="44">
        <v>2018</v>
      </c>
      <c r="C33" s="225"/>
      <c r="D33" s="270">
        <v>789</v>
      </c>
      <c r="E33" s="270"/>
      <c r="F33" s="270">
        <v>4037</v>
      </c>
      <c r="G33" s="270"/>
      <c r="H33" s="270">
        <v>336638.19900000002</v>
      </c>
      <c r="I33" s="13"/>
    </row>
    <row r="34" spans="2:16" s="69" customFormat="1" ht="15" customHeight="1" outlineLevel="1" x14ac:dyDescent="0.2">
      <c r="B34" s="44">
        <v>2017</v>
      </c>
      <c r="C34" s="225"/>
      <c r="D34" s="270">
        <v>748</v>
      </c>
      <c r="E34" s="270"/>
      <c r="F34" s="270">
        <v>3842</v>
      </c>
      <c r="G34" s="270"/>
      <c r="H34" s="270">
        <v>314738.364</v>
      </c>
      <c r="I34" s="13"/>
    </row>
    <row r="35" spans="2:16" s="69" customFormat="1" ht="15" customHeight="1" outlineLevel="1" x14ac:dyDescent="0.2">
      <c r="B35" s="44">
        <v>2016</v>
      </c>
      <c r="C35" s="225"/>
      <c r="D35" s="270">
        <v>740</v>
      </c>
      <c r="E35" s="270"/>
      <c r="F35" s="270">
        <v>3703</v>
      </c>
      <c r="G35" s="270"/>
      <c r="H35" s="270">
        <v>277608.49400000001</v>
      </c>
      <c r="I35" s="13"/>
    </row>
    <row r="36" spans="2:16" s="69" customFormat="1" ht="15" customHeight="1" outlineLevel="1" x14ac:dyDescent="0.2">
      <c r="B36" s="44">
        <v>2015</v>
      </c>
      <c r="C36" s="225"/>
      <c r="D36" s="270">
        <v>745</v>
      </c>
      <c r="E36" s="270"/>
      <c r="F36" s="270">
        <v>3716</v>
      </c>
      <c r="G36" s="270"/>
      <c r="H36" s="270">
        <v>259653.44899999999</v>
      </c>
      <c r="I36" s="13"/>
    </row>
    <row r="37" spans="2:16" s="69" customFormat="1" ht="15" customHeight="1" outlineLevel="1" x14ac:dyDescent="0.2">
      <c r="B37" s="44">
        <v>2014</v>
      </c>
      <c r="C37" s="70"/>
      <c r="D37" s="270">
        <v>764</v>
      </c>
      <c r="E37" s="270"/>
      <c r="F37" s="270">
        <v>3709</v>
      </c>
      <c r="G37" s="270"/>
      <c r="H37" s="270">
        <v>244350.959</v>
      </c>
      <c r="I37" s="13"/>
    </row>
    <row r="38" spans="2:16" s="69" customFormat="1" ht="15" customHeight="1" outlineLevel="1" x14ac:dyDescent="0.2">
      <c r="B38" s="225" t="s">
        <v>20</v>
      </c>
      <c r="C38" s="173"/>
      <c r="D38" s="273"/>
      <c r="E38" s="273"/>
      <c r="F38" s="273"/>
      <c r="G38" s="273"/>
      <c r="H38" s="273"/>
      <c r="I38" s="13"/>
    </row>
    <row r="39" spans="2:16" s="69" customFormat="1" ht="15" customHeight="1" outlineLevel="1" x14ac:dyDescent="0.2">
      <c r="B39" s="44">
        <v>2019</v>
      </c>
      <c r="C39" s="225"/>
      <c r="D39" s="270">
        <v>79</v>
      </c>
      <c r="E39" s="270"/>
      <c r="F39" s="274" t="s">
        <v>37</v>
      </c>
      <c r="G39" s="270"/>
      <c r="H39" s="274" t="s">
        <v>37</v>
      </c>
      <c r="I39" s="13"/>
      <c r="K39" s="269"/>
      <c r="M39" s="269"/>
      <c r="O39" s="269"/>
      <c r="P39" s="269"/>
    </row>
    <row r="40" spans="2:16" s="69" customFormat="1" ht="15" customHeight="1" outlineLevel="1" x14ac:dyDescent="0.2">
      <c r="B40" s="44">
        <v>2018</v>
      </c>
      <c r="C40" s="225"/>
      <c r="D40" s="270">
        <v>77</v>
      </c>
      <c r="E40" s="270"/>
      <c r="F40" s="270">
        <v>790</v>
      </c>
      <c r="G40" s="270"/>
      <c r="H40" s="270">
        <v>211142.91200000001</v>
      </c>
      <c r="I40" s="13"/>
    </row>
    <row r="41" spans="2:16" s="69" customFormat="1" ht="15" customHeight="1" outlineLevel="1" x14ac:dyDescent="0.2">
      <c r="B41" s="44">
        <v>2017</v>
      </c>
      <c r="C41" s="225"/>
      <c r="D41" s="270">
        <v>64</v>
      </c>
      <c r="E41" s="270"/>
      <c r="F41" s="270">
        <v>799</v>
      </c>
      <c r="G41" s="270"/>
      <c r="H41" s="270">
        <v>202207.174</v>
      </c>
      <c r="I41" s="13"/>
    </row>
    <row r="42" spans="2:16" s="69" customFormat="1" ht="15" customHeight="1" outlineLevel="1" x14ac:dyDescent="0.2">
      <c r="B42" s="44">
        <v>2016</v>
      </c>
      <c r="C42" s="225"/>
      <c r="D42" s="270">
        <v>65</v>
      </c>
      <c r="E42" s="270"/>
      <c r="F42" s="274" t="s">
        <v>37</v>
      </c>
      <c r="G42" s="274"/>
      <c r="H42" s="274" t="s">
        <v>37</v>
      </c>
      <c r="I42" s="13"/>
    </row>
    <row r="43" spans="2:16" s="69" customFormat="1" ht="15" customHeight="1" outlineLevel="1" x14ac:dyDescent="0.2">
      <c r="B43" s="44">
        <v>2015</v>
      </c>
      <c r="C43" s="225"/>
      <c r="D43" s="270">
        <v>21</v>
      </c>
      <c r="E43" s="270"/>
      <c r="F43" s="274" t="s">
        <v>37</v>
      </c>
      <c r="G43" s="274"/>
      <c r="H43" s="274" t="s">
        <v>37</v>
      </c>
      <c r="I43" s="13"/>
    </row>
    <row r="44" spans="2:16" s="69" customFormat="1" ht="15" customHeight="1" outlineLevel="1" x14ac:dyDescent="0.2">
      <c r="B44" s="44">
        <v>2014</v>
      </c>
      <c r="C44" s="70"/>
      <c r="D44" s="270">
        <v>19</v>
      </c>
      <c r="E44" s="270"/>
      <c r="F44" s="270">
        <v>814</v>
      </c>
      <c r="G44" s="270"/>
      <c r="H44" s="270">
        <v>222693.073</v>
      </c>
      <c r="I44" s="13"/>
    </row>
    <row r="45" spans="2:16" s="69" customFormat="1" ht="15" customHeight="1" outlineLevel="1" x14ac:dyDescent="0.2">
      <c r="B45" s="225" t="s">
        <v>21</v>
      </c>
      <c r="C45" s="173"/>
      <c r="D45" s="273"/>
      <c r="E45" s="273"/>
      <c r="F45" s="273"/>
      <c r="G45" s="273"/>
      <c r="H45" s="273"/>
      <c r="I45" s="13"/>
    </row>
    <row r="46" spans="2:16" s="69" customFormat="1" ht="15" customHeight="1" outlineLevel="1" x14ac:dyDescent="0.2">
      <c r="B46" s="44">
        <v>2019</v>
      </c>
      <c r="C46" s="225"/>
      <c r="D46" s="270">
        <v>119</v>
      </c>
      <c r="E46" s="270"/>
      <c r="F46" s="270">
        <v>792</v>
      </c>
      <c r="G46" s="270"/>
      <c r="H46" s="270">
        <v>45892.271999999997</v>
      </c>
      <c r="I46" s="13"/>
      <c r="K46" s="269"/>
      <c r="M46" s="269"/>
      <c r="O46" s="269"/>
      <c r="P46" s="269"/>
    </row>
    <row r="47" spans="2:16" s="69" customFormat="1" ht="15" customHeight="1" outlineLevel="1" x14ac:dyDescent="0.2">
      <c r="B47" s="44">
        <v>2018</v>
      </c>
      <c r="C47" s="225"/>
      <c r="D47" s="270">
        <v>113</v>
      </c>
      <c r="E47" s="270"/>
      <c r="F47" s="270">
        <v>745</v>
      </c>
      <c r="G47" s="270"/>
      <c r="H47" s="270">
        <v>42581.243999999999</v>
      </c>
      <c r="I47" s="13"/>
    </row>
    <row r="48" spans="2:16" s="69" customFormat="1" ht="15" customHeight="1" outlineLevel="1" x14ac:dyDescent="0.2">
      <c r="B48" s="44">
        <v>2017</v>
      </c>
      <c r="C48" s="225"/>
      <c r="D48" s="270">
        <v>116</v>
      </c>
      <c r="E48" s="270"/>
      <c r="F48" s="270">
        <v>744</v>
      </c>
      <c r="G48" s="270"/>
      <c r="H48" s="270">
        <v>43718.894999999997</v>
      </c>
      <c r="I48" s="13"/>
    </row>
    <row r="49" spans="2:16" s="69" customFormat="1" ht="15" customHeight="1" outlineLevel="1" x14ac:dyDescent="0.2">
      <c r="B49" s="44">
        <v>2016</v>
      </c>
      <c r="C49" s="225"/>
      <c r="D49" s="270">
        <v>114</v>
      </c>
      <c r="E49" s="270"/>
      <c r="F49" s="270">
        <v>718</v>
      </c>
      <c r="G49" s="270"/>
      <c r="H49" s="270">
        <v>40388.1</v>
      </c>
      <c r="I49" s="13"/>
    </row>
    <row r="50" spans="2:16" s="69" customFormat="1" ht="15" customHeight="1" outlineLevel="1" x14ac:dyDescent="0.2">
      <c r="B50" s="44">
        <v>2015</v>
      </c>
      <c r="C50" s="225"/>
      <c r="D50" s="270">
        <v>30</v>
      </c>
      <c r="E50" s="270"/>
      <c r="F50" s="270">
        <v>849</v>
      </c>
      <c r="G50" s="270"/>
      <c r="H50" s="270">
        <v>39990.449000000001</v>
      </c>
      <c r="I50" s="13"/>
    </row>
    <row r="51" spans="2:16" s="69" customFormat="1" ht="15" customHeight="1" outlineLevel="1" x14ac:dyDescent="0.2">
      <c r="B51" s="44">
        <v>2014</v>
      </c>
      <c r="C51" s="70"/>
      <c r="D51" s="270">
        <v>31</v>
      </c>
      <c r="E51" s="270"/>
      <c r="F51" s="270">
        <v>822</v>
      </c>
      <c r="G51" s="270"/>
      <c r="H51" s="270">
        <v>39663.243999999999</v>
      </c>
      <c r="I51" s="13"/>
    </row>
    <row r="52" spans="2:16" s="69" customFormat="1" ht="15" customHeight="1" outlineLevel="1" x14ac:dyDescent="0.2">
      <c r="B52" s="225" t="s">
        <v>22</v>
      </c>
      <c r="C52" s="173"/>
      <c r="D52" s="273"/>
      <c r="E52" s="273"/>
      <c r="F52" s="273"/>
      <c r="G52" s="273"/>
      <c r="H52" s="273"/>
      <c r="I52" s="13"/>
    </row>
    <row r="53" spans="2:16" s="69" customFormat="1" ht="15" customHeight="1" outlineLevel="1" x14ac:dyDescent="0.2">
      <c r="B53" s="44">
        <v>2019</v>
      </c>
      <c r="C53" s="225"/>
      <c r="D53" s="270">
        <v>1356</v>
      </c>
      <c r="E53" s="270"/>
      <c r="F53" s="270">
        <v>10406</v>
      </c>
      <c r="G53" s="270"/>
      <c r="H53" s="270">
        <v>716308.06700000004</v>
      </c>
      <c r="I53" s="13"/>
      <c r="K53" s="269"/>
      <c r="M53" s="269"/>
      <c r="O53" s="269"/>
      <c r="P53" s="269"/>
    </row>
    <row r="54" spans="2:16" s="69" customFormat="1" ht="15" customHeight="1" outlineLevel="1" x14ac:dyDescent="0.2">
      <c r="B54" s="44">
        <v>2018</v>
      </c>
      <c r="C54" s="225"/>
      <c r="D54" s="270">
        <v>1267</v>
      </c>
      <c r="E54" s="270"/>
      <c r="F54" s="270">
        <v>8880</v>
      </c>
      <c r="G54" s="270"/>
      <c r="H54" s="270">
        <v>554508.81099999999</v>
      </c>
      <c r="I54" s="13"/>
    </row>
    <row r="55" spans="2:16" s="69" customFormat="1" ht="15" customHeight="1" outlineLevel="1" x14ac:dyDescent="0.2">
      <c r="B55" s="44">
        <v>2017</v>
      </c>
      <c r="C55" s="225"/>
      <c r="D55" s="270">
        <v>1180</v>
      </c>
      <c r="E55" s="270"/>
      <c r="F55" s="270">
        <v>7574</v>
      </c>
      <c r="G55" s="270"/>
      <c r="H55" s="270">
        <v>468102.84899999999</v>
      </c>
      <c r="I55" s="13"/>
    </row>
    <row r="56" spans="2:16" s="69" customFormat="1" ht="15" customHeight="1" outlineLevel="1" x14ac:dyDescent="0.2">
      <c r="B56" s="44">
        <v>2016</v>
      </c>
      <c r="C56" s="225"/>
      <c r="D56" s="270">
        <v>1138</v>
      </c>
      <c r="E56" s="270"/>
      <c r="F56" s="270">
        <v>6911</v>
      </c>
      <c r="G56" s="270"/>
      <c r="H56" s="270">
        <v>497567.033</v>
      </c>
      <c r="I56" s="13"/>
    </row>
    <row r="57" spans="2:16" s="69" customFormat="1" ht="15" customHeight="1" outlineLevel="1" x14ac:dyDescent="0.2">
      <c r="B57" s="44">
        <v>2015</v>
      </c>
      <c r="C57" s="225"/>
      <c r="D57" s="270">
        <v>1183</v>
      </c>
      <c r="E57" s="270"/>
      <c r="F57" s="270">
        <v>6782</v>
      </c>
      <c r="G57" s="270"/>
      <c r="H57" s="270">
        <v>490771.08500000002</v>
      </c>
      <c r="I57" s="13"/>
    </row>
    <row r="58" spans="2:16" s="69" customFormat="1" ht="15" customHeight="1" outlineLevel="1" x14ac:dyDescent="0.2">
      <c r="B58" s="44">
        <v>2014</v>
      </c>
      <c r="C58" s="70"/>
      <c r="D58" s="270">
        <v>1232</v>
      </c>
      <c r="E58" s="270"/>
      <c r="F58" s="270">
        <v>6399</v>
      </c>
      <c r="G58" s="270"/>
      <c r="H58" s="270">
        <v>584440.20400000003</v>
      </c>
      <c r="I58" s="13"/>
    </row>
    <row r="59" spans="2:16" s="69" customFormat="1" ht="15" customHeight="1" outlineLevel="1" x14ac:dyDescent="0.2">
      <c r="B59" s="225" t="s">
        <v>23</v>
      </c>
      <c r="C59" s="173"/>
      <c r="D59" s="273"/>
      <c r="E59" s="273"/>
      <c r="F59" s="273"/>
      <c r="G59" s="273"/>
      <c r="H59" s="273"/>
      <c r="I59" s="13"/>
    </row>
    <row r="60" spans="2:16" s="69" customFormat="1" ht="15" customHeight="1" outlineLevel="1" x14ac:dyDescent="0.2">
      <c r="B60" s="44">
        <v>2019</v>
      </c>
      <c r="C60" s="225"/>
      <c r="D60" s="270">
        <v>4316</v>
      </c>
      <c r="E60" s="270"/>
      <c r="F60" s="270">
        <v>16053</v>
      </c>
      <c r="G60" s="270"/>
      <c r="H60" s="270">
        <v>2422126.3679999998</v>
      </c>
      <c r="I60" s="13"/>
      <c r="K60" s="269"/>
      <c r="M60" s="269"/>
      <c r="O60" s="269"/>
      <c r="P60" s="269"/>
    </row>
    <row r="61" spans="2:16" s="69" customFormat="1" ht="15" customHeight="1" outlineLevel="1" x14ac:dyDescent="0.2">
      <c r="B61" s="44">
        <v>2018</v>
      </c>
      <c r="C61" s="225"/>
      <c r="D61" s="270">
        <v>4290</v>
      </c>
      <c r="E61" s="270"/>
      <c r="F61" s="270">
        <v>15749</v>
      </c>
      <c r="G61" s="270"/>
      <c r="H61" s="270">
        <v>2374899.0860000001</v>
      </c>
      <c r="I61" s="13"/>
    </row>
    <row r="62" spans="2:16" s="69" customFormat="1" ht="15" customHeight="1" outlineLevel="1" x14ac:dyDescent="0.2">
      <c r="B62" s="44">
        <v>2017</v>
      </c>
      <c r="C62" s="225"/>
      <c r="D62" s="270">
        <v>4209</v>
      </c>
      <c r="E62" s="270"/>
      <c r="F62" s="270">
        <v>15283</v>
      </c>
      <c r="G62" s="270"/>
      <c r="H62" s="270">
        <v>2201009.648</v>
      </c>
      <c r="I62" s="13"/>
    </row>
    <row r="63" spans="2:16" s="69" customFormat="1" ht="15" customHeight="1" outlineLevel="1" x14ac:dyDescent="0.2">
      <c r="B63" s="44">
        <v>2016</v>
      </c>
      <c r="C63" s="225"/>
      <c r="D63" s="270">
        <v>4185</v>
      </c>
      <c r="E63" s="270"/>
      <c r="F63" s="270">
        <v>14769</v>
      </c>
      <c r="G63" s="270"/>
      <c r="H63" s="270">
        <v>1958500.9739999999</v>
      </c>
      <c r="I63" s="13"/>
    </row>
    <row r="64" spans="2:16" s="69" customFormat="1" ht="15" customHeight="1" outlineLevel="1" x14ac:dyDescent="0.2">
      <c r="B64" s="44">
        <v>2015</v>
      </c>
      <c r="C64" s="225"/>
      <c r="D64" s="270">
        <v>4209</v>
      </c>
      <c r="E64" s="270"/>
      <c r="F64" s="270">
        <v>14663</v>
      </c>
      <c r="G64" s="270"/>
      <c r="H64" s="270">
        <v>1887469.057</v>
      </c>
      <c r="I64" s="13"/>
    </row>
    <row r="65" spans="2:16" s="69" customFormat="1" ht="15" customHeight="1" outlineLevel="1" x14ac:dyDescent="0.2">
      <c r="B65" s="44">
        <v>2014</v>
      </c>
      <c r="C65" s="70"/>
      <c r="D65" s="270">
        <v>4215</v>
      </c>
      <c r="E65" s="270"/>
      <c r="F65" s="270">
        <v>14460</v>
      </c>
      <c r="G65" s="270"/>
      <c r="H65" s="270">
        <v>1928492.5830000001</v>
      </c>
      <c r="I65" s="70" t="s">
        <v>276</v>
      </c>
    </row>
    <row r="66" spans="2:16" s="69" customFormat="1" ht="15" customHeight="1" outlineLevel="1" x14ac:dyDescent="0.2">
      <c r="B66" s="225" t="s">
        <v>24</v>
      </c>
      <c r="C66" s="173"/>
      <c r="D66" s="273"/>
      <c r="E66" s="273"/>
      <c r="F66" s="273"/>
      <c r="G66" s="273"/>
      <c r="H66" s="273"/>
      <c r="I66" s="13"/>
    </row>
    <row r="67" spans="2:16" s="69" customFormat="1" ht="15" customHeight="1" outlineLevel="1" x14ac:dyDescent="0.2">
      <c r="B67" s="44">
        <v>2019</v>
      </c>
      <c r="C67" s="225"/>
      <c r="D67" s="270">
        <v>976</v>
      </c>
      <c r="E67" s="270"/>
      <c r="F67" s="270">
        <v>4565</v>
      </c>
      <c r="G67" s="270"/>
      <c r="H67" s="270">
        <v>473576.76699999999</v>
      </c>
      <c r="I67" s="13"/>
      <c r="K67" s="269"/>
      <c r="M67" s="269"/>
      <c r="O67" s="269"/>
      <c r="P67" s="269"/>
    </row>
    <row r="68" spans="2:16" s="69" customFormat="1" ht="15" customHeight="1" outlineLevel="1" x14ac:dyDescent="0.2">
      <c r="B68" s="44">
        <v>2018</v>
      </c>
      <c r="C68" s="225"/>
      <c r="D68" s="270">
        <v>961</v>
      </c>
      <c r="E68" s="270"/>
      <c r="F68" s="270">
        <v>3980</v>
      </c>
      <c r="G68" s="270"/>
      <c r="H68" s="270">
        <v>416472.386</v>
      </c>
      <c r="I68" s="13"/>
    </row>
    <row r="69" spans="2:16" s="69" customFormat="1" ht="15" customHeight="1" outlineLevel="1" x14ac:dyDescent="0.2">
      <c r="B69" s="44">
        <v>2017</v>
      </c>
      <c r="C69" s="225"/>
      <c r="D69" s="270">
        <v>925</v>
      </c>
      <c r="E69" s="270"/>
      <c r="F69" s="270">
        <v>3953</v>
      </c>
      <c r="G69" s="270"/>
      <c r="H69" s="270">
        <v>393317.13199999998</v>
      </c>
      <c r="I69" s="13"/>
    </row>
    <row r="70" spans="2:16" s="69" customFormat="1" ht="15" customHeight="1" outlineLevel="1" x14ac:dyDescent="0.2">
      <c r="B70" s="44">
        <v>2016</v>
      </c>
      <c r="C70" s="225"/>
      <c r="D70" s="270">
        <v>940</v>
      </c>
      <c r="E70" s="270"/>
      <c r="F70" s="270">
        <v>4010</v>
      </c>
      <c r="G70" s="270"/>
      <c r="H70" s="270">
        <v>369697.11900000001</v>
      </c>
      <c r="I70" s="13"/>
    </row>
    <row r="71" spans="2:16" s="69" customFormat="1" ht="15" customHeight="1" outlineLevel="1" x14ac:dyDescent="0.2">
      <c r="B71" s="44">
        <v>2015</v>
      </c>
      <c r="C71" s="225"/>
      <c r="D71" s="270">
        <v>945</v>
      </c>
      <c r="E71" s="270"/>
      <c r="F71" s="270">
        <v>3934</v>
      </c>
      <c r="G71" s="270"/>
      <c r="H71" s="270">
        <v>340705.73499999999</v>
      </c>
      <c r="I71" s="13"/>
    </row>
    <row r="72" spans="2:16" s="69" customFormat="1" ht="15" customHeight="1" outlineLevel="1" x14ac:dyDescent="0.2">
      <c r="B72" s="44">
        <v>2014</v>
      </c>
      <c r="C72" s="70"/>
      <c r="D72" s="270">
        <v>990</v>
      </c>
      <c r="E72" s="270"/>
      <c r="F72" s="270">
        <v>3978</v>
      </c>
      <c r="G72" s="270"/>
      <c r="H72" s="270">
        <v>365941.201</v>
      </c>
      <c r="I72" s="13"/>
    </row>
    <row r="73" spans="2:16" s="69" customFormat="1" ht="15" customHeight="1" outlineLevel="1" x14ac:dyDescent="0.2">
      <c r="B73" s="225" t="s">
        <v>25</v>
      </c>
      <c r="C73" s="173"/>
      <c r="D73" s="273"/>
      <c r="E73" s="273"/>
      <c r="F73" s="273"/>
      <c r="G73" s="273"/>
      <c r="H73" s="273"/>
      <c r="I73" s="13"/>
    </row>
    <row r="74" spans="2:16" s="69" customFormat="1" ht="15" customHeight="1" outlineLevel="1" x14ac:dyDescent="0.2">
      <c r="B74" s="44">
        <v>2019</v>
      </c>
      <c r="C74" s="225"/>
      <c r="D74" s="270">
        <v>4545</v>
      </c>
      <c r="E74" s="270"/>
      <c r="F74" s="270">
        <v>17439</v>
      </c>
      <c r="G74" s="270"/>
      <c r="H74" s="270">
        <v>778803.18700000003</v>
      </c>
      <c r="I74" s="13"/>
      <c r="K74" s="269"/>
      <c r="M74" s="269"/>
      <c r="O74" s="269"/>
      <c r="P74" s="269"/>
    </row>
    <row r="75" spans="2:16" s="69" customFormat="1" ht="15" customHeight="1" outlineLevel="1" x14ac:dyDescent="0.2">
      <c r="B75" s="44">
        <v>2018</v>
      </c>
      <c r="C75" s="225"/>
      <c r="D75" s="270">
        <v>4348</v>
      </c>
      <c r="E75" s="270"/>
      <c r="F75" s="270">
        <v>16667</v>
      </c>
      <c r="G75" s="270"/>
      <c r="H75" s="270">
        <v>772634.24399999995</v>
      </c>
      <c r="I75" s="13"/>
    </row>
    <row r="76" spans="2:16" s="69" customFormat="1" ht="15" customHeight="1" outlineLevel="1" x14ac:dyDescent="0.2">
      <c r="B76" s="44">
        <v>2017</v>
      </c>
      <c r="C76" s="225"/>
      <c r="D76" s="270">
        <v>3672</v>
      </c>
      <c r="E76" s="270"/>
      <c r="F76" s="270">
        <v>15585</v>
      </c>
      <c r="G76" s="270"/>
      <c r="H76" s="270">
        <v>744851.92200000002</v>
      </c>
      <c r="I76" s="13"/>
    </row>
    <row r="77" spans="2:16" s="69" customFormat="1" ht="15" customHeight="1" outlineLevel="1" x14ac:dyDescent="0.2">
      <c r="B77" s="44">
        <v>2016</v>
      </c>
      <c r="C77" s="225"/>
      <c r="D77" s="270">
        <v>3187</v>
      </c>
      <c r="E77" s="270"/>
      <c r="F77" s="270">
        <v>14231</v>
      </c>
      <c r="G77" s="270"/>
      <c r="H77" s="270">
        <v>660546.37300000002</v>
      </c>
      <c r="I77" s="13"/>
    </row>
    <row r="78" spans="2:16" s="69" customFormat="1" ht="15" customHeight="1" outlineLevel="1" x14ac:dyDescent="0.2">
      <c r="B78" s="44">
        <v>2015</v>
      </c>
      <c r="C78" s="225"/>
      <c r="D78" s="270">
        <v>2905</v>
      </c>
      <c r="E78" s="270"/>
      <c r="F78" s="270">
        <v>13108</v>
      </c>
      <c r="G78" s="270"/>
      <c r="H78" s="270">
        <v>571894.54700000002</v>
      </c>
      <c r="I78" s="13"/>
    </row>
    <row r="79" spans="2:16" s="69" customFormat="1" ht="15" customHeight="1" outlineLevel="1" x14ac:dyDescent="0.2">
      <c r="B79" s="44">
        <v>2014</v>
      </c>
      <c r="C79" s="70"/>
      <c r="D79" s="270">
        <v>2597</v>
      </c>
      <c r="E79" s="270"/>
      <c r="F79" s="270">
        <v>12320</v>
      </c>
      <c r="G79" s="270"/>
      <c r="H79" s="270">
        <v>516103.24400000001</v>
      </c>
      <c r="I79" s="13"/>
    </row>
    <row r="80" spans="2:16" s="69" customFormat="1" ht="15" customHeight="1" outlineLevel="1" x14ac:dyDescent="0.2">
      <c r="B80" s="225" t="s">
        <v>26</v>
      </c>
      <c r="C80" s="173"/>
      <c r="D80" s="273"/>
      <c r="E80" s="273"/>
      <c r="F80" s="273"/>
      <c r="G80" s="273"/>
      <c r="H80" s="273"/>
      <c r="I80" s="13"/>
    </row>
    <row r="81" spans="2:16" s="69" customFormat="1" ht="15" customHeight="1" outlineLevel="1" x14ac:dyDescent="0.2">
      <c r="B81" s="44">
        <v>2019</v>
      </c>
      <c r="C81" s="225"/>
      <c r="D81" s="270">
        <v>424</v>
      </c>
      <c r="E81" s="270"/>
      <c r="F81" s="270">
        <v>1466</v>
      </c>
      <c r="G81" s="270"/>
      <c r="H81" s="270">
        <v>181103.54500000001</v>
      </c>
      <c r="I81" s="13"/>
      <c r="K81" s="269"/>
      <c r="M81" s="269"/>
      <c r="O81" s="269"/>
      <c r="P81" s="269"/>
    </row>
    <row r="82" spans="2:16" s="69" customFormat="1" ht="15" customHeight="1" outlineLevel="1" x14ac:dyDescent="0.2">
      <c r="B82" s="44">
        <v>2018</v>
      </c>
      <c r="C82" s="225"/>
      <c r="D82" s="270">
        <v>379</v>
      </c>
      <c r="E82" s="270"/>
      <c r="F82" s="270">
        <v>1296</v>
      </c>
      <c r="G82" s="270"/>
      <c r="H82" s="270">
        <v>142396.31</v>
      </c>
      <c r="I82" s="13"/>
    </row>
    <row r="83" spans="2:16" s="69" customFormat="1" ht="15" customHeight="1" outlineLevel="1" x14ac:dyDescent="0.2">
      <c r="B83" s="44">
        <v>2017</v>
      </c>
      <c r="C83" s="225"/>
      <c r="D83" s="270">
        <v>368</v>
      </c>
      <c r="E83" s="270"/>
      <c r="F83" s="270">
        <v>1155</v>
      </c>
      <c r="G83" s="270"/>
      <c r="H83" s="270">
        <v>140533.68100000001</v>
      </c>
      <c r="I83" s="13"/>
    </row>
    <row r="84" spans="2:16" s="69" customFormat="1" ht="15" customHeight="1" outlineLevel="1" x14ac:dyDescent="0.2">
      <c r="B84" s="44">
        <v>2016</v>
      </c>
      <c r="C84" s="225"/>
      <c r="D84" s="270">
        <v>312</v>
      </c>
      <c r="E84" s="270"/>
      <c r="F84" s="270">
        <v>964</v>
      </c>
      <c r="G84" s="270"/>
      <c r="H84" s="270">
        <v>115558.955</v>
      </c>
      <c r="I84" s="13"/>
    </row>
    <row r="85" spans="2:16" s="69" customFormat="1" ht="15" customHeight="1" outlineLevel="1" x14ac:dyDescent="0.2">
      <c r="B85" s="44">
        <v>2015</v>
      </c>
      <c r="C85" s="225"/>
      <c r="D85" s="270">
        <v>283</v>
      </c>
      <c r="E85" s="270"/>
      <c r="F85" s="270">
        <v>838</v>
      </c>
      <c r="G85" s="270"/>
      <c r="H85" s="270">
        <v>99725.266000000003</v>
      </c>
      <c r="I85" s="13"/>
    </row>
    <row r="86" spans="2:16" s="69" customFormat="1" ht="15" customHeight="1" outlineLevel="1" x14ac:dyDescent="0.2">
      <c r="B86" s="44">
        <v>2014</v>
      </c>
      <c r="C86" s="70"/>
      <c r="D86" s="270">
        <v>273</v>
      </c>
      <c r="E86" s="270"/>
      <c r="F86" s="270">
        <v>785</v>
      </c>
      <c r="G86" s="270"/>
      <c r="H86" s="270">
        <v>110136.367</v>
      </c>
      <c r="I86" s="13"/>
    </row>
    <row r="87" spans="2:16" s="69" customFormat="1" ht="15" customHeight="1" outlineLevel="1" x14ac:dyDescent="0.2">
      <c r="B87" s="225" t="s">
        <v>27</v>
      </c>
      <c r="C87" s="173"/>
      <c r="D87" s="273"/>
      <c r="E87" s="273"/>
      <c r="F87" s="273"/>
      <c r="G87" s="273"/>
      <c r="H87" s="273"/>
      <c r="I87" s="13"/>
    </row>
    <row r="88" spans="2:16" s="69" customFormat="1" ht="15" customHeight="1" outlineLevel="1" x14ac:dyDescent="0.2">
      <c r="B88" s="44">
        <v>2019</v>
      </c>
      <c r="C88" s="225"/>
      <c r="D88" s="270">
        <v>1018</v>
      </c>
      <c r="E88" s="270"/>
      <c r="F88" s="270">
        <v>1779</v>
      </c>
      <c r="G88" s="270"/>
      <c r="H88" s="270">
        <v>127427.42</v>
      </c>
      <c r="I88" s="13"/>
      <c r="K88" s="269"/>
      <c r="M88" s="269"/>
      <c r="O88" s="269"/>
      <c r="P88" s="269"/>
    </row>
    <row r="89" spans="2:16" s="69" customFormat="1" ht="15" customHeight="1" outlineLevel="1" x14ac:dyDescent="0.2">
      <c r="B89" s="44">
        <v>2018</v>
      </c>
      <c r="C89" s="225"/>
      <c r="D89" s="270">
        <v>947</v>
      </c>
      <c r="E89" s="270"/>
      <c r="F89" s="270">
        <v>1632</v>
      </c>
      <c r="G89" s="270"/>
      <c r="H89" s="270">
        <v>136051.68900000001</v>
      </c>
      <c r="I89" s="13"/>
    </row>
    <row r="90" spans="2:16" s="69" customFormat="1" ht="15" customHeight="1" outlineLevel="1" x14ac:dyDescent="0.2">
      <c r="B90" s="44">
        <v>2017</v>
      </c>
      <c r="C90" s="225"/>
      <c r="D90" s="270">
        <v>835</v>
      </c>
      <c r="E90" s="270"/>
      <c r="F90" s="270">
        <v>1459</v>
      </c>
      <c r="G90" s="270"/>
      <c r="H90" s="270">
        <v>128950.966</v>
      </c>
      <c r="I90" s="13"/>
    </row>
    <row r="91" spans="2:16" s="69" customFormat="1" ht="15" customHeight="1" outlineLevel="1" x14ac:dyDescent="0.2">
      <c r="B91" s="44">
        <v>2016</v>
      </c>
      <c r="C91" s="225"/>
      <c r="D91" s="270">
        <v>747</v>
      </c>
      <c r="E91" s="270"/>
      <c r="F91" s="270">
        <v>1297</v>
      </c>
      <c r="G91" s="270"/>
      <c r="H91" s="270">
        <v>99476.756999999998</v>
      </c>
      <c r="I91" s="13"/>
    </row>
    <row r="92" spans="2:16" s="69" customFormat="1" ht="15" customHeight="1" outlineLevel="1" x14ac:dyDescent="0.2">
      <c r="B92" s="44">
        <v>2015</v>
      </c>
      <c r="C92" s="225"/>
      <c r="D92" s="270">
        <v>695</v>
      </c>
      <c r="E92" s="270"/>
      <c r="F92" s="270">
        <v>1184</v>
      </c>
      <c r="G92" s="270"/>
      <c r="H92" s="270">
        <v>100547.18700000001</v>
      </c>
      <c r="I92" s="13"/>
    </row>
    <row r="93" spans="2:16" s="69" customFormat="1" ht="15" customHeight="1" outlineLevel="1" x14ac:dyDescent="0.2">
      <c r="B93" s="44">
        <v>2014</v>
      </c>
      <c r="C93" s="70"/>
      <c r="D93" s="270">
        <v>657</v>
      </c>
      <c r="E93" s="270"/>
      <c r="F93" s="270">
        <v>1110</v>
      </c>
      <c r="G93" s="270"/>
      <c r="H93" s="270">
        <v>70554.69</v>
      </c>
      <c r="I93" s="13"/>
    </row>
    <row r="94" spans="2:16" ht="15" customHeight="1" outlineLevel="1" x14ac:dyDescent="0.2">
      <c r="B94" s="225" t="s">
        <v>28</v>
      </c>
      <c r="C94" s="173"/>
      <c r="D94" s="273"/>
      <c r="E94" s="273"/>
      <c r="F94" s="273"/>
      <c r="G94" s="273"/>
      <c r="H94" s="273"/>
    </row>
    <row r="95" spans="2:16" ht="15" customHeight="1" outlineLevel="1" x14ac:dyDescent="0.2">
      <c r="B95" s="44">
        <v>2019</v>
      </c>
      <c r="C95" s="225"/>
      <c r="D95" s="270">
        <v>2402</v>
      </c>
      <c r="E95" s="270"/>
      <c r="F95" s="270">
        <v>4457</v>
      </c>
      <c r="G95" s="270"/>
      <c r="H95" s="270">
        <v>214227.23300000001</v>
      </c>
      <c r="K95" s="269"/>
      <c r="L95" s="69"/>
      <c r="M95" s="269"/>
      <c r="N95" s="69"/>
      <c r="O95" s="269"/>
      <c r="P95" s="269"/>
    </row>
    <row r="96" spans="2:16" ht="15" customHeight="1" outlineLevel="1" x14ac:dyDescent="0.2">
      <c r="B96" s="44">
        <v>2018</v>
      </c>
      <c r="C96" s="225"/>
      <c r="D96" s="270">
        <v>2291</v>
      </c>
      <c r="E96" s="270"/>
      <c r="F96" s="270">
        <v>4240</v>
      </c>
      <c r="G96" s="270"/>
      <c r="H96" s="270">
        <v>193739.272</v>
      </c>
    </row>
    <row r="97" spans="1:16" ht="15" customHeight="1" outlineLevel="1" x14ac:dyDescent="0.2">
      <c r="B97" s="44">
        <v>2017</v>
      </c>
      <c r="C97" s="225"/>
      <c r="D97" s="270">
        <v>2136</v>
      </c>
      <c r="E97" s="270"/>
      <c r="F97" s="270">
        <v>3815</v>
      </c>
      <c r="G97" s="270"/>
      <c r="H97" s="270">
        <v>151980.467</v>
      </c>
    </row>
    <row r="98" spans="1:16" ht="15" customHeight="1" outlineLevel="1" x14ac:dyDescent="0.2">
      <c r="B98" s="44">
        <v>2016</v>
      </c>
      <c r="C98" s="225"/>
      <c r="D98" s="270">
        <v>1970</v>
      </c>
      <c r="E98" s="270"/>
      <c r="F98" s="270">
        <v>3388</v>
      </c>
      <c r="G98" s="270"/>
      <c r="H98" s="270">
        <v>119029.912</v>
      </c>
    </row>
    <row r="99" spans="1:16" ht="15" customHeight="1" outlineLevel="1" x14ac:dyDescent="0.2">
      <c r="B99" s="44">
        <v>2015</v>
      </c>
      <c r="C99" s="225"/>
      <c r="D99" s="270">
        <v>1906</v>
      </c>
      <c r="E99" s="270"/>
      <c r="F99" s="270">
        <v>3176</v>
      </c>
      <c r="G99" s="270"/>
      <c r="H99" s="270">
        <v>105520.251</v>
      </c>
    </row>
    <row r="100" spans="1:16" ht="15" customHeight="1" outlineLevel="1" x14ac:dyDescent="0.2">
      <c r="B100" s="44">
        <v>2014</v>
      </c>
      <c r="C100" s="70"/>
      <c r="D100" s="270">
        <v>1855</v>
      </c>
      <c r="E100" s="270"/>
      <c r="F100" s="270">
        <v>3124</v>
      </c>
      <c r="G100" s="270"/>
      <c r="H100" s="270">
        <v>102043.89599999999</v>
      </c>
    </row>
    <row r="101" spans="1:16" s="13" customFormat="1" ht="15" customHeight="1" outlineLevel="1" x14ac:dyDescent="0.2">
      <c r="A101" s="62"/>
      <c r="B101" s="225" t="s">
        <v>29</v>
      </c>
      <c r="C101" s="173"/>
      <c r="D101" s="273"/>
      <c r="E101" s="273"/>
      <c r="F101" s="273"/>
      <c r="G101" s="273"/>
      <c r="H101" s="273"/>
    </row>
    <row r="102" spans="1:16" s="13" customFormat="1" ht="15" customHeight="1" outlineLevel="1" x14ac:dyDescent="0.2">
      <c r="A102" s="62"/>
      <c r="B102" s="44">
        <v>2019</v>
      </c>
      <c r="C102" s="225"/>
      <c r="D102" s="270">
        <v>4699</v>
      </c>
      <c r="E102" s="270"/>
      <c r="F102" s="274" t="s">
        <v>37</v>
      </c>
      <c r="G102" s="270"/>
      <c r="H102" s="274" t="s">
        <v>37</v>
      </c>
      <c r="K102" s="269"/>
      <c r="L102" s="69"/>
      <c r="M102" s="269"/>
      <c r="N102" s="69"/>
      <c r="O102" s="269"/>
      <c r="P102" s="269"/>
    </row>
    <row r="103" spans="1:16" s="13" customFormat="1" ht="15" customHeight="1" outlineLevel="1" x14ac:dyDescent="0.2">
      <c r="A103" s="62"/>
      <c r="B103" s="44">
        <v>2018</v>
      </c>
      <c r="C103" s="225"/>
      <c r="D103" s="270">
        <v>4600</v>
      </c>
      <c r="E103" s="270"/>
      <c r="F103" s="270">
        <v>9283</v>
      </c>
      <c r="G103" s="270"/>
      <c r="H103" s="270">
        <v>334795.66800000001</v>
      </c>
      <c r="K103" s="269"/>
      <c r="L103" s="69"/>
      <c r="M103" s="269"/>
      <c r="N103" s="69"/>
      <c r="O103" s="269"/>
    </row>
    <row r="104" spans="1:16" s="13" customFormat="1" ht="15" customHeight="1" outlineLevel="1" x14ac:dyDescent="0.2">
      <c r="A104" s="62"/>
      <c r="B104" s="44">
        <v>2017</v>
      </c>
      <c r="C104" s="225"/>
      <c r="D104" s="270">
        <v>4468</v>
      </c>
      <c r="E104" s="270"/>
      <c r="F104" s="270">
        <v>9613</v>
      </c>
      <c r="G104" s="270"/>
      <c r="H104" s="270">
        <v>313322.75199999998</v>
      </c>
    </row>
    <row r="105" spans="1:16" s="13" customFormat="1" ht="15" customHeight="1" outlineLevel="1" x14ac:dyDescent="0.2">
      <c r="A105" s="62"/>
      <c r="B105" s="44">
        <v>2016</v>
      </c>
      <c r="C105" s="225"/>
      <c r="D105" s="270">
        <v>4156</v>
      </c>
      <c r="E105" s="270"/>
      <c r="F105" s="274" t="s">
        <v>37</v>
      </c>
      <c r="G105" s="274"/>
      <c r="H105" s="274" t="s">
        <v>37</v>
      </c>
    </row>
    <row r="106" spans="1:16" s="13" customFormat="1" ht="15" customHeight="1" outlineLevel="1" x14ac:dyDescent="0.2">
      <c r="A106" s="62"/>
      <c r="B106" s="44">
        <v>2015</v>
      </c>
      <c r="C106" s="225"/>
      <c r="D106" s="270">
        <v>3871</v>
      </c>
      <c r="E106" s="270"/>
      <c r="F106" s="274" t="s">
        <v>37</v>
      </c>
      <c r="G106" s="274"/>
      <c r="H106" s="274" t="s">
        <v>37</v>
      </c>
    </row>
    <row r="107" spans="1:16" s="13" customFormat="1" ht="15" customHeight="1" outlineLevel="1" x14ac:dyDescent="0.2">
      <c r="A107" s="62"/>
      <c r="B107" s="44">
        <v>2014</v>
      </c>
      <c r="C107" s="70"/>
      <c r="D107" s="270">
        <v>3500</v>
      </c>
      <c r="E107" s="270"/>
      <c r="F107" s="270">
        <v>6999</v>
      </c>
      <c r="G107" s="270"/>
      <c r="H107" s="270">
        <v>231952.10200000001</v>
      </c>
    </row>
    <row r="108" spans="1:16" s="13" customFormat="1" ht="15" customHeight="1" outlineLevel="1" x14ac:dyDescent="0.2">
      <c r="A108" s="62"/>
      <c r="B108" s="225" t="s">
        <v>30</v>
      </c>
      <c r="C108" s="173"/>
      <c r="D108" s="273"/>
      <c r="E108" s="273"/>
      <c r="F108" s="273"/>
      <c r="G108" s="273"/>
      <c r="H108" s="273"/>
    </row>
    <row r="109" spans="1:16" s="13" customFormat="1" ht="15" customHeight="1" outlineLevel="1" x14ac:dyDescent="0.2">
      <c r="A109" s="62"/>
      <c r="B109" s="44">
        <v>2019</v>
      </c>
      <c r="C109" s="225"/>
      <c r="D109" s="270">
        <v>871</v>
      </c>
      <c r="E109" s="270"/>
      <c r="F109" s="270">
        <v>1733</v>
      </c>
      <c r="G109" s="270"/>
      <c r="H109" s="270">
        <v>15828.135</v>
      </c>
      <c r="K109" s="269"/>
      <c r="L109" s="69"/>
      <c r="M109" s="269"/>
      <c r="N109" s="69"/>
      <c r="O109" s="269"/>
      <c r="P109" s="269"/>
    </row>
    <row r="110" spans="1:16" s="13" customFormat="1" ht="15" customHeight="1" outlineLevel="1" x14ac:dyDescent="0.2">
      <c r="A110" s="62"/>
      <c r="B110" s="44">
        <v>2018</v>
      </c>
      <c r="C110" s="225"/>
      <c r="D110" s="270">
        <v>864</v>
      </c>
      <c r="E110" s="270"/>
      <c r="F110" s="270">
        <v>1770</v>
      </c>
      <c r="G110" s="270"/>
      <c r="H110" s="270">
        <v>16327.468999999999</v>
      </c>
    </row>
    <row r="111" spans="1:16" s="13" customFormat="1" ht="15" customHeight="1" outlineLevel="1" x14ac:dyDescent="0.2">
      <c r="A111" s="62"/>
      <c r="B111" s="44">
        <v>2017</v>
      </c>
      <c r="C111" s="225"/>
      <c r="D111" s="270">
        <v>842</v>
      </c>
      <c r="E111" s="270"/>
      <c r="F111" s="270">
        <v>1742</v>
      </c>
      <c r="G111" s="270"/>
      <c r="H111" s="270">
        <v>15843.014999999999</v>
      </c>
    </row>
    <row r="112" spans="1:16" s="13" customFormat="1" ht="15" customHeight="1" outlineLevel="1" x14ac:dyDescent="0.2">
      <c r="A112" s="62"/>
      <c r="B112" s="44">
        <v>2016</v>
      </c>
      <c r="C112" s="225"/>
      <c r="D112" s="270">
        <v>836</v>
      </c>
      <c r="E112" s="270"/>
      <c r="F112" s="270">
        <v>1714</v>
      </c>
      <c r="G112" s="270"/>
      <c r="H112" s="270">
        <v>15903.921</v>
      </c>
    </row>
    <row r="113" spans="1:16" s="13" customFormat="1" ht="15" customHeight="1" outlineLevel="1" x14ac:dyDescent="0.2">
      <c r="A113" s="62"/>
      <c r="B113" s="44">
        <v>2015</v>
      </c>
      <c r="C113" s="225"/>
      <c r="D113" s="270">
        <v>928</v>
      </c>
      <c r="E113" s="270"/>
      <c r="F113" s="270">
        <v>1788</v>
      </c>
      <c r="G113" s="270"/>
      <c r="H113" s="270">
        <v>13094.848</v>
      </c>
    </row>
    <row r="114" spans="1:16" s="13" customFormat="1" ht="15" customHeight="1" outlineLevel="1" x14ac:dyDescent="0.2">
      <c r="A114" s="62"/>
      <c r="B114" s="44">
        <v>2014</v>
      </c>
      <c r="C114" s="70"/>
      <c r="D114" s="270">
        <v>980</v>
      </c>
      <c r="E114" s="270"/>
      <c r="F114" s="270">
        <v>1868</v>
      </c>
      <c r="G114" s="270"/>
      <c r="H114" s="270">
        <v>13760.308999999999</v>
      </c>
    </row>
    <row r="115" spans="1:16" s="13" customFormat="1" ht="15" customHeight="1" outlineLevel="1" x14ac:dyDescent="0.2">
      <c r="A115" s="62"/>
      <c r="B115" s="225" t="s">
        <v>31</v>
      </c>
      <c r="C115" s="173"/>
      <c r="D115" s="273"/>
      <c r="E115" s="273"/>
      <c r="F115" s="273"/>
      <c r="G115" s="273"/>
      <c r="H115" s="273"/>
    </row>
    <row r="116" spans="1:16" s="13" customFormat="1" ht="15" customHeight="1" outlineLevel="1" x14ac:dyDescent="0.2">
      <c r="A116" s="62"/>
      <c r="B116" s="44">
        <v>2019</v>
      </c>
      <c r="C116" s="225"/>
      <c r="D116" s="270">
        <v>2135</v>
      </c>
      <c r="E116" s="270"/>
      <c r="F116" s="270">
        <v>3337</v>
      </c>
      <c r="G116" s="270"/>
      <c r="H116" s="270">
        <v>135053.198</v>
      </c>
      <c r="K116" s="269"/>
      <c r="L116" s="69"/>
      <c r="M116" s="269"/>
      <c r="N116" s="69"/>
      <c r="O116" s="269"/>
      <c r="P116" s="269"/>
    </row>
    <row r="117" spans="1:16" s="13" customFormat="1" ht="15" customHeight="1" outlineLevel="1" x14ac:dyDescent="0.2">
      <c r="A117" s="62"/>
      <c r="B117" s="44">
        <v>2018</v>
      </c>
      <c r="C117" s="225"/>
      <c r="D117" s="270">
        <v>1963</v>
      </c>
      <c r="E117" s="270"/>
      <c r="F117" s="270">
        <v>2893</v>
      </c>
      <c r="G117" s="270"/>
      <c r="H117" s="270">
        <v>120782.08500000001</v>
      </c>
    </row>
    <row r="118" spans="1:16" s="13" customFormat="1" ht="15" customHeight="1" outlineLevel="1" x14ac:dyDescent="0.2">
      <c r="A118" s="62"/>
      <c r="B118" s="44">
        <v>2017</v>
      </c>
      <c r="C118" s="225"/>
      <c r="D118" s="270">
        <v>1825</v>
      </c>
      <c r="E118" s="270"/>
      <c r="F118" s="270">
        <v>2646</v>
      </c>
      <c r="G118" s="270"/>
      <c r="H118" s="270">
        <v>114106.967</v>
      </c>
    </row>
    <row r="119" spans="1:16" s="13" customFormat="1" ht="15" customHeight="1" outlineLevel="1" x14ac:dyDescent="0.2">
      <c r="A119" s="62"/>
      <c r="B119" s="44">
        <v>2016</v>
      </c>
      <c r="C119" s="225"/>
      <c r="D119" s="270">
        <v>1785</v>
      </c>
      <c r="E119" s="270"/>
      <c r="F119" s="270">
        <v>2541</v>
      </c>
      <c r="G119" s="270"/>
      <c r="H119" s="270">
        <v>102320.80499999999</v>
      </c>
    </row>
    <row r="120" spans="1:16" s="13" customFormat="1" ht="15" customHeight="1" outlineLevel="1" x14ac:dyDescent="0.2">
      <c r="A120" s="62"/>
      <c r="B120" s="44">
        <v>2015</v>
      </c>
      <c r="C120" s="225"/>
      <c r="D120" s="270">
        <v>1702</v>
      </c>
      <c r="E120" s="270"/>
      <c r="F120" s="270">
        <v>2389</v>
      </c>
      <c r="G120" s="270"/>
      <c r="H120" s="270">
        <v>90135.611000000004</v>
      </c>
    </row>
    <row r="121" spans="1:16" s="13" customFormat="1" ht="15" customHeight="1" outlineLevel="1" x14ac:dyDescent="0.2">
      <c r="A121" s="62"/>
      <c r="B121" s="44">
        <v>2014</v>
      </c>
      <c r="C121" s="70"/>
      <c r="D121" s="270">
        <v>1649</v>
      </c>
      <c r="E121" s="270"/>
      <c r="F121" s="270">
        <v>2297</v>
      </c>
      <c r="G121" s="270"/>
      <c r="H121" s="270">
        <v>90969.073999999993</v>
      </c>
    </row>
    <row r="122" spans="1:16" s="13" customFormat="1" ht="15" customHeight="1" outlineLevel="1" x14ac:dyDescent="0.2">
      <c r="A122" s="62"/>
      <c r="B122" s="225" t="s">
        <v>32</v>
      </c>
      <c r="C122" s="173"/>
      <c r="D122" s="273"/>
      <c r="E122" s="273"/>
      <c r="F122" s="273"/>
      <c r="G122" s="273"/>
      <c r="H122" s="273"/>
    </row>
    <row r="123" spans="1:16" s="13" customFormat="1" ht="15" customHeight="1" outlineLevel="1" x14ac:dyDescent="0.2">
      <c r="A123" s="62"/>
      <c r="B123" s="44">
        <v>2019</v>
      </c>
      <c r="C123" s="225"/>
      <c r="D123" s="270">
        <v>990</v>
      </c>
      <c r="E123" s="270"/>
      <c r="F123" s="270">
        <v>1811</v>
      </c>
      <c r="G123" s="270"/>
      <c r="H123" s="270">
        <v>59618.732000000004</v>
      </c>
      <c r="K123" s="269"/>
      <c r="L123" s="69"/>
      <c r="M123" s="269"/>
      <c r="N123" s="69"/>
      <c r="O123" s="269"/>
      <c r="P123" s="269"/>
    </row>
    <row r="124" spans="1:16" s="13" customFormat="1" ht="15" customHeight="1" outlineLevel="1" x14ac:dyDescent="0.2">
      <c r="A124" s="62"/>
      <c r="B124" s="44">
        <v>2018</v>
      </c>
      <c r="C124" s="225"/>
      <c r="D124" s="270">
        <v>948</v>
      </c>
      <c r="E124" s="270"/>
      <c r="F124" s="270">
        <v>1691</v>
      </c>
      <c r="G124" s="270"/>
      <c r="H124" s="270">
        <v>52692.336000000003</v>
      </c>
    </row>
    <row r="125" spans="1:16" s="13" customFormat="1" ht="15" customHeight="1" outlineLevel="1" x14ac:dyDescent="0.2">
      <c r="A125" s="62"/>
      <c r="B125" s="44">
        <v>2017</v>
      </c>
      <c r="C125" s="225"/>
      <c r="D125" s="270">
        <v>935</v>
      </c>
      <c r="E125" s="270"/>
      <c r="F125" s="270">
        <v>1639</v>
      </c>
      <c r="G125" s="270"/>
      <c r="H125" s="270">
        <v>49485.837</v>
      </c>
    </row>
    <row r="126" spans="1:16" s="13" customFormat="1" ht="15" customHeight="1" outlineLevel="1" x14ac:dyDescent="0.2">
      <c r="A126" s="62"/>
      <c r="B126" s="44">
        <v>2016</v>
      </c>
      <c r="C126" s="225"/>
      <c r="D126" s="270">
        <v>893</v>
      </c>
      <c r="E126" s="270"/>
      <c r="F126" s="270">
        <v>1514</v>
      </c>
      <c r="G126" s="270"/>
      <c r="H126" s="270">
        <v>40815.673000000003</v>
      </c>
    </row>
    <row r="127" spans="1:16" s="13" customFormat="1" ht="15" customHeight="1" outlineLevel="1" x14ac:dyDescent="0.2">
      <c r="A127" s="62"/>
      <c r="B127" s="44">
        <v>2015</v>
      </c>
      <c r="C127" s="225"/>
      <c r="D127" s="270">
        <v>845</v>
      </c>
      <c r="E127" s="270"/>
      <c r="F127" s="270">
        <v>1419</v>
      </c>
      <c r="G127" s="270"/>
      <c r="H127" s="270">
        <v>47290.896999999997</v>
      </c>
    </row>
    <row r="128" spans="1:16" s="13" customFormat="1" ht="15" customHeight="1" outlineLevel="1" x14ac:dyDescent="0.2">
      <c r="A128" s="62"/>
      <c r="B128" s="44">
        <v>2014</v>
      </c>
      <c r="C128" s="70"/>
      <c r="D128" s="270">
        <v>788</v>
      </c>
      <c r="E128" s="270"/>
      <c r="F128" s="270">
        <v>1312</v>
      </c>
      <c r="G128" s="270"/>
      <c r="H128" s="270">
        <v>37133.235999999997</v>
      </c>
    </row>
    <row r="129" spans="1:16" s="13" customFormat="1" ht="15" customHeight="1" outlineLevel="1" x14ac:dyDescent="0.2">
      <c r="A129" s="62"/>
      <c r="B129" s="225" t="s">
        <v>33</v>
      </c>
      <c r="C129" s="173"/>
      <c r="D129" s="273"/>
      <c r="E129" s="273"/>
      <c r="F129" s="273"/>
      <c r="G129" s="273"/>
      <c r="H129" s="273"/>
    </row>
    <row r="130" spans="1:16" s="13" customFormat="1" ht="15" customHeight="1" outlineLevel="1" x14ac:dyDescent="0.2">
      <c r="A130" s="62"/>
      <c r="B130" s="44">
        <v>2019</v>
      </c>
      <c r="C130" s="225"/>
      <c r="D130" s="270">
        <v>1124</v>
      </c>
      <c r="E130" s="270"/>
      <c r="F130" s="270">
        <v>1937</v>
      </c>
      <c r="G130" s="270"/>
      <c r="H130" s="270">
        <v>37643.232000000004</v>
      </c>
      <c r="K130" s="269"/>
      <c r="L130" s="69"/>
      <c r="M130" s="269"/>
      <c r="N130" s="69"/>
      <c r="O130" s="269"/>
      <c r="P130" s="269"/>
    </row>
    <row r="131" spans="1:16" s="13" customFormat="1" ht="15" customHeight="1" outlineLevel="1" x14ac:dyDescent="0.2">
      <c r="A131" s="62"/>
      <c r="B131" s="44">
        <v>2018</v>
      </c>
      <c r="C131" s="225"/>
      <c r="D131" s="270">
        <v>1085</v>
      </c>
      <c r="E131" s="270"/>
      <c r="F131" s="270">
        <v>1906</v>
      </c>
      <c r="G131" s="270"/>
      <c r="H131" s="270">
        <v>36524.498</v>
      </c>
    </row>
    <row r="132" spans="1:16" s="13" customFormat="1" ht="15" customHeight="1" outlineLevel="1" x14ac:dyDescent="0.2">
      <c r="A132" s="62"/>
      <c r="B132" s="44">
        <v>2017</v>
      </c>
      <c r="C132" s="225"/>
      <c r="D132" s="270">
        <v>1018</v>
      </c>
      <c r="E132" s="270"/>
      <c r="F132" s="270">
        <v>1832</v>
      </c>
      <c r="G132" s="270"/>
      <c r="H132" s="270">
        <v>34304.762999999999</v>
      </c>
    </row>
    <row r="133" spans="1:16" s="13" customFormat="1" ht="15" customHeight="1" outlineLevel="1" x14ac:dyDescent="0.2">
      <c r="A133" s="62"/>
      <c r="B133" s="44">
        <v>2016</v>
      </c>
      <c r="C133" s="225"/>
      <c r="D133" s="270">
        <v>964</v>
      </c>
      <c r="E133" s="270"/>
      <c r="F133" s="270">
        <v>1764</v>
      </c>
      <c r="G133" s="270"/>
      <c r="H133" s="270">
        <v>33740.004000000001</v>
      </c>
    </row>
    <row r="134" spans="1:16" s="13" customFormat="1" ht="15" customHeight="1" outlineLevel="1" x14ac:dyDescent="0.2">
      <c r="A134" s="62"/>
      <c r="B134" s="44">
        <v>2015</v>
      </c>
      <c r="C134" s="225"/>
      <c r="D134" s="270">
        <v>974</v>
      </c>
      <c r="E134" s="270"/>
      <c r="F134" s="270">
        <v>1719</v>
      </c>
      <c r="G134" s="270"/>
      <c r="H134" s="270">
        <v>32337.855</v>
      </c>
    </row>
    <row r="135" spans="1:16" s="13" customFormat="1" ht="15" customHeight="1" outlineLevel="1" x14ac:dyDescent="0.2">
      <c r="A135" s="62"/>
      <c r="B135" s="44">
        <v>2014</v>
      </c>
      <c r="C135" s="70"/>
      <c r="D135" s="270">
        <v>965</v>
      </c>
      <c r="E135" s="270"/>
      <c r="F135" s="270">
        <v>1656</v>
      </c>
      <c r="G135" s="270"/>
      <c r="H135" s="270">
        <v>31170.152999999998</v>
      </c>
    </row>
    <row r="136" spans="1:16" s="13" customFormat="1" ht="15" customHeight="1" x14ac:dyDescent="0.2">
      <c r="A136" s="62"/>
      <c r="B136" s="257" t="s">
        <v>201</v>
      </c>
      <c r="C136" s="257"/>
      <c r="D136" s="270"/>
      <c r="E136" s="270"/>
      <c r="F136" s="270"/>
      <c r="G136" s="270"/>
      <c r="H136" s="270"/>
    </row>
    <row r="137" spans="1:16" s="13" customFormat="1" ht="15" customHeight="1" x14ac:dyDescent="0.2">
      <c r="A137" s="62"/>
      <c r="B137" s="44">
        <v>2019</v>
      </c>
      <c r="C137" s="257"/>
      <c r="D137" s="270">
        <v>1675</v>
      </c>
      <c r="E137" s="270"/>
      <c r="F137" s="270">
        <v>3758</v>
      </c>
      <c r="G137" s="270"/>
      <c r="H137" s="270">
        <v>249925.25599999999</v>
      </c>
      <c r="K137" s="269"/>
      <c r="L137" s="69"/>
      <c r="M137" s="269"/>
      <c r="N137" s="69"/>
      <c r="O137" s="269"/>
    </row>
    <row r="138" spans="1:16" s="13" customFormat="1" ht="15" customHeight="1" x14ac:dyDescent="0.2">
      <c r="A138" s="62"/>
      <c r="B138" s="44">
        <v>2018</v>
      </c>
      <c r="C138" s="257"/>
      <c r="D138" s="270">
        <v>1598</v>
      </c>
      <c r="E138" s="270"/>
      <c r="F138" s="270">
        <v>3342</v>
      </c>
      <c r="G138" s="270"/>
      <c r="H138" s="270">
        <v>246596.75399999999</v>
      </c>
    </row>
    <row r="139" spans="1:16" s="13" customFormat="1" ht="15" customHeight="1" x14ac:dyDescent="0.2">
      <c r="A139" s="62"/>
      <c r="B139" s="44">
        <v>2017</v>
      </c>
      <c r="C139" s="257"/>
      <c r="D139" s="270">
        <v>1437</v>
      </c>
      <c r="E139" s="270"/>
      <c r="F139" s="270">
        <v>4135</v>
      </c>
      <c r="G139" s="270"/>
      <c r="H139" s="270">
        <v>230977.39199999999</v>
      </c>
    </row>
    <row r="140" spans="1:16" s="13" customFormat="1" ht="15" customHeight="1" x14ac:dyDescent="0.2">
      <c r="A140" s="62"/>
      <c r="B140" s="44">
        <v>2016</v>
      </c>
      <c r="C140" s="257"/>
      <c r="D140" s="270">
        <v>1331</v>
      </c>
      <c r="E140" s="270"/>
      <c r="F140" s="270">
        <v>2840</v>
      </c>
      <c r="G140" s="270"/>
      <c r="H140" s="270">
        <v>196970.10800000001</v>
      </c>
    </row>
    <row r="141" spans="1:16" s="13" customFormat="1" ht="15" customHeight="1" x14ac:dyDescent="0.2">
      <c r="A141" s="62"/>
      <c r="B141" s="44">
        <v>2015</v>
      </c>
      <c r="C141" s="257"/>
      <c r="D141" s="270">
        <v>1247</v>
      </c>
      <c r="E141" s="270"/>
      <c r="F141" s="270">
        <v>2550</v>
      </c>
      <c r="G141" s="270"/>
      <c r="H141" s="270">
        <v>209301.52600000001</v>
      </c>
    </row>
    <row r="142" spans="1:16" s="13" customFormat="1" ht="15" customHeight="1" x14ac:dyDescent="0.2">
      <c r="A142" s="62"/>
      <c r="B142" s="44">
        <v>2014</v>
      </c>
      <c r="C142" s="70"/>
      <c r="D142" s="270">
        <v>1160</v>
      </c>
      <c r="E142" s="270"/>
      <c r="F142" s="270">
        <v>1938</v>
      </c>
      <c r="G142" s="270"/>
      <c r="H142" s="270">
        <v>61748.076000000001</v>
      </c>
    </row>
    <row r="143" spans="1:16" s="13" customFormat="1" ht="15" customHeight="1" outlineLevel="1" x14ac:dyDescent="0.2">
      <c r="A143" s="62"/>
      <c r="B143" s="225" t="s">
        <v>17</v>
      </c>
      <c r="C143" s="225"/>
      <c r="D143" s="275"/>
      <c r="E143" s="275"/>
      <c r="F143" s="275"/>
      <c r="G143" s="275"/>
      <c r="H143" s="275"/>
    </row>
    <row r="144" spans="1:16" s="13" customFormat="1" ht="15" customHeight="1" outlineLevel="1" x14ac:dyDescent="0.2">
      <c r="A144" s="62"/>
      <c r="B144" s="44">
        <v>2019</v>
      </c>
      <c r="C144" s="225"/>
      <c r="D144" s="270">
        <v>522</v>
      </c>
      <c r="E144" s="270"/>
      <c r="F144" s="270">
        <v>561</v>
      </c>
      <c r="G144" s="270"/>
      <c r="H144" s="270">
        <v>5045.7640000000001</v>
      </c>
    </row>
    <row r="145" spans="1:8" s="13" customFormat="1" ht="15" customHeight="1" outlineLevel="1" x14ac:dyDescent="0.2">
      <c r="A145" s="62"/>
      <c r="B145" s="44">
        <v>2018</v>
      </c>
      <c r="C145" s="173"/>
      <c r="D145" s="270">
        <v>545</v>
      </c>
      <c r="E145" s="270"/>
      <c r="F145" s="270">
        <v>583</v>
      </c>
      <c r="G145" s="270"/>
      <c r="H145" s="270">
        <v>5097.5190000000002</v>
      </c>
    </row>
    <row r="146" spans="1:8" s="13" customFormat="1" ht="15" customHeight="1" outlineLevel="1" x14ac:dyDescent="0.2">
      <c r="A146" s="62"/>
      <c r="B146" s="44">
        <v>2017</v>
      </c>
      <c r="C146" s="173"/>
      <c r="D146" s="270">
        <v>533</v>
      </c>
      <c r="E146" s="270"/>
      <c r="F146" s="270">
        <v>572</v>
      </c>
      <c r="G146" s="270"/>
      <c r="H146" s="270">
        <v>4718.47</v>
      </c>
    </row>
    <row r="147" spans="1:8" s="13" customFormat="1" ht="15" customHeight="1" outlineLevel="1" x14ac:dyDescent="0.2">
      <c r="A147" s="62"/>
      <c r="B147" s="44">
        <v>2016</v>
      </c>
      <c r="C147" s="225"/>
      <c r="D147" s="270">
        <v>543</v>
      </c>
      <c r="E147" s="270"/>
      <c r="F147" s="270">
        <v>579</v>
      </c>
      <c r="G147" s="270"/>
      <c r="H147" s="270">
        <v>4355.799</v>
      </c>
    </row>
    <row r="148" spans="1:8" s="13" customFormat="1" ht="15" customHeight="1" outlineLevel="1" x14ac:dyDescent="0.2">
      <c r="A148" s="62"/>
      <c r="B148" s="44">
        <v>2015</v>
      </c>
      <c r="C148" s="225"/>
      <c r="D148" s="270">
        <v>552</v>
      </c>
      <c r="E148" s="270"/>
      <c r="F148" s="270">
        <v>578</v>
      </c>
      <c r="G148" s="270"/>
      <c r="H148" s="270">
        <v>4329.4679999999998</v>
      </c>
    </row>
    <row r="149" spans="1:8" s="13" customFormat="1" ht="15" customHeight="1" outlineLevel="1" x14ac:dyDescent="0.2">
      <c r="A149" s="62"/>
      <c r="B149" s="44">
        <v>2014</v>
      </c>
      <c r="C149" s="70"/>
      <c r="D149" s="270">
        <v>569</v>
      </c>
      <c r="E149" s="270"/>
      <c r="F149" s="270">
        <v>596</v>
      </c>
      <c r="G149" s="270"/>
      <c r="H149" s="270">
        <v>4318.3890000000001</v>
      </c>
    </row>
    <row r="150" spans="1:8" s="13" customFormat="1" ht="15" customHeight="1" outlineLevel="1" x14ac:dyDescent="0.2">
      <c r="A150" s="62"/>
      <c r="B150" s="225" t="s">
        <v>18</v>
      </c>
      <c r="C150" s="225"/>
      <c r="D150" s="275"/>
      <c r="E150" s="275"/>
      <c r="F150" s="275"/>
      <c r="G150" s="275"/>
      <c r="H150" s="275"/>
    </row>
    <row r="151" spans="1:8" s="13" customFormat="1" ht="15" customHeight="1" outlineLevel="1" x14ac:dyDescent="0.2">
      <c r="A151" s="62"/>
      <c r="B151" s="44">
        <v>2019</v>
      </c>
      <c r="C151" s="225"/>
      <c r="D151" s="270">
        <v>1</v>
      </c>
      <c r="E151" s="270"/>
      <c r="F151" s="274" t="s">
        <v>37</v>
      </c>
      <c r="G151" s="270"/>
      <c r="H151" s="274" t="s">
        <v>37</v>
      </c>
    </row>
    <row r="152" spans="1:8" s="13" customFormat="1" ht="15" customHeight="1" outlineLevel="1" x14ac:dyDescent="0.2">
      <c r="A152" s="62"/>
      <c r="B152" s="44">
        <v>2018</v>
      </c>
      <c r="C152" s="225"/>
      <c r="D152" s="270">
        <v>0</v>
      </c>
      <c r="E152" s="270"/>
      <c r="F152" s="270">
        <v>0</v>
      </c>
      <c r="G152" s="270"/>
      <c r="H152" s="270">
        <v>0</v>
      </c>
    </row>
    <row r="153" spans="1:8" s="13" customFormat="1" ht="15" customHeight="1" outlineLevel="1" x14ac:dyDescent="0.2">
      <c r="A153" s="62"/>
      <c r="B153" s="44">
        <v>2017</v>
      </c>
      <c r="C153" s="225"/>
      <c r="D153" s="270">
        <v>0</v>
      </c>
      <c r="E153" s="270"/>
      <c r="F153" s="270">
        <v>0</v>
      </c>
      <c r="G153" s="270"/>
      <c r="H153" s="270">
        <v>0</v>
      </c>
    </row>
    <row r="154" spans="1:8" s="13" customFormat="1" ht="15" customHeight="1" outlineLevel="1" x14ac:dyDescent="0.2">
      <c r="A154" s="62"/>
      <c r="B154" s="44">
        <v>2016</v>
      </c>
      <c r="C154" s="225"/>
      <c r="D154" s="270">
        <v>0</v>
      </c>
      <c r="E154" s="270"/>
      <c r="F154" s="270">
        <v>0</v>
      </c>
      <c r="G154" s="270"/>
      <c r="H154" s="270">
        <v>0</v>
      </c>
    </row>
    <row r="155" spans="1:8" s="13" customFormat="1" ht="15" customHeight="1" outlineLevel="1" x14ac:dyDescent="0.2">
      <c r="A155" s="62"/>
      <c r="B155" s="44">
        <v>2015</v>
      </c>
      <c r="C155" s="225"/>
      <c r="D155" s="270">
        <v>0</v>
      </c>
      <c r="E155" s="270"/>
      <c r="F155" s="270">
        <v>0</v>
      </c>
      <c r="G155" s="270"/>
      <c r="H155" s="270">
        <v>0</v>
      </c>
    </row>
    <row r="156" spans="1:8" s="13" customFormat="1" ht="15" customHeight="1" outlineLevel="1" x14ac:dyDescent="0.2">
      <c r="A156" s="62"/>
      <c r="B156" s="44">
        <v>2014</v>
      </c>
      <c r="C156" s="70"/>
      <c r="D156" s="270">
        <v>0</v>
      </c>
      <c r="E156" s="270"/>
      <c r="F156" s="270">
        <v>0</v>
      </c>
      <c r="G156" s="270"/>
      <c r="H156" s="270">
        <v>0</v>
      </c>
    </row>
    <row r="157" spans="1:8" s="13" customFormat="1" ht="15" customHeight="1" outlineLevel="1" x14ac:dyDescent="0.2">
      <c r="A157" s="62"/>
      <c r="B157" s="225" t="s">
        <v>19</v>
      </c>
      <c r="C157" s="225"/>
      <c r="D157" s="275"/>
      <c r="E157" s="275"/>
      <c r="F157" s="275"/>
      <c r="G157" s="275"/>
      <c r="H157" s="275"/>
    </row>
    <row r="158" spans="1:8" s="13" customFormat="1" ht="15" customHeight="1" outlineLevel="1" x14ac:dyDescent="0.2">
      <c r="A158" s="62"/>
      <c r="B158" s="44">
        <v>2019</v>
      </c>
      <c r="C158" s="225"/>
      <c r="D158" s="270">
        <v>31</v>
      </c>
      <c r="E158" s="270"/>
      <c r="F158" s="270">
        <v>179</v>
      </c>
      <c r="G158" s="270"/>
      <c r="H158" s="270">
        <v>7567.4129999999996</v>
      </c>
    </row>
    <row r="159" spans="1:8" s="13" customFormat="1" ht="15" customHeight="1" outlineLevel="1" x14ac:dyDescent="0.2">
      <c r="A159" s="62"/>
      <c r="B159" s="44">
        <v>2018</v>
      </c>
      <c r="C159" s="225"/>
      <c r="D159" s="270">
        <v>28</v>
      </c>
      <c r="E159" s="270"/>
      <c r="F159" s="270">
        <v>175</v>
      </c>
      <c r="G159" s="270"/>
      <c r="H159" s="270">
        <v>7767.3149999999996</v>
      </c>
    </row>
    <row r="160" spans="1:8" s="13" customFormat="1" ht="15" customHeight="1" outlineLevel="1" x14ac:dyDescent="0.2">
      <c r="A160" s="62"/>
      <c r="B160" s="44">
        <v>2017</v>
      </c>
      <c r="C160" s="225"/>
      <c r="D160" s="270">
        <v>26</v>
      </c>
      <c r="E160" s="270"/>
      <c r="F160" s="270">
        <v>166</v>
      </c>
      <c r="G160" s="270"/>
      <c r="H160" s="270">
        <v>7359.3230000000003</v>
      </c>
    </row>
    <row r="161" spans="1:8" s="13" customFormat="1" ht="15" customHeight="1" outlineLevel="1" x14ac:dyDescent="0.2">
      <c r="A161" s="62"/>
      <c r="B161" s="44">
        <v>2016</v>
      </c>
      <c r="C161" s="225"/>
      <c r="D161" s="270">
        <v>21</v>
      </c>
      <c r="E161" s="270"/>
      <c r="F161" s="270">
        <v>160</v>
      </c>
      <c r="G161" s="270"/>
      <c r="H161" s="270">
        <v>6947.8119999999999</v>
      </c>
    </row>
    <row r="162" spans="1:8" s="13" customFormat="1" ht="15" customHeight="1" outlineLevel="1" x14ac:dyDescent="0.2">
      <c r="A162" s="62"/>
      <c r="B162" s="44">
        <v>2015</v>
      </c>
      <c r="C162" s="225"/>
      <c r="D162" s="270">
        <v>25</v>
      </c>
      <c r="E162" s="270"/>
      <c r="F162" s="270">
        <v>164</v>
      </c>
      <c r="G162" s="270"/>
      <c r="H162" s="270">
        <v>6710.8829999999998</v>
      </c>
    </row>
    <row r="163" spans="1:8" s="13" customFormat="1" ht="15" customHeight="1" outlineLevel="1" x14ac:dyDescent="0.2">
      <c r="A163" s="62"/>
      <c r="B163" s="44">
        <v>2014</v>
      </c>
      <c r="C163" s="70"/>
      <c r="D163" s="270">
        <v>25</v>
      </c>
      <c r="E163" s="270"/>
      <c r="F163" s="270">
        <v>167</v>
      </c>
      <c r="G163" s="270"/>
      <c r="H163" s="270">
        <v>6075.5680000000002</v>
      </c>
    </row>
    <row r="164" spans="1:8" s="13" customFormat="1" ht="15" customHeight="1" outlineLevel="1" x14ac:dyDescent="0.2">
      <c r="A164" s="62"/>
      <c r="B164" s="225" t="s">
        <v>20</v>
      </c>
      <c r="C164" s="225"/>
      <c r="D164" s="275"/>
      <c r="E164" s="275"/>
      <c r="F164" s="275"/>
      <c r="G164" s="275"/>
      <c r="H164" s="275"/>
    </row>
    <row r="165" spans="1:8" s="13" customFormat="1" ht="15" customHeight="1" outlineLevel="1" x14ac:dyDescent="0.2">
      <c r="A165" s="62"/>
      <c r="B165" s="44">
        <v>2019</v>
      </c>
      <c r="C165" s="225"/>
      <c r="D165" s="270">
        <v>9</v>
      </c>
      <c r="E165" s="270"/>
      <c r="F165" s="270">
        <v>9</v>
      </c>
      <c r="G165" s="270"/>
      <c r="H165" s="270">
        <v>35.515000000000001</v>
      </c>
    </row>
    <row r="166" spans="1:8" s="13" customFormat="1" ht="15" customHeight="1" outlineLevel="1" x14ac:dyDescent="0.2">
      <c r="A166" s="62"/>
      <c r="B166" s="44">
        <v>2018</v>
      </c>
      <c r="C166" s="225"/>
      <c r="D166" s="270">
        <v>9</v>
      </c>
      <c r="E166" s="270"/>
      <c r="F166" s="270">
        <v>9</v>
      </c>
      <c r="G166" s="270"/>
      <c r="H166" s="270">
        <v>71.096999999999994</v>
      </c>
    </row>
    <row r="167" spans="1:8" s="13" customFormat="1" ht="15" customHeight="1" outlineLevel="1" x14ac:dyDescent="0.2">
      <c r="A167" s="62"/>
      <c r="B167" s="44">
        <v>2017</v>
      </c>
      <c r="C167" s="225"/>
      <c r="D167" s="270">
        <v>7</v>
      </c>
      <c r="E167" s="270"/>
      <c r="F167" s="274" t="s">
        <v>37</v>
      </c>
      <c r="G167" s="274"/>
      <c r="H167" s="274" t="s">
        <v>37</v>
      </c>
    </row>
    <row r="168" spans="1:8" s="13" customFormat="1" ht="15" customHeight="1" outlineLevel="1" x14ac:dyDescent="0.2">
      <c r="A168" s="62"/>
      <c r="B168" s="44">
        <v>2016</v>
      </c>
      <c r="C168" s="225"/>
      <c r="D168" s="270">
        <v>7</v>
      </c>
      <c r="E168" s="270"/>
      <c r="F168" s="270">
        <v>7</v>
      </c>
      <c r="G168" s="270"/>
      <c r="H168" s="270">
        <v>11.519</v>
      </c>
    </row>
    <row r="169" spans="1:8" s="13" customFormat="1" ht="15" customHeight="1" outlineLevel="1" x14ac:dyDescent="0.2">
      <c r="A169" s="62"/>
      <c r="B169" s="44">
        <v>2015</v>
      </c>
      <c r="C169" s="225"/>
      <c r="D169" s="270">
        <v>0</v>
      </c>
      <c r="E169" s="270"/>
      <c r="F169" s="270">
        <v>0</v>
      </c>
      <c r="G169" s="270"/>
      <c r="H169" s="270">
        <v>0</v>
      </c>
    </row>
    <row r="170" spans="1:8" s="13" customFormat="1" ht="15" customHeight="1" outlineLevel="1" x14ac:dyDescent="0.2">
      <c r="A170" s="62"/>
      <c r="B170" s="44">
        <v>2014</v>
      </c>
      <c r="C170" s="70"/>
      <c r="D170" s="270">
        <v>0</v>
      </c>
      <c r="E170" s="270"/>
      <c r="F170" s="270">
        <v>0</v>
      </c>
      <c r="G170" s="270"/>
      <c r="H170" s="270">
        <v>0</v>
      </c>
    </row>
    <row r="171" spans="1:8" s="13" customFormat="1" ht="15" customHeight="1" outlineLevel="1" x14ac:dyDescent="0.2">
      <c r="A171" s="62"/>
      <c r="B171" s="225" t="s">
        <v>21</v>
      </c>
      <c r="C171" s="225"/>
      <c r="D171" s="275"/>
      <c r="E171" s="275"/>
      <c r="F171" s="275"/>
      <c r="G171" s="275"/>
      <c r="H171" s="275"/>
    </row>
    <row r="172" spans="1:8" s="13" customFormat="1" ht="15" customHeight="1" outlineLevel="1" x14ac:dyDescent="0.2">
      <c r="A172" s="62"/>
      <c r="B172" s="44">
        <v>2019</v>
      </c>
      <c r="C172" s="225"/>
      <c r="D172" s="270">
        <v>4</v>
      </c>
      <c r="E172" s="270"/>
      <c r="F172" s="270">
        <v>4</v>
      </c>
      <c r="G172" s="270"/>
      <c r="H172" s="270">
        <v>127.944</v>
      </c>
    </row>
    <row r="173" spans="1:8" s="13" customFormat="1" ht="15" customHeight="1" outlineLevel="1" x14ac:dyDescent="0.2">
      <c r="A173" s="62"/>
      <c r="B173" s="44">
        <v>2018</v>
      </c>
      <c r="C173" s="225"/>
      <c r="D173" s="270">
        <v>6</v>
      </c>
      <c r="E173" s="270"/>
      <c r="F173" s="270">
        <v>6</v>
      </c>
      <c r="G173" s="270"/>
      <c r="H173" s="270">
        <v>118.3</v>
      </c>
    </row>
    <row r="174" spans="1:8" s="13" customFormat="1" ht="15" customHeight="1" outlineLevel="1" x14ac:dyDescent="0.2">
      <c r="A174" s="62"/>
      <c r="B174" s="44">
        <v>2017</v>
      </c>
      <c r="C174" s="225"/>
      <c r="D174" s="270">
        <v>6</v>
      </c>
      <c r="E174" s="270"/>
      <c r="F174" s="274" t="s">
        <v>37</v>
      </c>
      <c r="G174" s="274"/>
      <c r="H174" s="274" t="s">
        <v>37</v>
      </c>
    </row>
    <row r="175" spans="1:8" s="13" customFormat="1" ht="15" customHeight="1" outlineLevel="1" x14ac:dyDescent="0.2">
      <c r="A175" s="62"/>
      <c r="B175" s="44">
        <v>2016</v>
      </c>
      <c r="C175" s="225"/>
      <c r="D175" s="270">
        <v>6</v>
      </c>
      <c r="E175" s="270"/>
      <c r="F175" s="270">
        <v>7</v>
      </c>
      <c r="G175" s="270"/>
      <c r="H175" s="270">
        <v>170.238</v>
      </c>
    </row>
    <row r="176" spans="1:8" s="13" customFormat="1" ht="15" customHeight="1" outlineLevel="1" x14ac:dyDescent="0.2">
      <c r="A176" s="62"/>
      <c r="B176" s="44">
        <v>2015</v>
      </c>
      <c r="C176" s="225"/>
      <c r="D176" s="270">
        <v>1</v>
      </c>
      <c r="E176" s="270"/>
      <c r="F176" s="274" t="s">
        <v>37</v>
      </c>
      <c r="G176" s="274"/>
      <c r="H176" s="274" t="s">
        <v>37</v>
      </c>
    </row>
    <row r="177" spans="1:8" s="13" customFormat="1" ht="15" customHeight="1" outlineLevel="1" x14ac:dyDescent="0.2">
      <c r="A177" s="62"/>
      <c r="B177" s="44">
        <v>2014</v>
      </c>
      <c r="C177" s="70"/>
      <c r="D177" s="270">
        <v>1</v>
      </c>
      <c r="E177" s="270"/>
      <c r="F177" s="274" t="s">
        <v>37</v>
      </c>
      <c r="G177" s="274"/>
      <c r="H177" s="274" t="s">
        <v>37</v>
      </c>
    </row>
    <row r="178" spans="1:8" s="13" customFormat="1" ht="15" customHeight="1" outlineLevel="1" x14ac:dyDescent="0.2">
      <c r="A178" s="62"/>
      <c r="B178" s="225" t="s">
        <v>22</v>
      </c>
      <c r="C178" s="225"/>
      <c r="D178" s="275"/>
      <c r="E178" s="275"/>
      <c r="F178" s="275"/>
      <c r="G178" s="275"/>
      <c r="H178" s="275"/>
    </row>
    <row r="179" spans="1:8" s="13" customFormat="1" ht="15" customHeight="1" outlineLevel="1" x14ac:dyDescent="0.2">
      <c r="A179" s="62"/>
      <c r="B179" s="44">
        <v>2019</v>
      </c>
      <c r="C179" s="225"/>
      <c r="D179" s="270">
        <v>67</v>
      </c>
      <c r="E179" s="270"/>
      <c r="F179" s="270">
        <v>1130</v>
      </c>
      <c r="G179" s="270"/>
      <c r="H179" s="270">
        <v>151733.932</v>
      </c>
    </row>
    <row r="180" spans="1:8" s="13" customFormat="1" ht="15" customHeight="1" outlineLevel="1" x14ac:dyDescent="0.2">
      <c r="A180" s="62"/>
      <c r="B180" s="44">
        <v>2018</v>
      </c>
      <c r="C180" s="225"/>
      <c r="D180" s="270">
        <v>62</v>
      </c>
      <c r="E180" s="270"/>
      <c r="F180" s="270">
        <v>826</v>
      </c>
      <c r="G180" s="270"/>
      <c r="H180" s="270">
        <v>138703.07999999999</v>
      </c>
    </row>
    <row r="181" spans="1:8" s="13" customFormat="1" ht="15" customHeight="1" outlineLevel="1" x14ac:dyDescent="0.2">
      <c r="A181" s="62"/>
      <c r="B181" s="44">
        <v>2017</v>
      </c>
      <c r="C181" s="225"/>
      <c r="D181" s="270">
        <v>58</v>
      </c>
      <c r="E181" s="270"/>
      <c r="F181" s="270">
        <v>1799</v>
      </c>
      <c r="G181" s="270"/>
      <c r="H181" s="270">
        <v>121133.719</v>
      </c>
    </row>
    <row r="182" spans="1:8" s="13" customFormat="1" ht="15" customHeight="1" outlineLevel="1" x14ac:dyDescent="0.2">
      <c r="A182" s="62"/>
      <c r="B182" s="44">
        <v>2016</v>
      </c>
      <c r="C182" s="225"/>
      <c r="D182" s="270">
        <v>52</v>
      </c>
      <c r="E182" s="270"/>
      <c r="F182" s="270">
        <v>691</v>
      </c>
      <c r="G182" s="270"/>
      <c r="H182" s="270">
        <v>115308.56600000001</v>
      </c>
    </row>
    <row r="183" spans="1:8" s="13" customFormat="1" ht="15" customHeight="1" outlineLevel="1" x14ac:dyDescent="0.2">
      <c r="A183" s="62"/>
      <c r="B183" s="44">
        <v>2015</v>
      </c>
      <c r="C183" s="225"/>
      <c r="D183" s="270">
        <v>52</v>
      </c>
      <c r="E183" s="270"/>
      <c r="F183" s="270">
        <v>659</v>
      </c>
      <c r="G183" s="270"/>
      <c r="H183" s="270">
        <v>143278.59700000001</v>
      </c>
    </row>
    <row r="184" spans="1:8" s="13" customFormat="1" ht="15" customHeight="1" outlineLevel="1" x14ac:dyDescent="0.2">
      <c r="A184" s="62"/>
      <c r="B184" s="44">
        <v>2014</v>
      </c>
      <c r="C184" s="70"/>
      <c r="D184" s="270">
        <v>52</v>
      </c>
      <c r="E184" s="270"/>
      <c r="F184" s="270">
        <v>229</v>
      </c>
      <c r="G184" s="270"/>
      <c r="H184" s="270">
        <v>6349.6090000000004</v>
      </c>
    </row>
    <row r="185" spans="1:8" s="13" customFormat="1" ht="15" customHeight="1" outlineLevel="1" x14ac:dyDescent="0.2">
      <c r="A185" s="62"/>
      <c r="B185" s="225" t="s">
        <v>23</v>
      </c>
      <c r="C185" s="225"/>
      <c r="D185" s="275"/>
      <c r="E185" s="275"/>
      <c r="F185" s="275"/>
      <c r="G185" s="275"/>
      <c r="H185" s="275"/>
    </row>
    <row r="186" spans="1:8" s="13" customFormat="1" ht="15" customHeight="1" outlineLevel="1" x14ac:dyDescent="0.2">
      <c r="A186" s="62"/>
      <c r="B186" s="44">
        <v>2019</v>
      </c>
      <c r="C186" s="225"/>
      <c r="D186" s="270">
        <v>134</v>
      </c>
      <c r="E186" s="270"/>
      <c r="F186" s="270">
        <v>323</v>
      </c>
      <c r="G186" s="270"/>
      <c r="H186" s="270">
        <v>35818.14</v>
      </c>
    </row>
    <row r="187" spans="1:8" s="13" customFormat="1" ht="15" customHeight="1" outlineLevel="1" x14ac:dyDescent="0.2">
      <c r="A187" s="62"/>
      <c r="B187" s="44">
        <v>2018</v>
      </c>
      <c r="C187" s="225"/>
      <c r="D187" s="270">
        <v>135</v>
      </c>
      <c r="E187" s="270"/>
      <c r="F187" s="270">
        <v>313</v>
      </c>
      <c r="G187" s="270"/>
      <c r="H187" s="270">
        <v>33690.807999999997</v>
      </c>
    </row>
    <row r="188" spans="1:8" s="13" customFormat="1" ht="15" customHeight="1" outlineLevel="1" x14ac:dyDescent="0.2">
      <c r="A188" s="62"/>
      <c r="B188" s="44">
        <v>2017</v>
      </c>
      <c r="C188" s="225"/>
      <c r="D188" s="270">
        <v>121</v>
      </c>
      <c r="E188" s="270"/>
      <c r="F188" s="270">
        <v>274</v>
      </c>
      <c r="G188" s="270"/>
      <c r="H188" s="270">
        <v>30932.545999999998</v>
      </c>
    </row>
    <row r="189" spans="1:8" s="13" customFormat="1" ht="15" customHeight="1" outlineLevel="1" x14ac:dyDescent="0.2">
      <c r="A189" s="62"/>
      <c r="B189" s="44">
        <v>2016</v>
      </c>
      <c r="C189" s="225"/>
      <c r="D189" s="270">
        <v>124</v>
      </c>
      <c r="E189" s="270"/>
      <c r="F189" s="270">
        <v>274</v>
      </c>
      <c r="G189" s="270"/>
      <c r="H189" s="270">
        <v>31789.89</v>
      </c>
    </row>
    <row r="190" spans="1:8" s="13" customFormat="1" ht="15" customHeight="1" outlineLevel="1" x14ac:dyDescent="0.2">
      <c r="A190" s="62"/>
      <c r="B190" s="44">
        <v>2015</v>
      </c>
      <c r="C190" s="225"/>
      <c r="D190" s="270">
        <v>117</v>
      </c>
      <c r="E190" s="270"/>
      <c r="F190" s="270">
        <v>264</v>
      </c>
      <c r="G190" s="270"/>
      <c r="H190" s="270">
        <v>26923.938999999998</v>
      </c>
    </row>
    <row r="191" spans="1:8" s="13" customFormat="1" ht="15" customHeight="1" outlineLevel="1" x14ac:dyDescent="0.2">
      <c r="A191" s="62"/>
      <c r="B191" s="44">
        <v>2014</v>
      </c>
      <c r="C191" s="70"/>
      <c r="D191" s="270">
        <v>120</v>
      </c>
      <c r="E191" s="270"/>
      <c r="F191" s="270">
        <v>251</v>
      </c>
      <c r="G191" s="270"/>
      <c r="H191" s="270">
        <v>24928.819</v>
      </c>
    </row>
    <row r="192" spans="1:8" s="13" customFormat="1" ht="15" customHeight="1" outlineLevel="1" x14ac:dyDescent="0.2">
      <c r="A192" s="62"/>
      <c r="B192" s="225" t="s">
        <v>24</v>
      </c>
      <c r="C192" s="225"/>
      <c r="D192" s="275"/>
      <c r="E192" s="275"/>
      <c r="F192" s="275"/>
      <c r="G192" s="275"/>
      <c r="H192" s="275"/>
    </row>
    <row r="193" spans="1:8" s="13" customFormat="1" ht="15" customHeight="1" outlineLevel="1" x14ac:dyDescent="0.2">
      <c r="A193" s="62"/>
      <c r="B193" s="44">
        <v>2019</v>
      </c>
      <c r="C193" s="225"/>
      <c r="D193" s="270">
        <v>44</v>
      </c>
      <c r="E193" s="270"/>
      <c r="F193" s="270">
        <v>53</v>
      </c>
      <c r="G193" s="270"/>
      <c r="H193" s="270">
        <v>2676.114</v>
      </c>
    </row>
    <row r="194" spans="1:8" s="13" customFormat="1" ht="15" customHeight="1" outlineLevel="1" x14ac:dyDescent="0.2">
      <c r="A194" s="62"/>
      <c r="B194" s="44">
        <v>2018</v>
      </c>
      <c r="C194" s="225"/>
      <c r="D194" s="270">
        <v>40</v>
      </c>
      <c r="E194" s="270"/>
      <c r="F194" s="270">
        <v>55</v>
      </c>
      <c r="G194" s="270"/>
      <c r="H194" s="270">
        <v>2811.3290000000002</v>
      </c>
    </row>
    <row r="195" spans="1:8" s="13" customFormat="1" ht="15" customHeight="1" outlineLevel="1" x14ac:dyDescent="0.2">
      <c r="A195" s="62"/>
      <c r="B195" s="44">
        <v>2017</v>
      </c>
      <c r="C195" s="225"/>
      <c r="D195" s="270">
        <v>38</v>
      </c>
      <c r="E195" s="270"/>
      <c r="F195" s="270">
        <v>49</v>
      </c>
      <c r="G195" s="270"/>
      <c r="H195" s="270">
        <v>2058.1610000000001</v>
      </c>
    </row>
    <row r="196" spans="1:8" s="13" customFormat="1" ht="15" customHeight="1" outlineLevel="1" x14ac:dyDescent="0.2">
      <c r="A196" s="62"/>
      <c r="B196" s="44">
        <v>2016</v>
      </c>
      <c r="C196" s="225"/>
      <c r="D196" s="270">
        <v>36</v>
      </c>
      <c r="E196" s="270"/>
      <c r="F196" s="270">
        <v>51</v>
      </c>
      <c r="G196" s="270"/>
      <c r="H196" s="270">
        <v>1641.1559999999999</v>
      </c>
    </row>
    <row r="197" spans="1:8" s="13" customFormat="1" ht="15" customHeight="1" outlineLevel="1" x14ac:dyDescent="0.2">
      <c r="A197" s="62"/>
      <c r="B197" s="44">
        <v>2015</v>
      </c>
      <c r="C197" s="225"/>
      <c r="D197" s="270">
        <v>34</v>
      </c>
      <c r="E197" s="270"/>
      <c r="F197" s="270">
        <v>41</v>
      </c>
      <c r="G197" s="270"/>
      <c r="H197" s="270">
        <v>1967.8689999999999</v>
      </c>
    </row>
    <row r="198" spans="1:8" s="13" customFormat="1" ht="15" customHeight="1" outlineLevel="1" x14ac:dyDescent="0.2">
      <c r="A198" s="62"/>
      <c r="B198" s="44">
        <v>2014</v>
      </c>
      <c r="C198" s="70"/>
      <c r="D198" s="270">
        <v>31</v>
      </c>
      <c r="E198" s="270"/>
      <c r="F198" s="270">
        <v>37</v>
      </c>
      <c r="G198" s="270"/>
      <c r="H198" s="270">
        <v>2589.8670000000002</v>
      </c>
    </row>
    <row r="199" spans="1:8" s="13" customFormat="1" ht="15" customHeight="1" outlineLevel="1" x14ac:dyDescent="0.2">
      <c r="A199" s="62"/>
      <c r="B199" s="225" t="s">
        <v>25</v>
      </c>
      <c r="C199" s="225"/>
      <c r="D199" s="275"/>
      <c r="E199" s="275"/>
      <c r="F199" s="275"/>
      <c r="G199" s="275"/>
      <c r="H199" s="275"/>
    </row>
    <row r="200" spans="1:8" s="13" customFormat="1" ht="15" customHeight="1" outlineLevel="1" x14ac:dyDescent="0.2">
      <c r="A200" s="62"/>
      <c r="B200" s="44">
        <v>2019</v>
      </c>
      <c r="C200" s="225"/>
      <c r="D200" s="270">
        <v>518</v>
      </c>
      <c r="E200" s="270"/>
      <c r="F200" s="270">
        <v>1048</v>
      </c>
      <c r="G200" s="270"/>
      <c r="H200" s="270">
        <v>34011.877999999997</v>
      </c>
    </row>
    <row r="201" spans="1:8" s="13" customFormat="1" ht="15" customHeight="1" outlineLevel="1" x14ac:dyDescent="0.2">
      <c r="A201" s="62"/>
      <c r="B201" s="44">
        <v>2018</v>
      </c>
      <c r="C201" s="225"/>
      <c r="D201" s="270">
        <v>463</v>
      </c>
      <c r="E201" s="270"/>
      <c r="F201" s="270">
        <v>971</v>
      </c>
      <c r="G201" s="270"/>
      <c r="H201" s="270">
        <v>31568.172999999999</v>
      </c>
    </row>
    <row r="202" spans="1:8" s="13" customFormat="1" ht="15" customHeight="1" outlineLevel="1" x14ac:dyDescent="0.2">
      <c r="A202" s="62"/>
      <c r="B202" s="44">
        <v>2017</v>
      </c>
      <c r="C202" s="225"/>
      <c r="D202" s="270">
        <v>371</v>
      </c>
      <c r="E202" s="270"/>
      <c r="F202" s="270">
        <v>899</v>
      </c>
      <c r="G202" s="270"/>
      <c r="H202" s="270">
        <v>30935.602999999999</v>
      </c>
    </row>
    <row r="203" spans="1:8" s="13" customFormat="1" ht="15" customHeight="1" outlineLevel="1" x14ac:dyDescent="0.2">
      <c r="A203" s="62"/>
      <c r="B203" s="44">
        <v>2016</v>
      </c>
      <c r="C203" s="225"/>
      <c r="D203" s="270">
        <v>287</v>
      </c>
      <c r="E203" s="270"/>
      <c r="F203" s="270">
        <v>735</v>
      </c>
      <c r="G203" s="270"/>
      <c r="H203" s="270">
        <v>24360.115000000002</v>
      </c>
    </row>
    <row r="204" spans="1:8" s="13" customFormat="1" ht="15" customHeight="1" outlineLevel="1" x14ac:dyDescent="0.2">
      <c r="A204" s="62"/>
      <c r="B204" s="44">
        <v>2015</v>
      </c>
      <c r="C204" s="225"/>
      <c r="D204" s="270">
        <v>233</v>
      </c>
      <c r="E204" s="270"/>
      <c r="F204" s="270">
        <v>541</v>
      </c>
      <c r="G204" s="270"/>
      <c r="H204" s="270">
        <v>17184.361000000001</v>
      </c>
    </row>
    <row r="205" spans="1:8" s="13" customFormat="1" ht="15" customHeight="1" outlineLevel="1" x14ac:dyDescent="0.2">
      <c r="A205" s="62"/>
      <c r="B205" s="44">
        <v>2014</v>
      </c>
      <c r="C205" s="70"/>
      <c r="D205" s="270">
        <v>146</v>
      </c>
      <c r="E205" s="270"/>
      <c r="F205" s="270">
        <v>382</v>
      </c>
      <c r="G205" s="270"/>
      <c r="H205" s="270">
        <v>12306.966</v>
      </c>
    </row>
    <row r="206" spans="1:8" s="13" customFormat="1" ht="15" customHeight="1" outlineLevel="1" x14ac:dyDescent="0.2">
      <c r="A206" s="62"/>
      <c r="B206" s="225" t="s">
        <v>26</v>
      </c>
      <c r="C206" s="225"/>
      <c r="D206" s="275"/>
      <c r="E206" s="275"/>
      <c r="F206" s="275"/>
      <c r="G206" s="275"/>
      <c r="H206" s="275"/>
    </row>
    <row r="207" spans="1:8" s="13" customFormat="1" ht="15" customHeight="1" outlineLevel="1" x14ac:dyDescent="0.2">
      <c r="A207" s="62"/>
      <c r="B207" s="44">
        <v>2019</v>
      </c>
      <c r="C207" s="225"/>
      <c r="D207" s="270">
        <v>12</v>
      </c>
      <c r="E207" s="270"/>
      <c r="F207" s="274" t="s">
        <v>37</v>
      </c>
      <c r="G207" s="270"/>
      <c r="H207" s="274" t="s">
        <v>37</v>
      </c>
    </row>
    <row r="208" spans="1:8" s="13" customFormat="1" ht="15" customHeight="1" outlineLevel="1" x14ac:dyDescent="0.2">
      <c r="A208" s="62"/>
      <c r="B208" s="44">
        <v>2018</v>
      </c>
      <c r="C208" s="225"/>
      <c r="D208" s="270">
        <v>9</v>
      </c>
      <c r="E208" s="270"/>
      <c r="F208" s="270">
        <v>10</v>
      </c>
      <c r="G208" s="270"/>
      <c r="H208" s="270">
        <v>139.35400000000001</v>
      </c>
    </row>
    <row r="209" spans="1:8" s="13" customFormat="1" ht="15" customHeight="1" outlineLevel="1" x14ac:dyDescent="0.2">
      <c r="A209" s="62"/>
      <c r="B209" s="44">
        <v>2017</v>
      </c>
      <c r="C209" s="225"/>
      <c r="D209" s="270">
        <v>9</v>
      </c>
      <c r="E209" s="270"/>
      <c r="F209" s="270">
        <v>10</v>
      </c>
      <c r="G209" s="270"/>
      <c r="H209" s="270">
        <v>457.37099999999998</v>
      </c>
    </row>
    <row r="210" spans="1:8" s="13" customFormat="1" ht="15" customHeight="1" outlineLevel="1" x14ac:dyDescent="0.2">
      <c r="A210" s="62"/>
      <c r="B210" s="44">
        <v>2016</v>
      </c>
      <c r="C210" s="225"/>
      <c r="D210" s="270">
        <v>7</v>
      </c>
      <c r="E210" s="270"/>
      <c r="F210" s="270">
        <v>8</v>
      </c>
      <c r="G210" s="270"/>
      <c r="H210" s="270">
        <v>401.55700000000002</v>
      </c>
    </row>
    <row r="211" spans="1:8" s="13" customFormat="1" ht="15" customHeight="1" outlineLevel="1" x14ac:dyDescent="0.2">
      <c r="A211" s="62"/>
      <c r="B211" s="44">
        <v>2015</v>
      </c>
      <c r="C211" s="225"/>
      <c r="D211" s="270">
        <v>4</v>
      </c>
      <c r="E211" s="270"/>
      <c r="F211" s="274" t="s">
        <v>37</v>
      </c>
      <c r="G211" s="274"/>
      <c r="H211" s="274" t="s">
        <v>37</v>
      </c>
    </row>
    <row r="212" spans="1:8" s="13" customFormat="1" ht="15" customHeight="1" outlineLevel="1" x14ac:dyDescent="0.2">
      <c r="A212" s="62"/>
      <c r="B212" s="44">
        <v>2014</v>
      </c>
      <c r="C212" s="70"/>
      <c r="D212" s="270">
        <v>3</v>
      </c>
      <c r="E212" s="270"/>
      <c r="F212" s="270">
        <v>4</v>
      </c>
      <c r="G212" s="270"/>
      <c r="H212" s="270">
        <v>463.65699999999998</v>
      </c>
    </row>
    <row r="213" spans="1:8" ht="15" customHeight="1" outlineLevel="1" x14ac:dyDescent="0.2">
      <c r="B213" s="225" t="s">
        <v>27</v>
      </c>
      <c r="C213" s="225"/>
      <c r="D213" s="275"/>
      <c r="E213" s="275"/>
      <c r="F213" s="275"/>
      <c r="G213" s="275"/>
      <c r="H213" s="275"/>
    </row>
    <row r="214" spans="1:8" ht="15" customHeight="1" outlineLevel="1" x14ac:dyDescent="0.2">
      <c r="B214" s="44">
        <v>2019</v>
      </c>
      <c r="C214" s="225"/>
      <c r="D214" s="270">
        <v>29</v>
      </c>
      <c r="E214" s="270"/>
      <c r="F214" s="270">
        <v>29</v>
      </c>
      <c r="G214" s="270"/>
      <c r="H214" s="270">
        <v>2968.857</v>
      </c>
    </row>
    <row r="215" spans="1:8" ht="15" customHeight="1" outlineLevel="1" x14ac:dyDescent="0.2">
      <c r="B215" s="44">
        <v>2018</v>
      </c>
      <c r="C215" s="225"/>
      <c r="D215" s="270">
        <v>27</v>
      </c>
      <c r="E215" s="270"/>
      <c r="F215" s="270">
        <v>25</v>
      </c>
      <c r="G215" s="270"/>
      <c r="H215" s="270">
        <v>11121.931</v>
      </c>
    </row>
    <row r="216" spans="1:8" ht="15" customHeight="1" outlineLevel="1" x14ac:dyDescent="0.2">
      <c r="B216" s="44">
        <v>2017</v>
      </c>
      <c r="C216" s="225"/>
      <c r="D216" s="270">
        <v>26</v>
      </c>
      <c r="E216" s="270"/>
      <c r="F216" s="270">
        <v>23</v>
      </c>
      <c r="G216" s="270"/>
      <c r="H216" s="270">
        <v>14425.896000000001</v>
      </c>
    </row>
    <row r="217" spans="1:8" ht="15" customHeight="1" outlineLevel="1" x14ac:dyDescent="0.2">
      <c r="B217" s="44">
        <v>2016</v>
      </c>
      <c r="C217" s="225"/>
      <c r="D217" s="270">
        <v>19</v>
      </c>
      <c r="E217" s="270"/>
      <c r="F217" s="270">
        <v>19</v>
      </c>
      <c r="G217" s="270"/>
      <c r="H217" s="270">
        <v>5672.0479999999998</v>
      </c>
    </row>
    <row r="218" spans="1:8" ht="15" customHeight="1" outlineLevel="1" x14ac:dyDescent="0.2">
      <c r="B218" s="44">
        <v>2015</v>
      </c>
      <c r="C218" s="225"/>
      <c r="D218" s="270">
        <v>20</v>
      </c>
      <c r="E218" s="270"/>
      <c r="F218" s="270">
        <v>20</v>
      </c>
      <c r="G218" s="270"/>
      <c r="H218" s="270">
        <v>2867.9920000000002</v>
      </c>
    </row>
    <row r="219" spans="1:8" ht="15" customHeight="1" outlineLevel="1" x14ac:dyDescent="0.2">
      <c r="B219" s="44">
        <v>2014</v>
      </c>
      <c r="C219" s="70"/>
      <c r="D219" s="270">
        <v>15</v>
      </c>
      <c r="E219" s="270"/>
      <c r="F219" s="274" t="s">
        <v>37</v>
      </c>
      <c r="G219" s="274"/>
      <c r="H219" s="274" t="s">
        <v>37</v>
      </c>
    </row>
    <row r="220" spans="1:8" s="13" customFormat="1" ht="15" customHeight="1" outlineLevel="1" x14ac:dyDescent="0.2">
      <c r="A220" s="62"/>
      <c r="B220" s="225" t="s">
        <v>28</v>
      </c>
      <c r="C220" s="225"/>
      <c r="D220" s="275"/>
      <c r="E220" s="275"/>
      <c r="F220" s="275"/>
      <c r="G220" s="275"/>
      <c r="H220" s="275"/>
    </row>
    <row r="221" spans="1:8" s="13" customFormat="1" ht="15" customHeight="1" outlineLevel="1" x14ac:dyDescent="0.2">
      <c r="A221" s="62"/>
      <c r="B221" s="44">
        <v>2019</v>
      </c>
      <c r="C221" s="225"/>
      <c r="D221" s="270">
        <v>37</v>
      </c>
      <c r="E221" s="270"/>
      <c r="F221" s="270">
        <v>56</v>
      </c>
      <c r="G221" s="270"/>
      <c r="H221" s="270">
        <v>3094.027</v>
      </c>
    </row>
    <row r="222" spans="1:8" s="13" customFormat="1" ht="15" customHeight="1" outlineLevel="1" x14ac:dyDescent="0.2">
      <c r="A222" s="62"/>
      <c r="B222" s="44">
        <v>2018</v>
      </c>
      <c r="C222" s="225"/>
      <c r="D222" s="270">
        <v>27</v>
      </c>
      <c r="E222" s="270"/>
      <c r="F222" s="270">
        <v>43</v>
      </c>
      <c r="G222" s="270"/>
      <c r="H222" s="270">
        <v>9281.0740000000005</v>
      </c>
    </row>
    <row r="223" spans="1:8" s="13" customFormat="1" ht="15" customHeight="1" outlineLevel="1" x14ac:dyDescent="0.2">
      <c r="A223" s="62"/>
      <c r="B223" s="44">
        <v>2017</v>
      </c>
      <c r="C223" s="225"/>
      <c r="D223" s="270">
        <v>30</v>
      </c>
      <c r="E223" s="270"/>
      <c r="F223" s="270">
        <v>45</v>
      </c>
      <c r="G223" s="270"/>
      <c r="H223" s="270">
        <v>12762.857</v>
      </c>
    </row>
    <row r="224" spans="1:8" ht="15" customHeight="1" outlineLevel="1" x14ac:dyDescent="0.2">
      <c r="B224" s="44">
        <v>2016</v>
      </c>
      <c r="C224" s="225"/>
      <c r="D224" s="270">
        <v>28</v>
      </c>
      <c r="E224" s="270"/>
      <c r="F224" s="270">
        <v>42</v>
      </c>
      <c r="G224" s="270"/>
      <c r="H224" s="270">
        <v>1202.645</v>
      </c>
    </row>
    <row r="225" spans="2:8" ht="15" customHeight="1" outlineLevel="1" x14ac:dyDescent="0.2">
      <c r="B225" s="44">
        <v>2015</v>
      </c>
      <c r="C225" s="225"/>
      <c r="D225" s="270">
        <v>23</v>
      </c>
      <c r="E225" s="270"/>
      <c r="F225" s="270">
        <v>37</v>
      </c>
      <c r="G225" s="270"/>
      <c r="H225" s="270">
        <v>1334.2470000000001</v>
      </c>
    </row>
    <row r="226" spans="2:8" ht="15" customHeight="1" outlineLevel="1" x14ac:dyDescent="0.2">
      <c r="B226" s="44">
        <v>2014</v>
      </c>
      <c r="C226" s="70"/>
      <c r="D226" s="270">
        <v>26</v>
      </c>
      <c r="E226" s="270"/>
      <c r="F226" s="270">
        <v>38</v>
      </c>
      <c r="G226" s="270"/>
      <c r="H226" s="270">
        <v>1083.5540000000001</v>
      </c>
    </row>
    <row r="227" spans="2:8" ht="15" customHeight="1" outlineLevel="1" x14ac:dyDescent="0.2">
      <c r="B227" s="225" t="s">
        <v>29</v>
      </c>
      <c r="C227" s="225"/>
      <c r="D227" s="275"/>
      <c r="E227" s="275"/>
      <c r="F227" s="275"/>
      <c r="G227" s="275"/>
      <c r="H227" s="275"/>
    </row>
    <row r="228" spans="2:8" ht="15" customHeight="1" outlineLevel="1" x14ac:dyDescent="0.2">
      <c r="B228" s="44">
        <v>2019</v>
      </c>
      <c r="C228" s="225"/>
      <c r="D228" s="270">
        <v>140</v>
      </c>
      <c r="E228" s="270"/>
      <c r="F228" s="270">
        <v>181</v>
      </c>
      <c r="G228" s="270"/>
      <c r="H228" s="270">
        <v>4406.384</v>
      </c>
    </row>
    <row r="229" spans="2:8" ht="15" customHeight="1" outlineLevel="1" x14ac:dyDescent="0.2">
      <c r="B229" s="44">
        <v>2018</v>
      </c>
      <c r="C229" s="225"/>
      <c r="D229" s="270">
        <v>126</v>
      </c>
      <c r="E229" s="270"/>
      <c r="F229" s="270">
        <v>164</v>
      </c>
      <c r="G229" s="270"/>
      <c r="H229" s="270">
        <v>4004.3130000000001</v>
      </c>
    </row>
    <row r="230" spans="2:8" ht="15" customHeight="1" outlineLevel="1" x14ac:dyDescent="0.2">
      <c r="B230" s="44">
        <v>2017</v>
      </c>
      <c r="C230" s="225"/>
      <c r="D230" s="270">
        <v>106</v>
      </c>
      <c r="E230" s="270"/>
      <c r="F230" s="270">
        <v>141</v>
      </c>
      <c r="G230" s="270"/>
      <c r="H230" s="270">
        <v>3897.8969999999999</v>
      </c>
    </row>
    <row r="231" spans="2:8" ht="15" customHeight="1" outlineLevel="1" x14ac:dyDescent="0.2">
      <c r="B231" s="44">
        <v>2016</v>
      </c>
      <c r="C231" s="225"/>
      <c r="D231" s="270">
        <v>96</v>
      </c>
      <c r="E231" s="270"/>
      <c r="F231" s="270">
        <v>128</v>
      </c>
      <c r="G231" s="270"/>
      <c r="H231" s="270">
        <v>3365.038</v>
      </c>
    </row>
    <row r="232" spans="2:8" ht="15" customHeight="1" outlineLevel="1" x14ac:dyDescent="0.2">
      <c r="B232" s="44">
        <v>2015</v>
      </c>
      <c r="C232" s="225"/>
      <c r="D232" s="270">
        <v>87</v>
      </c>
      <c r="E232" s="270"/>
      <c r="F232" s="270">
        <v>111</v>
      </c>
      <c r="G232" s="270"/>
      <c r="H232" s="270">
        <v>2758.9140000000002</v>
      </c>
    </row>
    <row r="233" spans="2:8" ht="15" customHeight="1" outlineLevel="1" x14ac:dyDescent="0.2">
      <c r="B233" s="44">
        <v>2014</v>
      </c>
      <c r="C233" s="70"/>
      <c r="D233" s="270">
        <v>83</v>
      </c>
      <c r="E233" s="270"/>
      <c r="F233" s="270">
        <v>103</v>
      </c>
      <c r="G233" s="270"/>
      <c r="H233" s="270">
        <v>1911.5239999999999</v>
      </c>
    </row>
    <row r="234" spans="2:8" ht="15" customHeight="1" outlineLevel="1" x14ac:dyDescent="0.2">
      <c r="B234" s="225" t="s">
        <v>30</v>
      </c>
      <c r="C234" s="225"/>
      <c r="D234" s="275"/>
      <c r="E234" s="275"/>
      <c r="F234" s="275"/>
      <c r="G234" s="275"/>
      <c r="H234" s="275"/>
    </row>
    <row r="235" spans="2:8" ht="15" customHeight="1" outlineLevel="1" x14ac:dyDescent="0.2">
      <c r="B235" s="44">
        <v>2019</v>
      </c>
      <c r="C235" s="225"/>
      <c r="D235" s="270">
        <v>18</v>
      </c>
      <c r="E235" s="270"/>
      <c r="F235" s="270">
        <v>18</v>
      </c>
      <c r="G235" s="270"/>
      <c r="H235" s="270">
        <v>105.539</v>
      </c>
    </row>
    <row r="236" spans="2:8" ht="15" customHeight="1" outlineLevel="1" x14ac:dyDescent="0.2">
      <c r="B236" s="44">
        <v>2018</v>
      </c>
      <c r="C236" s="225"/>
      <c r="D236" s="270">
        <v>20</v>
      </c>
      <c r="E236" s="270"/>
      <c r="F236" s="270">
        <v>20</v>
      </c>
      <c r="G236" s="270"/>
      <c r="H236" s="270">
        <v>142.22499999999999</v>
      </c>
    </row>
    <row r="237" spans="2:8" ht="15" customHeight="1" outlineLevel="1" x14ac:dyDescent="0.2">
      <c r="B237" s="44">
        <v>2017</v>
      </c>
      <c r="C237" s="225"/>
      <c r="D237" s="270">
        <v>15</v>
      </c>
      <c r="E237" s="270"/>
      <c r="F237" s="270">
        <v>15</v>
      </c>
      <c r="G237" s="270"/>
      <c r="H237" s="270">
        <v>86.658000000000001</v>
      </c>
    </row>
    <row r="238" spans="2:8" ht="15" customHeight="1" outlineLevel="1" x14ac:dyDescent="0.2">
      <c r="B238" s="44">
        <v>2016</v>
      </c>
      <c r="C238" s="225"/>
      <c r="D238" s="270">
        <v>20</v>
      </c>
      <c r="E238" s="270"/>
      <c r="F238" s="270">
        <v>21</v>
      </c>
      <c r="G238" s="270"/>
      <c r="H238" s="270">
        <v>127.749</v>
      </c>
    </row>
    <row r="239" spans="2:8" ht="15" customHeight="1" outlineLevel="1" x14ac:dyDescent="0.2">
      <c r="B239" s="44">
        <v>2015</v>
      </c>
      <c r="C239" s="225"/>
      <c r="D239" s="270">
        <v>20</v>
      </c>
      <c r="E239" s="270"/>
      <c r="F239" s="270">
        <v>21</v>
      </c>
      <c r="G239" s="270"/>
      <c r="H239" s="270">
        <v>153.24</v>
      </c>
    </row>
    <row r="240" spans="2:8" ht="15" customHeight="1" outlineLevel="1" x14ac:dyDescent="0.2">
      <c r="B240" s="44">
        <v>2014</v>
      </c>
      <c r="C240" s="70"/>
      <c r="D240" s="270">
        <v>18</v>
      </c>
      <c r="E240" s="270"/>
      <c r="F240" s="270">
        <v>19</v>
      </c>
      <c r="G240" s="270"/>
      <c r="H240" s="270">
        <v>83.739000000000004</v>
      </c>
    </row>
    <row r="241" spans="2:8" ht="15" customHeight="1" outlineLevel="1" x14ac:dyDescent="0.2">
      <c r="B241" s="225" t="s">
        <v>31</v>
      </c>
      <c r="C241" s="225"/>
      <c r="D241" s="275"/>
      <c r="E241" s="275"/>
      <c r="F241" s="275"/>
      <c r="G241" s="275"/>
      <c r="H241" s="275"/>
    </row>
    <row r="242" spans="2:8" ht="15" customHeight="1" outlineLevel="1" x14ac:dyDescent="0.2">
      <c r="B242" s="44">
        <v>2019</v>
      </c>
      <c r="C242" s="225"/>
      <c r="D242" s="270">
        <v>40</v>
      </c>
      <c r="E242" s="270"/>
      <c r="F242" s="270">
        <v>42</v>
      </c>
      <c r="G242" s="270"/>
      <c r="H242" s="270">
        <v>569.827</v>
      </c>
    </row>
    <row r="243" spans="2:8" ht="15" customHeight="1" outlineLevel="1" x14ac:dyDescent="0.2">
      <c r="B243" s="44">
        <v>2018</v>
      </c>
      <c r="C243" s="225"/>
      <c r="D243" s="270">
        <v>36</v>
      </c>
      <c r="E243" s="270"/>
      <c r="F243" s="270">
        <v>41</v>
      </c>
      <c r="G243" s="270"/>
      <c r="H243" s="270">
        <v>568.40899999999999</v>
      </c>
    </row>
    <row r="244" spans="2:8" ht="15" customHeight="1" outlineLevel="1" x14ac:dyDescent="0.2">
      <c r="B244" s="44">
        <v>2017</v>
      </c>
      <c r="C244" s="225"/>
      <c r="D244" s="270">
        <v>28</v>
      </c>
      <c r="E244" s="270"/>
      <c r="F244" s="270">
        <v>34</v>
      </c>
      <c r="G244" s="270"/>
      <c r="H244" s="270">
        <v>531.62</v>
      </c>
    </row>
    <row r="245" spans="2:8" ht="15" customHeight="1" outlineLevel="1" x14ac:dyDescent="0.2">
      <c r="B245" s="44">
        <v>2016</v>
      </c>
      <c r="C245" s="225"/>
      <c r="D245" s="270">
        <v>30</v>
      </c>
      <c r="E245" s="270"/>
      <c r="F245" s="270">
        <v>38</v>
      </c>
      <c r="G245" s="270"/>
      <c r="H245" s="270">
        <v>452.43599999999998</v>
      </c>
    </row>
    <row r="246" spans="2:8" ht="15" customHeight="1" outlineLevel="1" x14ac:dyDescent="0.2">
      <c r="B246" s="44">
        <v>2015</v>
      </c>
      <c r="C246" s="225"/>
      <c r="D246" s="270">
        <v>29</v>
      </c>
      <c r="E246" s="270"/>
      <c r="F246" s="270">
        <v>35</v>
      </c>
      <c r="G246" s="270"/>
      <c r="H246" s="270">
        <v>415.911</v>
      </c>
    </row>
    <row r="247" spans="2:8" ht="15" customHeight="1" outlineLevel="1" x14ac:dyDescent="0.2">
      <c r="B247" s="44">
        <v>2014</v>
      </c>
      <c r="C247" s="70"/>
      <c r="D247" s="270">
        <v>29</v>
      </c>
      <c r="E247" s="270"/>
      <c r="F247" s="270">
        <v>32</v>
      </c>
      <c r="G247" s="270"/>
      <c r="H247" s="270">
        <v>309.10599999999999</v>
      </c>
    </row>
    <row r="248" spans="2:8" ht="15" customHeight="1" outlineLevel="1" x14ac:dyDescent="0.2">
      <c r="B248" s="225" t="s">
        <v>32</v>
      </c>
      <c r="C248" s="225"/>
      <c r="D248" s="275"/>
      <c r="E248" s="275"/>
      <c r="F248" s="275"/>
      <c r="G248" s="275"/>
      <c r="H248" s="275"/>
    </row>
    <row r="249" spans="2:8" ht="15" customHeight="1" outlineLevel="1" x14ac:dyDescent="0.2">
      <c r="B249" s="44">
        <v>2019</v>
      </c>
      <c r="C249" s="225"/>
      <c r="D249" s="270">
        <v>35</v>
      </c>
      <c r="E249" s="270"/>
      <c r="F249" s="270">
        <v>64</v>
      </c>
      <c r="G249" s="270"/>
      <c r="H249" s="270">
        <v>1155.1959999999999</v>
      </c>
    </row>
    <row r="250" spans="2:8" ht="15" customHeight="1" outlineLevel="1" x14ac:dyDescent="0.2">
      <c r="B250" s="44">
        <v>2018</v>
      </c>
      <c r="C250" s="225"/>
      <c r="D250" s="270">
        <v>35</v>
      </c>
      <c r="E250" s="270"/>
      <c r="F250" s="270">
        <v>56</v>
      </c>
      <c r="G250" s="270"/>
      <c r="H250" s="270">
        <v>1120.7149999999999</v>
      </c>
    </row>
    <row r="251" spans="2:8" ht="15" customHeight="1" outlineLevel="1" x14ac:dyDescent="0.2">
      <c r="B251" s="44">
        <v>2017</v>
      </c>
      <c r="C251" s="225"/>
      <c r="D251" s="270">
        <v>36</v>
      </c>
      <c r="E251" s="270"/>
      <c r="F251" s="270">
        <v>58</v>
      </c>
      <c r="G251" s="270"/>
      <c r="H251" s="270">
        <v>1170.567</v>
      </c>
    </row>
    <row r="252" spans="2:8" ht="15" customHeight="1" outlineLevel="1" x14ac:dyDescent="0.2">
      <c r="B252" s="44">
        <v>2016</v>
      </c>
      <c r="C252" s="225"/>
      <c r="D252" s="270">
        <v>30</v>
      </c>
      <c r="E252" s="270"/>
      <c r="F252" s="270">
        <v>46</v>
      </c>
      <c r="G252" s="270"/>
      <c r="H252" s="270">
        <v>813.95299999999997</v>
      </c>
    </row>
    <row r="253" spans="2:8" ht="15" customHeight="1" outlineLevel="1" x14ac:dyDescent="0.2">
      <c r="B253" s="44">
        <v>2015</v>
      </c>
      <c r="C253" s="225"/>
      <c r="D253" s="270">
        <v>25</v>
      </c>
      <c r="E253" s="270"/>
      <c r="F253" s="270">
        <v>39</v>
      </c>
      <c r="G253" s="270"/>
      <c r="H253" s="270">
        <v>693.46600000000001</v>
      </c>
    </row>
    <row r="254" spans="2:8" ht="15" customHeight="1" outlineLevel="1" x14ac:dyDescent="0.2">
      <c r="B254" s="44">
        <v>2014</v>
      </c>
      <c r="C254" s="70"/>
      <c r="D254" s="270">
        <v>20</v>
      </c>
      <c r="E254" s="270"/>
      <c r="F254" s="270">
        <v>31</v>
      </c>
      <c r="G254" s="270"/>
      <c r="H254" s="270">
        <v>553.81799999999998</v>
      </c>
    </row>
    <row r="255" spans="2:8" ht="15" customHeight="1" outlineLevel="1" x14ac:dyDescent="0.2">
      <c r="B255" s="225" t="s">
        <v>33</v>
      </c>
      <c r="C255" s="225"/>
      <c r="D255" s="275"/>
      <c r="E255" s="275"/>
      <c r="F255" s="275"/>
      <c r="G255" s="275"/>
      <c r="H255" s="275"/>
    </row>
    <row r="256" spans="2:8" ht="15" customHeight="1" outlineLevel="1" x14ac:dyDescent="0.2">
      <c r="B256" s="44">
        <v>2019</v>
      </c>
      <c r="C256" s="225"/>
      <c r="D256" s="270">
        <v>34</v>
      </c>
      <c r="E256" s="270"/>
      <c r="F256" s="270">
        <v>48</v>
      </c>
      <c r="G256" s="270"/>
      <c r="H256" s="270">
        <v>443.16399999999999</v>
      </c>
    </row>
    <row r="257" spans="2:15" ht="15" customHeight="1" outlineLevel="1" x14ac:dyDescent="0.2">
      <c r="B257" s="44">
        <v>2018</v>
      </c>
      <c r="C257" s="225"/>
      <c r="D257" s="270">
        <v>30</v>
      </c>
      <c r="E257" s="270"/>
      <c r="F257" s="270">
        <v>45</v>
      </c>
      <c r="G257" s="270"/>
      <c r="H257" s="270">
        <v>391.11200000000002</v>
      </c>
    </row>
    <row r="258" spans="2:15" ht="15" customHeight="1" outlineLevel="1" x14ac:dyDescent="0.2">
      <c r="B258" s="44">
        <v>2017</v>
      </c>
      <c r="C258" s="225"/>
      <c r="D258" s="270">
        <v>27</v>
      </c>
      <c r="E258" s="270"/>
      <c r="F258" s="270">
        <v>37</v>
      </c>
      <c r="G258" s="270"/>
      <c r="H258" s="270">
        <v>365.76100000000002</v>
      </c>
    </row>
    <row r="259" spans="2:15" ht="15" customHeight="1" outlineLevel="1" x14ac:dyDescent="0.2">
      <c r="B259" s="44">
        <v>2016</v>
      </c>
      <c r="C259" s="225"/>
      <c r="D259" s="270">
        <v>25</v>
      </c>
      <c r="E259" s="270"/>
      <c r="F259" s="270">
        <v>34</v>
      </c>
      <c r="G259" s="270"/>
      <c r="H259" s="270">
        <v>349.58699999999999</v>
      </c>
    </row>
    <row r="260" spans="2:15" ht="15" customHeight="1" outlineLevel="1" x14ac:dyDescent="0.2">
      <c r="B260" s="44">
        <v>2015</v>
      </c>
      <c r="C260" s="225"/>
      <c r="D260" s="270">
        <v>25</v>
      </c>
      <c r="E260" s="270"/>
      <c r="F260" s="270">
        <v>34</v>
      </c>
      <c r="G260" s="270"/>
      <c r="H260" s="270">
        <v>317.61099999999999</v>
      </c>
    </row>
    <row r="261" spans="2:15" ht="15" customHeight="1" outlineLevel="1" x14ac:dyDescent="0.2">
      <c r="B261" s="44">
        <v>2014</v>
      </c>
      <c r="C261" s="70"/>
      <c r="D261" s="270">
        <v>22</v>
      </c>
      <c r="E261" s="270"/>
      <c r="F261" s="270">
        <v>33</v>
      </c>
      <c r="G261" s="270"/>
      <c r="H261" s="270">
        <v>354.399</v>
      </c>
    </row>
    <row r="262" spans="2:15" ht="15" customHeight="1" x14ac:dyDescent="0.2">
      <c r="B262" s="257" t="s">
        <v>202</v>
      </c>
      <c r="C262" s="173"/>
      <c r="D262" s="273"/>
      <c r="E262" s="270"/>
      <c r="F262" s="270"/>
      <c r="G262" s="270"/>
      <c r="H262" s="270"/>
    </row>
    <row r="263" spans="2:15" ht="15" customHeight="1" x14ac:dyDescent="0.2">
      <c r="B263" s="44">
        <v>2019</v>
      </c>
      <c r="C263" s="257"/>
      <c r="D263" s="270">
        <v>2991</v>
      </c>
      <c r="E263" s="270"/>
      <c r="F263" s="270">
        <v>6134</v>
      </c>
      <c r="G263" s="270"/>
      <c r="H263" s="270">
        <v>285204.63</v>
      </c>
      <c r="K263" s="269"/>
      <c r="L263" s="69"/>
      <c r="M263" s="269"/>
      <c r="N263" s="69"/>
      <c r="O263" s="269"/>
    </row>
    <row r="264" spans="2:15" ht="15" customHeight="1" x14ac:dyDescent="0.2">
      <c r="B264" s="44">
        <v>2018</v>
      </c>
      <c r="C264" s="257"/>
      <c r="D264" s="270">
        <v>2936</v>
      </c>
      <c r="E264" s="270"/>
      <c r="F264" s="270">
        <v>5945</v>
      </c>
      <c r="G264" s="270"/>
      <c r="H264" s="270">
        <v>287739.45299999998</v>
      </c>
    </row>
    <row r="265" spans="2:15" ht="15" customHeight="1" x14ac:dyDescent="0.2">
      <c r="B265" s="44">
        <v>2017</v>
      </c>
      <c r="C265" s="257"/>
      <c r="D265" s="270">
        <v>2781</v>
      </c>
      <c r="E265" s="270"/>
      <c r="F265" s="270">
        <v>5459</v>
      </c>
      <c r="G265" s="270"/>
      <c r="H265" s="270">
        <v>275814.14</v>
      </c>
    </row>
    <row r="266" spans="2:15" ht="15" customHeight="1" x14ac:dyDescent="0.2">
      <c r="B266" s="44">
        <v>2016</v>
      </c>
      <c r="C266" s="257"/>
      <c r="D266" s="270">
        <v>2669</v>
      </c>
      <c r="E266" s="270"/>
      <c r="F266" s="270">
        <v>5104</v>
      </c>
      <c r="G266" s="270"/>
      <c r="H266" s="270">
        <v>238424.049</v>
      </c>
    </row>
    <row r="267" spans="2:15" ht="15" customHeight="1" x14ac:dyDescent="0.2">
      <c r="B267" s="44">
        <v>2015</v>
      </c>
      <c r="C267" s="257"/>
      <c r="D267" s="270">
        <v>2622</v>
      </c>
      <c r="E267" s="270"/>
      <c r="F267" s="270">
        <v>5059</v>
      </c>
      <c r="G267" s="270"/>
      <c r="H267" s="270">
        <v>217601.66099999999</v>
      </c>
    </row>
    <row r="268" spans="2:15" ht="15" customHeight="1" x14ac:dyDescent="0.2">
      <c r="B268" s="44">
        <v>2014</v>
      </c>
      <c r="C268" s="70"/>
      <c r="D268" s="270">
        <v>2584</v>
      </c>
      <c r="E268" s="270"/>
      <c r="F268" s="270">
        <v>5901</v>
      </c>
      <c r="G268" s="270"/>
      <c r="H268" s="270">
        <v>435605.16499999998</v>
      </c>
      <c r="I268" s="70" t="s">
        <v>276</v>
      </c>
    </row>
    <row r="269" spans="2:15" ht="15" customHeight="1" outlineLevel="1" x14ac:dyDescent="0.2">
      <c r="B269" s="225" t="s">
        <v>17</v>
      </c>
      <c r="C269" s="225"/>
      <c r="D269" s="275"/>
      <c r="E269" s="275"/>
      <c r="F269" s="275"/>
      <c r="G269" s="275"/>
      <c r="H269" s="275"/>
    </row>
    <row r="270" spans="2:15" ht="15" customHeight="1" outlineLevel="1" x14ac:dyDescent="0.2">
      <c r="B270" s="44">
        <v>2019</v>
      </c>
      <c r="C270" s="225"/>
      <c r="D270" s="270">
        <v>1122</v>
      </c>
      <c r="E270" s="270"/>
      <c r="F270" s="270">
        <v>1365</v>
      </c>
      <c r="G270" s="270"/>
      <c r="H270" s="270">
        <v>29921.728999999999</v>
      </c>
    </row>
    <row r="271" spans="2:15" ht="15" customHeight="1" outlineLevel="1" x14ac:dyDescent="0.2">
      <c r="B271" s="44">
        <v>2018</v>
      </c>
      <c r="C271" s="173"/>
      <c r="D271" s="270">
        <v>1137</v>
      </c>
      <c r="E271" s="270"/>
      <c r="F271" s="270">
        <v>1340</v>
      </c>
      <c r="G271" s="270"/>
      <c r="H271" s="270">
        <v>29314.278999999999</v>
      </c>
    </row>
    <row r="272" spans="2:15" ht="15" customHeight="1" outlineLevel="1" x14ac:dyDescent="0.2">
      <c r="B272" s="44">
        <v>2017</v>
      </c>
      <c r="C272" s="173"/>
      <c r="D272" s="270">
        <v>1095</v>
      </c>
      <c r="E272" s="270"/>
      <c r="F272" s="270">
        <v>1281</v>
      </c>
      <c r="G272" s="270"/>
      <c r="H272" s="270">
        <v>27583.546999999999</v>
      </c>
    </row>
    <row r="273" spans="2:8" ht="15" customHeight="1" outlineLevel="1" x14ac:dyDescent="0.2">
      <c r="B273" s="44">
        <v>2016</v>
      </c>
      <c r="C273" s="225"/>
      <c r="D273" s="270">
        <v>1079</v>
      </c>
      <c r="E273" s="270"/>
      <c r="F273" s="270">
        <v>1246</v>
      </c>
      <c r="G273" s="270"/>
      <c r="H273" s="270">
        <v>25064.226999999999</v>
      </c>
    </row>
    <row r="274" spans="2:8" ht="15" customHeight="1" outlineLevel="1" x14ac:dyDescent="0.2">
      <c r="B274" s="44">
        <v>2015</v>
      </c>
      <c r="C274" s="225"/>
      <c r="D274" s="270">
        <v>1050</v>
      </c>
      <c r="E274" s="270"/>
      <c r="F274" s="270">
        <v>1210</v>
      </c>
      <c r="G274" s="270"/>
      <c r="H274" s="270">
        <v>23860.163</v>
      </c>
    </row>
    <row r="275" spans="2:8" ht="15" customHeight="1" outlineLevel="1" x14ac:dyDescent="0.2">
      <c r="B275" s="44">
        <v>2014</v>
      </c>
      <c r="C275" s="70"/>
      <c r="D275" s="270">
        <v>1057</v>
      </c>
      <c r="E275" s="270"/>
      <c r="F275" s="270">
        <v>1220</v>
      </c>
      <c r="G275" s="270"/>
      <c r="H275" s="270">
        <v>22482.260999999999</v>
      </c>
    </row>
    <row r="276" spans="2:8" ht="15" customHeight="1" outlineLevel="1" x14ac:dyDescent="0.2">
      <c r="B276" s="225" t="s">
        <v>18</v>
      </c>
      <c r="C276" s="225"/>
      <c r="D276" s="275"/>
      <c r="E276" s="275"/>
      <c r="F276" s="275"/>
      <c r="G276" s="275"/>
      <c r="H276" s="275"/>
    </row>
    <row r="277" spans="2:8" ht="15" customHeight="1" outlineLevel="1" x14ac:dyDescent="0.2">
      <c r="B277" s="44">
        <v>2019</v>
      </c>
      <c r="C277" s="225"/>
      <c r="D277" s="270">
        <v>2</v>
      </c>
      <c r="E277" s="270"/>
      <c r="F277" s="274" t="s">
        <v>37</v>
      </c>
      <c r="G277" s="270"/>
      <c r="H277" s="274" t="s">
        <v>37</v>
      </c>
    </row>
    <row r="278" spans="2:8" ht="15" customHeight="1" outlineLevel="1" x14ac:dyDescent="0.2">
      <c r="B278" s="44">
        <v>2018</v>
      </c>
      <c r="C278" s="225"/>
      <c r="D278" s="270">
        <v>2</v>
      </c>
      <c r="E278" s="270"/>
      <c r="F278" s="274" t="s">
        <v>37</v>
      </c>
      <c r="G278" s="270"/>
      <c r="H278" s="274" t="s">
        <v>37</v>
      </c>
    </row>
    <row r="279" spans="2:8" ht="15" customHeight="1" outlineLevel="1" x14ac:dyDescent="0.2">
      <c r="B279" s="44">
        <v>2017</v>
      </c>
      <c r="C279" s="225"/>
      <c r="D279" s="270">
        <v>2</v>
      </c>
      <c r="E279" s="270"/>
      <c r="F279" s="274" t="s">
        <v>37</v>
      </c>
      <c r="G279" s="274"/>
      <c r="H279" s="274" t="s">
        <v>37</v>
      </c>
    </row>
    <row r="280" spans="2:8" ht="15" customHeight="1" outlineLevel="1" x14ac:dyDescent="0.2">
      <c r="B280" s="44">
        <v>2016</v>
      </c>
      <c r="C280" s="225"/>
      <c r="D280" s="270">
        <v>2</v>
      </c>
      <c r="E280" s="270"/>
      <c r="F280" s="274" t="s">
        <v>37</v>
      </c>
      <c r="G280" s="274"/>
      <c r="H280" s="274" t="s">
        <v>37</v>
      </c>
    </row>
    <row r="281" spans="2:8" ht="15" customHeight="1" outlineLevel="1" x14ac:dyDescent="0.2">
      <c r="B281" s="44">
        <v>2015</v>
      </c>
      <c r="C281" s="225"/>
      <c r="D281" s="270">
        <v>2</v>
      </c>
      <c r="E281" s="270"/>
      <c r="F281" s="274" t="s">
        <v>37</v>
      </c>
      <c r="G281" s="274"/>
      <c r="H281" s="274" t="s">
        <v>37</v>
      </c>
    </row>
    <row r="282" spans="2:8" ht="15" customHeight="1" outlineLevel="1" x14ac:dyDescent="0.2">
      <c r="B282" s="44">
        <v>2014</v>
      </c>
      <c r="C282" s="70"/>
      <c r="D282" s="270">
        <v>2</v>
      </c>
      <c r="E282" s="270"/>
      <c r="F282" s="274" t="s">
        <v>37</v>
      </c>
      <c r="G282" s="274"/>
      <c r="H282" s="274" t="s">
        <v>37</v>
      </c>
    </row>
    <row r="283" spans="2:8" ht="15" customHeight="1" outlineLevel="1" x14ac:dyDescent="0.2">
      <c r="B283" s="225" t="s">
        <v>19</v>
      </c>
      <c r="C283" s="225"/>
      <c r="D283" s="275"/>
      <c r="E283" s="275"/>
      <c r="F283" s="275"/>
      <c r="G283" s="275"/>
      <c r="H283" s="275"/>
    </row>
    <row r="284" spans="2:8" ht="15" customHeight="1" outlineLevel="1" x14ac:dyDescent="0.2">
      <c r="B284" s="44">
        <v>2019</v>
      </c>
      <c r="C284" s="225"/>
      <c r="D284" s="270">
        <v>76</v>
      </c>
      <c r="E284" s="270"/>
      <c r="F284" s="270">
        <v>569</v>
      </c>
      <c r="G284" s="270"/>
      <c r="H284" s="270">
        <v>41580.474000000002</v>
      </c>
    </row>
    <row r="285" spans="2:8" ht="15" customHeight="1" outlineLevel="1" x14ac:dyDescent="0.2">
      <c r="B285" s="44">
        <v>2018</v>
      </c>
      <c r="C285" s="225"/>
      <c r="D285" s="270">
        <v>77</v>
      </c>
      <c r="E285" s="270"/>
      <c r="F285" s="270">
        <v>583</v>
      </c>
      <c r="G285" s="270"/>
      <c r="H285" s="270">
        <v>41242.826999999997</v>
      </c>
    </row>
    <row r="286" spans="2:8" ht="15" customHeight="1" outlineLevel="1" x14ac:dyDescent="0.2">
      <c r="B286" s="44">
        <v>2017</v>
      </c>
      <c r="C286" s="225"/>
      <c r="D286" s="270">
        <v>77</v>
      </c>
      <c r="E286" s="270"/>
      <c r="F286" s="270">
        <v>589</v>
      </c>
      <c r="G286" s="270"/>
      <c r="H286" s="270">
        <v>44758.334999999999</v>
      </c>
    </row>
    <row r="287" spans="2:8" ht="15" customHeight="1" outlineLevel="1" x14ac:dyDescent="0.2">
      <c r="B287" s="44">
        <v>2016</v>
      </c>
      <c r="C287" s="225"/>
      <c r="D287" s="270">
        <v>78</v>
      </c>
      <c r="E287" s="270"/>
      <c r="F287" s="270">
        <v>596</v>
      </c>
      <c r="G287" s="270"/>
      <c r="H287" s="270">
        <v>41162.080999999998</v>
      </c>
    </row>
    <row r="288" spans="2:8" ht="15" customHeight="1" outlineLevel="1" x14ac:dyDescent="0.2">
      <c r="B288" s="44">
        <v>2015</v>
      </c>
      <c r="C288" s="225"/>
      <c r="D288" s="270">
        <v>76</v>
      </c>
      <c r="E288" s="270"/>
      <c r="F288" s="270">
        <v>576</v>
      </c>
      <c r="G288" s="270"/>
      <c r="H288" s="270">
        <v>36339.784</v>
      </c>
    </row>
    <row r="289" spans="1:16" ht="15" customHeight="1" outlineLevel="1" x14ac:dyDescent="0.2">
      <c r="B289" s="44">
        <v>2014</v>
      </c>
      <c r="C289" s="70"/>
      <c r="D289" s="270">
        <v>75</v>
      </c>
      <c r="E289" s="270"/>
      <c r="F289" s="270">
        <v>619</v>
      </c>
      <c r="G289" s="270"/>
      <c r="H289" s="270">
        <v>37728.911</v>
      </c>
    </row>
    <row r="290" spans="1:16" s="13" customFormat="1" ht="15" customHeight="1" outlineLevel="1" x14ac:dyDescent="0.2">
      <c r="A290" s="62"/>
      <c r="B290" s="225" t="s">
        <v>20</v>
      </c>
      <c r="C290" s="225"/>
      <c r="D290" s="275"/>
      <c r="E290" s="275"/>
      <c r="F290" s="275"/>
      <c r="G290" s="275"/>
      <c r="H290" s="275"/>
      <c r="J290" s="62"/>
      <c r="K290" s="62"/>
      <c r="L290" s="62"/>
      <c r="M290" s="62"/>
      <c r="N290" s="62"/>
      <c r="O290" s="62"/>
      <c r="P290" s="62"/>
    </row>
    <row r="291" spans="1:16" s="13" customFormat="1" ht="15" customHeight="1" outlineLevel="1" x14ac:dyDescent="0.2">
      <c r="A291" s="62"/>
      <c r="B291" s="44">
        <v>2019</v>
      </c>
      <c r="C291" s="225"/>
      <c r="D291" s="270">
        <v>6</v>
      </c>
      <c r="E291" s="270"/>
      <c r="F291" s="270">
        <v>17</v>
      </c>
      <c r="G291" s="270"/>
      <c r="H291" s="270">
        <v>5637.0460000000003</v>
      </c>
      <c r="J291" s="62"/>
      <c r="K291" s="62"/>
      <c r="L291" s="62"/>
      <c r="M291" s="62"/>
      <c r="N291" s="62"/>
      <c r="O291" s="62"/>
      <c r="P291" s="62"/>
    </row>
    <row r="292" spans="1:16" s="13" customFormat="1" ht="15" customHeight="1" outlineLevel="1" x14ac:dyDescent="0.2">
      <c r="A292" s="62"/>
      <c r="B292" s="44">
        <v>2018</v>
      </c>
      <c r="C292" s="225"/>
      <c r="D292" s="270">
        <v>5</v>
      </c>
      <c r="E292" s="270"/>
      <c r="F292" s="274" t="s">
        <v>37</v>
      </c>
      <c r="G292" s="270"/>
      <c r="H292" s="274" t="s">
        <v>37</v>
      </c>
      <c r="J292" s="62"/>
      <c r="K292" s="62"/>
      <c r="L292" s="62"/>
      <c r="M292" s="62"/>
      <c r="N292" s="62"/>
      <c r="O292" s="62"/>
      <c r="P292" s="62"/>
    </row>
    <row r="293" spans="1:16" s="13" customFormat="1" ht="15" customHeight="1" outlineLevel="1" x14ac:dyDescent="0.2">
      <c r="A293" s="62"/>
      <c r="B293" s="44">
        <v>2017</v>
      </c>
      <c r="C293" s="225"/>
      <c r="D293" s="270">
        <v>4</v>
      </c>
      <c r="E293" s="270"/>
      <c r="F293" s="270">
        <v>14</v>
      </c>
      <c r="G293" s="270"/>
      <c r="H293" s="270">
        <v>6033.3909999999996</v>
      </c>
      <c r="J293" s="62"/>
      <c r="K293" s="62"/>
      <c r="L293" s="62"/>
      <c r="M293" s="62"/>
      <c r="N293" s="62"/>
      <c r="O293" s="62"/>
      <c r="P293" s="62"/>
    </row>
    <row r="294" spans="1:16" s="13" customFormat="1" ht="15" customHeight="1" outlineLevel="1" x14ac:dyDescent="0.2">
      <c r="A294" s="62"/>
      <c r="B294" s="44">
        <v>2016</v>
      </c>
      <c r="C294" s="225"/>
      <c r="D294" s="270">
        <v>4</v>
      </c>
      <c r="E294" s="270"/>
      <c r="F294" s="270">
        <v>15</v>
      </c>
      <c r="G294" s="270"/>
      <c r="H294" s="270">
        <v>5451.1170000000002</v>
      </c>
      <c r="J294" s="62"/>
      <c r="K294" s="62"/>
      <c r="L294" s="62"/>
      <c r="M294" s="62"/>
      <c r="N294" s="62"/>
      <c r="O294" s="62"/>
      <c r="P294" s="62"/>
    </row>
    <row r="295" spans="1:16" s="13" customFormat="1" ht="15" customHeight="1" outlineLevel="1" x14ac:dyDescent="0.2">
      <c r="A295" s="62"/>
      <c r="B295" s="44">
        <v>2015</v>
      </c>
      <c r="C295" s="225"/>
      <c r="D295" s="270">
        <v>2</v>
      </c>
      <c r="E295" s="270"/>
      <c r="F295" s="274" t="s">
        <v>37</v>
      </c>
      <c r="G295" s="274"/>
      <c r="H295" s="274" t="s">
        <v>37</v>
      </c>
      <c r="J295" s="62"/>
      <c r="K295" s="62"/>
      <c r="L295" s="62"/>
      <c r="M295" s="62"/>
      <c r="N295" s="62"/>
      <c r="O295" s="62"/>
      <c r="P295" s="62"/>
    </row>
    <row r="296" spans="1:16" s="13" customFormat="1" ht="15" customHeight="1" outlineLevel="1" x14ac:dyDescent="0.2">
      <c r="A296" s="62"/>
      <c r="B296" s="44">
        <v>2014</v>
      </c>
      <c r="C296" s="70"/>
      <c r="D296" s="270">
        <v>2</v>
      </c>
      <c r="E296" s="270"/>
      <c r="F296" s="274" t="s">
        <v>37</v>
      </c>
      <c r="G296" s="274"/>
      <c r="H296" s="274" t="s">
        <v>37</v>
      </c>
      <c r="J296" s="62"/>
      <c r="K296" s="62"/>
      <c r="L296" s="62"/>
      <c r="M296" s="62"/>
      <c r="N296" s="62"/>
      <c r="O296" s="62"/>
      <c r="P296" s="62"/>
    </row>
    <row r="297" spans="1:16" s="13" customFormat="1" ht="15" customHeight="1" outlineLevel="1" x14ac:dyDescent="0.2">
      <c r="A297" s="62"/>
      <c r="B297" s="225" t="s">
        <v>21</v>
      </c>
      <c r="C297" s="225"/>
      <c r="D297" s="275"/>
      <c r="E297" s="275"/>
      <c r="F297" s="275"/>
      <c r="G297" s="275"/>
      <c r="H297" s="275"/>
      <c r="J297" s="62"/>
      <c r="K297" s="62"/>
      <c r="L297" s="62"/>
      <c r="M297" s="62"/>
      <c r="N297" s="62"/>
      <c r="O297" s="62"/>
      <c r="P297" s="62"/>
    </row>
    <row r="298" spans="1:16" s="13" customFormat="1" ht="15" customHeight="1" outlineLevel="1" x14ac:dyDescent="0.2">
      <c r="A298" s="62"/>
      <c r="B298" s="44">
        <v>2019</v>
      </c>
      <c r="C298" s="225"/>
      <c r="D298" s="270">
        <v>13</v>
      </c>
      <c r="E298" s="270"/>
      <c r="F298" s="270">
        <v>14</v>
      </c>
      <c r="G298" s="270"/>
      <c r="H298" s="270">
        <v>1364.2370000000001</v>
      </c>
      <c r="J298" s="62"/>
      <c r="K298" s="62"/>
      <c r="L298" s="62"/>
      <c r="M298" s="62"/>
      <c r="N298" s="62"/>
      <c r="O298" s="62"/>
      <c r="P298" s="62"/>
    </row>
    <row r="299" spans="1:16" s="13" customFormat="1" ht="15" customHeight="1" outlineLevel="1" x14ac:dyDescent="0.2">
      <c r="A299" s="62"/>
      <c r="B299" s="44">
        <v>2018</v>
      </c>
      <c r="C299" s="225"/>
      <c r="D299" s="270">
        <v>13</v>
      </c>
      <c r="E299" s="270"/>
      <c r="F299" s="270">
        <v>19</v>
      </c>
      <c r="G299" s="270"/>
      <c r="H299" s="270">
        <v>1261.3130000000001</v>
      </c>
      <c r="J299" s="62"/>
      <c r="K299" s="62"/>
      <c r="L299" s="62"/>
      <c r="M299" s="62"/>
      <c r="N299" s="62"/>
      <c r="O299" s="62"/>
      <c r="P299" s="62"/>
    </row>
    <row r="300" spans="1:16" s="13" customFormat="1" ht="15" customHeight="1" outlineLevel="1" x14ac:dyDescent="0.2">
      <c r="A300" s="62"/>
      <c r="B300" s="44">
        <v>2017</v>
      </c>
      <c r="C300" s="225"/>
      <c r="D300" s="270">
        <v>13</v>
      </c>
      <c r="E300" s="270"/>
      <c r="F300" s="274" t="s">
        <v>37</v>
      </c>
      <c r="G300" s="274"/>
      <c r="H300" s="274" t="s">
        <v>37</v>
      </c>
      <c r="J300" s="62"/>
      <c r="K300" s="62"/>
      <c r="L300" s="62"/>
      <c r="M300" s="62"/>
      <c r="N300" s="62"/>
      <c r="O300" s="62"/>
      <c r="P300" s="62"/>
    </row>
    <row r="301" spans="1:16" ht="15" customHeight="1" outlineLevel="1" x14ac:dyDescent="0.2">
      <c r="B301" s="44">
        <v>2016</v>
      </c>
      <c r="C301" s="225"/>
      <c r="D301" s="270">
        <v>10</v>
      </c>
      <c r="E301" s="270"/>
      <c r="F301" s="274" t="s">
        <v>37</v>
      </c>
      <c r="G301" s="274"/>
      <c r="H301" s="274" t="s">
        <v>37</v>
      </c>
    </row>
    <row r="302" spans="1:16" ht="15" customHeight="1" outlineLevel="1" x14ac:dyDescent="0.2">
      <c r="B302" s="44">
        <v>2015</v>
      </c>
      <c r="C302" s="225"/>
      <c r="D302" s="270">
        <v>3</v>
      </c>
      <c r="E302" s="270"/>
      <c r="F302" s="270">
        <v>4</v>
      </c>
      <c r="G302" s="270"/>
      <c r="H302" s="270">
        <v>81.47</v>
      </c>
    </row>
    <row r="303" spans="1:16" ht="15" customHeight="1" outlineLevel="1" x14ac:dyDescent="0.2">
      <c r="B303" s="44">
        <v>2014</v>
      </c>
      <c r="C303" s="70"/>
      <c r="D303" s="270">
        <v>3</v>
      </c>
      <c r="E303" s="270"/>
      <c r="F303" s="270">
        <v>4</v>
      </c>
      <c r="G303" s="270"/>
      <c r="H303" s="270">
        <v>80.786000000000001</v>
      </c>
    </row>
    <row r="304" spans="1:16" ht="15" customHeight="1" outlineLevel="1" x14ac:dyDescent="0.2">
      <c r="B304" s="225" t="s">
        <v>22</v>
      </c>
      <c r="C304" s="225"/>
      <c r="D304" s="275"/>
      <c r="E304" s="275"/>
      <c r="F304" s="275"/>
      <c r="G304" s="275"/>
      <c r="H304" s="275"/>
    </row>
    <row r="305" spans="2:9" ht="15" customHeight="1" outlineLevel="1" x14ac:dyDescent="0.2">
      <c r="B305" s="44">
        <v>2019</v>
      </c>
      <c r="C305" s="225"/>
      <c r="D305" s="270">
        <v>188</v>
      </c>
      <c r="E305" s="270"/>
      <c r="F305" s="270">
        <v>1086</v>
      </c>
      <c r="G305" s="270"/>
      <c r="H305" s="270">
        <v>57935.955000000002</v>
      </c>
    </row>
    <row r="306" spans="2:9" ht="15" customHeight="1" outlineLevel="1" x14ac:dyDescent="0.2">
      <c r="B306" s="44">
        <v>2018</v>
      </c>
      <c r="C306" s="225"/>
      <c r="D306" s="270">
        <v>174</v>
      </c>
      <c r="E306" s="270"/>
      <c r="F306" s="270">
        <v>1003</v>
      </c>
      <c r="G306" s="270"/>
      <c r="H306" s="270">
        <v>60573.281999999999</v>
      </c>
    </row>
    <row r="307" spans="2:9" ht="15" customHeight="1" outlineLevel="1" x14ac:dyDescent="0.2">
      <c r="B307" s="44">
        <v>2017</v>
      </c>
      <c r="C307" s="225"/>
      <c r="D307" s="270">
        <v>155</v>
      </c>
      <c r="E307" s="270"/>
      <c r="F307" s="270">
        <v>800</v>
      </c>
      <c r="G307" s="270"/>
      <c r="H307" s="270">
        <v>58641.784</v>
      </c>
    </row>
    <row r="308" spans="2:9" ht="15" customHeight="1" outlineLevel="1" x14ac:dyDescent="0.2">
      <c r="B308" s="44">
        <v>2016</v>
      </c>
      <c r="C308" s="225"/>
      <c r="D308" s="270">
        <v>150</v>
      </c>
      <c r="E308" s="270"/>
      <c r="F308" s="270">
        <v>672</v>
      </c>
      <c r="G308" s="270"/>
      <c r="H308" s="270">
        <v>46236.682999999997</v>
      </c>
    </row>
    <row r="309" spans="2:9" ht="15" customHeight="1" outlineLevel="1" x14ac:dyDescent="0.2">
      <c r="B309" s="44">
        <v>2015</v>
      </c>
      <c r="C309" s="225"/>
      <c r="D309" s="270">
        <v>164</v>
      </c>
      <c r="E309" s="270"/>
      <c r="F309" s="270">
        <v>734</v>
      </c>
      <c r="G309" s="270"/>
      <c r="H309" s="270">
        <v>40584.866000000002</v>
      </c>
    </row>
    <row r="310" spans="2:9" ht="15" customHeight="1" outlineLevel="1" x14ac:dyDescent="0.2">
      <c r="B310" s="44">
        <v>2014</v>
      </c>
      <c r="C310" s="70"/>
      <c r="D310" s="270">
        <v>174</v>
      </c>
      <c r="E310" s="270"/>
      <c r="F310" s="270">
        <v>1580</v>
      </c>
      <c r="G310" s="270"/>
      <c r="H310" s="270">
        <v>259208.193</v>
      </c>
    </row>
    <row r="311" spans="2:9" ht="15" customHeight="1" outlineLevel="1" x14ac:dyDescent="0.2">
      <c r="B311" s="225" t="s">
        <v>23</v>
      </c>
      <c r="C311" s="225"/>
      <c r="D311" s="275"/>
      <c r="E311" s="275"/>
      <c r="F311" s="275"/>
      <c r="G311" s="275"/>
      <c r="H311" s="275"/>
    </row>
    <row r="312" spans="2:9" ht="15" customHeight="1" outlineLevel="1" x14ac:dyDescent="0.2">
      <c r="B312" s="44">
        <v>2019</v>
      </c>
      <c r="C312" s="225"/>
      <c r="D312" s="270">
        <v>344</v>
      </c>
      <c r="E312" s="270"/>
      <c r="F312" s="270">
        <v>969</v>
      </c>
      <c r="G312" s="270"/>
      <c r="H312" s="270">
        <v>95443.195000000007</v>
      </c>
    </row>
    <row r="313" spans="2:9" ht="15" customHeight="1" outlineLevel="1" x14ac:dyDescent="0.2">
      <c r="B313" s="44">
        <v>2018</v>
      </c>
      <c r="C313" s="225"/>
      <c r="D313" s="270">
        <v>350</v>
      </c>
      <c r="E313" s="270"/>
      <c r="F313" s="270">
        <v>964</v>
      </c>
      <c r="G313" s="270"/>
      <c r="H313" s="270">
        <v>98966.803</v>
      </c>
    </row>
    <row r="314" spans="2:9" ht="15" customHeight="1" outlineLevel="1" x14ac:dyDescent="0.2">
      <c r="B314" s="44">
        <v>2017</v>
      </c>
      <c r="C314" s="225"/>
      <c r="D314" s="270">
        <v>328</v>
      </c>
      <c r="E314" s="270"/>
      <c r="F314" s="270">
        <v>904</v>
      </c>
      <c r="G314" s="270"/>
      <c r="H314" s="270">
        <v>92953.676999999996</v>
      </c>
    </row>
    <row r="315" spans="2:9" ht="15" customHeight="1" outlineLevel="1" x14ac:dyDescent="0.2">
      <c r="B315" s="44">
        <v>2016</v>
      </c>
      <c r="C315" s="225"/>
      <c r="D315" s="270">
        <v>335</v>
      </c>
      <c r="E315" s="270"/>
      <c r="F315" s="270">
        <v>905</v>
      </c>
      <c r="G315" s="270"/>
      <c r="H315" s="270">
        <v>83299.873999999996</v>
      </c>
    </row>
    <row r="316" spans="2:9" ht="15" customHeight="1" outlineLevel="1" x14ac:dyDescent="0.2">
      <c r="B316" s="44">
        <v>2015</v>
      </c>
      <c r="C316" s="225"/>
      <c r="D316" s="270">
        <v>344</v>
      </c>
      <c r="E316" s="270"/>
      <c r="F316" s="270">
        <v>951</v>
      </c>
      <c r="G316" s="270"/>
      <c r="H316" s="270">
        <v>79898.562000000005</v>
      </c>
    </row>
    <row r="317" spans="2:9" ht="15" customHeight="1" outlineLevel="1" x14ac:dyDescent="0.2">
      <c r="B317" s="44">
        <v>2014</v>
      </c>
      <c r="C317" s="70"/>
      <c r="D317" s="270">
        <v>351</v>
      </c>
      <c r="E317" s="270"/>
      <c r="F317" s="270">
        <v>910</v>
      </c>
      <c r="G317" s="270"/>
      <c r="H317" s="270">
        <v>74217.634000000005</v>
      </c>
      <c r="I317" s="70" t="s">
        <v>276</v>
      </c>
    </row>
    <row r="318" spans="2:9" ht="15" customHeight="1" outlineLevel="1" x14ac:dyDescent="0.2">
      <c r="B318" s="225" t="s">
        <v>24</v>
      </c>
      <c r="C318" s="225"/>
      <c r="D318" s="275"/>
      <c r="E318" s="275"/>
      <c r="F318" s="275"/>
      <c r="G318" s="275"/>
      <c r="H318" s="275"/>
    </row>
    <row r="319" spans="2:9" ht="15" customHeight="1" outlineLevel="1" x14ac:dyDescent="0.2">
      <c r="B319" s="44">
        <v>2019</v>
      </c>
      <c r="C319" s="225"/>
      <c r="D319" s="270">
        <v>95</v>
      </c>
      <c r="E319" s="270"/>
      <c r="F319" s="270">
        <v>169</v>
      </c>
      <c r="G319" s="270"/>
      <c r="H319" s="270">
        <v>2766.7950000000001</v>
      </c>
    </row>
    <row r="320" spans="2:9" ht="15" customHeight="1" outlineLevel="1" x14ac:dyDescent="0.2">
      <c r="B320" s="44">
        <v>2018</v>
      </c>
      <c r="C320" s="225"/>
      <c r="D320" s="270">
        <v>94</v>
      </c>
      <c r="E320" s="270"/>
      <c r="F320" s="270">
        <v>171</v>
      </c>
      <c r="G320" s="270"/>
      <c r="H320" s="270">
        <v>2634.5439999999999</v>
      </c>
    </row>
    <row r="321" spans="2:8" ht="15" customHeight="1" outlineLevel="1" x14ac:dyDescent="0.2">
      <c r="B321" s="44">
        <v>2017</v>
      </c>
      <c r="C321" s="225"/>
      <c r="D321" s="270">
        <v>89</v>
      </c>
      <c r="E321" s="270"/>
      <c r="F321" s="270">
        <v>164</v>
      </c>
      <c r="G321" s="270"/>
      <c r="H321" s="270">
        <v>2310.39</v>
      </c>
    </row>
    <row r="322" spans="2:8" ht="15" customHeight="1" outlineLevel="1" x14ac:dyDescent="0.2">
      <c r="B322" s="44">
        <v>2016</v>
      </c>
      <c r="C322" s="225"/>
      <c r="D322" s="270">
        <v>94</v>
      </c>
      <c r="E322" s="270"/>
      <c r="F322" s="270">
        <v>160</v>
      </c>
      <c r="G322" s="270"/>
      <c r="H322" s="270">
        <v>2478.306</v>
      </c>
    </row>
    <row r="323" spans="2:8" ht="15" customHeight="1" outlineLevel="1" x14ac:dyDescent="0.2">
      <c r="B323" s="44">
        <v>2015</v>
      </c>
      <c r="C323" s="225"/>
      <c r="D323" s="270">
        <v>99</v>
      </c>
      <c r="E323" s="270"/>
      <c r="F323" s="270">
        <v>162</v>
      </c>
      <c r="G323" s="270"/>
      <c r="H323" s="270">
        <v>2624.788</v>
      </c>
    </row>
    <row r="324" spans="2:8" ht="15" customHeight="1" outlineLevel="1" x14ac:dyDescent="0.2">
      <c r="B324" s="44">
        <v>2014</v>
      </c>
      <c r="C324" s="70"/>
      <c r="D324" s="270">
        <v>100</v>
      </c>
      <c r="E324" s="270"/>
      <c r="F324" s="270">
        <v>172</v>
      </c>
      <c r="G324" s="270"/>
      <c r="H324" s="270">
        <v>4156.3630000000003</v>
      </c>
    </row>
    <row r="325" spans="2:8" ht="15" customHeight="1" outlineLevel="1" x14ac:dyDescent="0.2">
      <c r="B325" s="225" t="s">
        <v>25</v>
      </c>
      <c r="C325" s="225"/>
      <c r="D325" s="275"/>
      <c r="E325" s="275"/>
      <c r="F325" s="275"/>
      <c r="G325" s="275"/>
      <c r="H325" s="275"/>
    </row>
    <row r="326" spans="2:8" ht="15" customHeight="1" outlineLevel="1" x14ac:dyDescent="0.2">
      <c r="B326" s="44">
        <v>2019</v>
      </c>
      <c r="C326" s="225"/>
      <c r="D326" s="270">
        <v>238</v>
      </c>
      <c r="E326" s="270"/>
      <c r="F326" s="270">
        <v>736</v>
      </c>
      <c r="G326" s="270"/>
      <c r="H326" s="270">
        <v>27473.919000000002</v>
      </c>
    </row>
    <row r="327" spans="2:8" ht="15" customHeight="1" outlineLevel="1" x14ac:dyDescent="0.2">
      <c r="B327" s="44">
        <v>2018</v>
      </c>
      <c r="C327" s="225"/>
      <c r="D327" s="270">
        <v>232</v>
      </c>
      <c r="E327" s="270"/>
      <c r="F327" s="270">
        <v>693</v>
      </c>
      <c r="G327" s="270"/>
      <c r="H327" s="270">
        <v>25378.946</v>
      </c>
    </row>
    <row r="328" spans="2:8" ht="15" customHeight="1" outlineLevel="1" x14ac:dyDescent="0.2">
      <c r="B328" s="44">
        <v>2017</v>
      </c>
      <c r="C328" s="225"/>
      <c r="D328" s="270">
        <v>201</v>
      </c>
      <c r="E328" s="270"/>
      <c r="F328" s="270">
        <v>580</v>
      </c>
      <c r="G328" s="270"/>
      <c r="H328" s="270">
        <v>23181.625</v>
      </c>
    </row>
    <row r="329" spans="2:8" ht="15" customHeight="1" outlineLevel="1" x14ac:dyDescent="0.2">
      <c r="B329" s="44">
        <v>2016</v>
      </c>
      <c r="C329" s="225"/>
      <c r="D329" s="270">
        <v>187</v>
      </c>
      <c r="E329" s="270"/>
      <c r="F329" s="270">
        <v>527</v>
      </c>
      <c r="G329" s="270"/>
      <c r="H329" s="270">
        <v>19408.457999999999</v>
      </c>
    </row>
    <row r="330" spans="2:8" ht="15" customHeight="1" outlineLevel="1" x14ac:dyDescent="0.2">
      <c r="B330" s="44">
        <v>2015</v>
      </c>
      <c r="C330" s="225"/>
      <c r="D330" s="270">
        <v>188</v>
      </c>
      <c r="E330" s="270"/>
      <c r="F330" s="270">
        <v>511</v>
      </c>
      <c r="G330" s="270"/>
      <c r="H330" s="270">
        <v>17145.364000000001</v>
      </c>
    </row>
    <row r="331" spans="2:8" ht="15" customHeight="1" outlineLevel="1" x14ac:dyDescent="0.2">
      <c r="B331" s="44">
        <v>2014</v>
      </c>
      <c r="C331" s="70"/>
      <c r="D331" s="270">
        <v>184</v>
      </c>
      <c r="E331" s="270"/>
      <c r="F331" s="270">
        <v>554</v>
      </c>
      <c r="G331" s="270"/>
      <c r="H331" s="270">
        <v>15057.665000000001</v>
      </c>
    </row>
    <row r="332" spans="2:8" ht="15" customHeight="1" outlineLevel="1" x14ac:dyDescent="0.2">
      <c r="B332" s="225" t="s">
        <v>26</v>
      </c>
      <c r="C332" s="225"/>
      <c r="D332" s="275"/>
      <c r="E332" s="275"/>
      <c r="F332" s="275"/>
      <c r="G332" s="275"/>
      <c r="H332" s="275"/>
    </row>
    <row r="333" spans="2:8" ht="15" customHeight="1" outlineLevel="1" x14ac:dyDescent="0.2">
      <c r="B333" s="44">
        <v>2019</v>
      </c>
      <c r="C333" s="225"/>
      <c r="D333" s="270">
        <v>14</v>
      </c>
      <c r="E333" s="270"/>
      <c r="F333" s="274" t="s">
        <v>37</v>
      </c>
      <c r="G333" s="270"/>
      <c r="H333" s="274" t="s">
        <v>37</v>
      </c>
    </row>
    <row r="334" spans="2:8" ht="15" customHeight="1" outlineLevel="1" x14ac:dyDescent="0.2">
      <c r="B334" s="44">
        <v>2018</v>
      </c>
      <c r="C334" s="225"/>
      <c r="D334" s="270">
        <v>16</v>
      </c>
      <c r="E334" s="270"/>
      <c r="F334" s="270">
        <v>22</v>
      </c>
      <c r="G334" s="270"/>
      <c r="H334" s="270">
        <v>644.46900000000005</v>
      </c>
    </row>
    <row r="335" spans="2:8" ht="15" customHeight="1" outlineLevel="1" x14ac:dyDescent="0.2">
      <c r="B335" s="44">
        <v>2017</v>
      </c>
      <c r="C335" s="225"/>
      <c r="D335" s="270">
        <v>14</v>
      </c>
      <c r="E335" s="270"/>
      <c r="F335" s="270">
        <v>15</v>
      </c>
      <c r="G335" s="270"/>
      <c r="H335" s="270">
        <v>326.726</v>
      </c>
    </row>
    <row r="336" spans="2:8" ht="15" customHeight="1" outlineLevel="1" x14ac:dyDescent="0.2">
      <c r="B336" s="44">
        <v>2016</v>
      </c>
      <c r="C336" s="225"/>
      <c r="D336" s="270">
        <v>9</v>
      </c>
      <c r="E336" s="270"/>
      <c r="F336" s="270">
        <v>9</v>
      </c>
      <c r="G336" s="270"/>
      <c r="H336" s="270">
        <v>132.37100000000001</v>
      </c>
    </row>
    <row r="337" spans="2:8" ht="15" customHeight="1" outlineLevel="1" x14ac:dyDescent="0.2">
      <c r="B337" s="44">
        <v>2015</v>
      </c>
      <c r="C337" s="225"/>
      <c r="D337" s="270">
        <v>9</v>
      </c>
      <c r="E337" s="270"/>
      <c r="F337" s="270">
        <v>9</v>
      </c>
      <c r="G337" s="270"/>
      <c r="H337" s="270">
        <v>167.358</v>
      </c>
    </row>
    <row r="338" spans="2:8" ht="15" customHeight="1" outlineLevel="1" x14ac:dyDescent="0.2">
      <c r="B338" s="44">
        <v>2014</v>
      </c>
      <c r="C338" s="70"/>
      <c r="D338" s="270">
        <v>5</v>
      </c>
      <c r="E338" s="270"/>
      <c r="F338" s="270">
        <v>5</v>
      </c>
      <c r="G338" s="270"/>
      <c r="H338" s="270">
        <v>124.464</v>
      </c>
    </row>
    <row r="339" spans="2:8" ht="15" customHeight="1" outlineLevel="1" x14ac:dyDescent="0.2">
      <c r="B339" s="225" t="s">
        <v>27</v>
      </c>
      <c r="C339" s="225"/>
      <c r="D339" s="275"/>
      <c r="E339" s="275"/>
      <c r="F339" s="275"/>
      <c r="G339" s="275"/>
      <c r="H339" s="275"/>
    </row>
    <row r="340" spans="2:8" ht="15" customHeight="1" outlineLevel="1" x14ac:dyDescent="0.2">
      <c r="B340" s="44">
        <v>2019</v>
      </c>
      <c r="C340" s="225"/>
      <c r="D340" s="270">
        <v>33</v>
      </c>
      <c r="E340" s="270"/>
      <c r="F340" s="270">
        <v>46</v>
      </c>
      <c r="G340" s="270"/>
      <c r="H340" s="270">
        <v>1706.7819999999999</v>
      </c>
    </row>
    <row r="341" spans="2:8" ht="15" customHeight="1" outlineLevel="1" x14ac:dyDescent="0.2">
      <c r="B341" s="44">
        <v>2018</v>
      </c>
      <c r="C341" s="225"/>
      <c r="D341" s="270">
        <v>34</v>
      </c>
      <c r="E341" s="270"/>
      <c r="F341" s="270">
        <v>52</v>
      </c>
      <c r="G341" s="270"/>
      <c r="H341" s="270">
        <v>2224.4</v>
      </c>
    </row>
    <row r="342" spans="2:8" ht="15" customHeight="1" outlineLevel="1" x14ac:dyDescent="0.2">
      <c r="B342" s="44">
        <v>2017</v>
      </c>
      <c r="C342" s="225"/>
      <c r="D342" s="270">
        <v>34</v>
      </c>
      <c r="E342" s="270"/>
      <c r="F342" s="270">
        <v>41</v>
      </c>
      <c r="G342" s="270"/>
      <c r="H342" s="270">
        <v>2932.319</v>
      </c>
    </row>
    <row r="343" spans="2:8" ht="15" customHeight="1" outlineLevel="1" x14ac:dyDescent="0.2">
      <c r="B343" s="44">
        <v>2016</v>
      </c>
      <c r="C343" s="225"/>
      <c r="D343" s="270">
        <v>29</v>
      </c>
      <c r="E343" s="270"/>
      <c r="F343" s="270">
        <v>37</v>
      </c>
      <c r="G343" s="270"/>
      <c r="H343" s="270">
        <v>2385.3330000000001</v>
      </c>
    </row>
    <row r="344" spans="2:8" ht="15" customHeight="1" outlineLevel="1" x14ac:dyDescent="0.2">
      <c r="B344" s="44">
        <v>2015</v>
      </c>
      <c r="C344" s="225"/>
      <c r="D344" s="270">
        <v>25</v>
      </c>
      <c r="E344" s="270"/>
      <c r="F344" s="270">
        <v>31</v>
      </c>
      <c r="G344" s="270"/>
      <c r="H344" s="270">
        <v>1642.2539999999999</v>
      </c>
    </row>
    <row r="345" spans="2:8" ht="15" customHeight="1" outlineLevel="1" x14ac:dyDescent="0.2">
      <c r="B345" s="44">
        <v>2014</v>
      </c>
      <c r="C345" s="70"/>
      <c r="D345" s="270">
        <v>30</v>
      </c>
      <c r="E345" s="270"/>
      <c r="F345" s="270">
        <v>36</v>
      </c>
      <c r="G345" s="270"/>
      <c r="H345" s="270">
        <v>1430.9259999999999</v>
      </c>
    </row>
    <row r="346" spans="2:8" ht="15" customHeight="1" outlineLevel="1" x14ac:dyDescent="0.2">
      <c r="B346" s="225" t="s">
        <v>28</v>
      </c>
      <c r="C346" s="225"/>
      <c r="D346" s="275"/>
      <c r="E346" s="275"/>
      <c r="F346" s="275"/>
      <c r="G346" s="275"/>
      <c r="H346" s="275"/>
    </row>
    <row r="347" spans="2:8" ht="15" customHeight="1" outlineLevel="1" x14ac:dyDescent="0.2">
      <c r="B347" s="44">
        <v>2019</v>
      </c>
      <c r="C347" s="225"/>
      <c r="D347" s="270">
        <v>85</v>
      </c>
      <c r="E347" s="270"/>
      <c r="F347" s="270">
        <v>103</v>
      </c>
      <c r="G347" s="270"/>
      <c r="H347" s="270">
        <v>2012.1679999999999</v>
      </c>
    </row>
    <row r="348" spans="2:8" ht="15" customHeight="1" outlineLevel="1" x14ac:dyDescent="0.2">
      <c r="B348" s="44">
        <v>2018</v>
      </c>
      <c r="C348" s="225"/>
      <c r="D348" s="270">
        <v>83</v>
      </c>
      <c r="E348" s="270"/>
      <c r="F348" s="270">
        <v>97</v>
      </c>
      <c r="G348" s="270"/>
      <c r="H348" s="270">
        <v>2051.6729999999998</v>
      </c>
    </row>
    <row r="349" spans="2:8" ht="15" customHeight="1" outlineLevel="1" x14ac:dyDescent="0.2">
      <c r="B349" s="44">
        <v>2017</v>
      </c>
      <c r="C349" s="225"/>
      <c r="D349" s="270">
        <v>69</v>
      </c>
      <c r="E349" s="270"/>
      <c r="F349" s="270">
        <v>81</v>
      </c>
      <c r="G349" s="270"/>
      <c r="H349" s="270">
        <v>1466.7049999999999</v>
      </c>
    </row>
    <row r="350" spans="2:8" ht="15" customHeight="1" outlineLevel="1" x14ac:dyDescent="0.2">
      <c r="B350" s="44">
        <v>2016</v>
      </c>
      <c r="C350" s="225"/>
      <c r="D350" s="270">
        <v>63</v>
      </c>
      <c r="E350" s="270"/>
      <c r="F350" s="270">
        <v>73</v>
      </c>
      <c r="G350" s="270"/>
      <c r="H350" s="270">
        <v>1457.777</v>
      </c>
    </row>
    <row r="351" spans="2:8" ht="15" customHeight="1" outlineLevel="1" x14ac:dyDescent="0.2">
      <c r="B351" s="44">
        <v>2015</v>
      </c>
      <c r="C351" s="225"/>
      <c r="D351" s="270">
        <v>59</v>
      </c>
      <c r="E351" s="270"/>
      <c r="F351" s="270">
        <v>67</v>
      </c>
      <c r="G351" s="270"/>
      <c r="H351" s="270">
        <v>1088.691</v>
      </c>
    </row>
    <row r="352" spans="2:8" ht="15" customHeight="1" outlineLevel="1" x14ac:dyDescent="0.2">
      <c r="B352" s="44">
        <v>2014</v>
      </c>
      <c r="C352" s="70"/>
      <c r="D352" s="270">
        <v>55</v>
      </c>
      <c r="E352" s="270"/>
      <c r="F352" s="270">
        <v>67</v>
      </c>
      <c r="G352" s="270"/>
      <c r="H352" s="270">
        <v>954.71299999999997</v>
      </c>
    </row>
    <row r="353" spans="2:8" ht="15" customHeight="1" outlineLevel="1" x14ac:dyDescent="0.2">
      <c r="B353" s="225" t="s">
        <v>29</v>
      </c>
      <c r="C353" s="225"/>
      <c r="D353" s="275"/>
      <c r="E353" s="275"/>
      <c r="F353" s="275"/>
      <c r="G353" s="275"/>
      <c r="H353" s="275"/>
    </row>
    <row r="354" spans="2:8" ht="15" customHeight="1" outlineLevel="1" x14ac:dyDescent="0.2">
      <c r="B354" s="44">
        <v>2019</v>
      </c>
      <c r="C354" s="225"/>
      <c r="D354" s="270">
        <v>401</v>
      </c>
      <c r="E354" s="270"/>
      <c r="F354" s="270">
        <v>464</v>
      </c>
      <c r="G354" s="270"/>
      <c r="H354" s="270">
        <v>9575.0930000000008</v>
      </c>
    </row>
    <row r="355" spans="2:8" ht="15" customHeight="1" outlineLevel="1" x14ac:dyDescent="0.2">
      <c r="B355" s="44">
        <v>2018</v>
      </c>
      <c r="C355" s="225"/>
      <c r="D355" s="270">
        <v>380</v>
      </c>
      <c r="E355" s="270"/>
      <c r="F355" s="270">
        <v>451</v>
      </c>
      <c r="G355" s="270"/>
      <c r="H355" s="270">
        <v>8865.0499999999993</v>
      </c>
    </row>
    <row r="356" spans="2:8" ht="15" customHeight="1" outlineLevel="1" x14ac:dyDescent="0.2">
      <c r="B356" s="44">
        <v>2017</v>
      </c>
      <c r="C356" s="225"/>
      <c r="D356" s="270">
        <v>388</v>
      </c>
      <c r="E356" s="270"/>
      <c r="F356" s="270">
        <v>455</v>
      </c>
      <c r="G356" s="270"/>
      <c r="H356" s="270">
        <v>6515.2920000000004</v>
      </c>
    </row>
    <row r="357" spans="2:8" ht="15" customHeight="1" outlineLevel="1" x14ac:dyDescent="0.2">
      <c r="B357" s="44">
        <v>2016</v>
      </c>
      <c r="C357" s="225"/>
      <c r="D357" s="270">
        <v>357</v>
      </c>
      <c r="E357" s="270"/>
      <c r="F357" s="270">
        <v>405</v>
      </c>
      <c r="G357" s="270"/>
      <c r="H357" s="270">
        <v>3118.7370000000001</v>
      </c>
    </row>
    <row r="358" spans="2:8" ht="15" customHeight="1" outlineLevel="1" x14ac:dyDescent="0.2">
      <c r="B358" s="44">
        <v>2015</v>
      </c>
      <c r="C358" s="225"/>
      <c r="D358" s="270">
        <v>339</v>
      </c>
      <c r="E358" s="270"/>
      <c r="F358" s="270">
        <v>372</v>
      </c>
      <c r="G358" s="270"/>
      <c r="H358" s="270">
        <v>2311.808</v>
      </c>
    </row>
    <row r="359" spans="2:8" ht="15" customHeight="1" outlineLevel="1" x14ac:dyDescent="0.2">
      <c r="B359" s="44">
        <v>2014</v>
      </c>
      <c r="C359" s="70"/>
      <c r="D359" s="270">
        <v>277</v>
      </c>
      <c r="E359" s="270"/>
      <c r="F359" s="270">
        <v>305</v>
      </c>
      <c r="G359" s="270"/>
      <c r="H359" s="270">
        <v>2315.1309999999999</v>
      </c>
    </row>
    <row r="360" spans="2:8" ht="15" customHeight="1" outlineLevel="1" x14ac:dyDescent="0.2">
      <c r="B360" s="225" t="s">
        <v>30</v>
      </c>
      <c r="C360" s="225"/>
      <c r="D360" s="275"/>
      <c r="E360" s="275"/>
      <c r="F360" s="275"/>
      <c r="G360" s="275"/>
      <c r="H360" s="275"/>
    </row>
    <row r="361" spans="2:8" ht="15" customHeight="1" outlineLevel="1" x14ac:dyDescent="0.2">
      <c r="B361" s="44">
        <v>2019</v>
      </c>
      <c r="C361" s="225"/>
      <c r="D361" s="270">
        <v>56</v>
      </c>
      <c r="E361" s="270"/>
      <c r="F361" s="270">
        <v>89</v>
      </c>
      <c r="G361" s="270"/>
      <c r="H361" s="270">
        <v>626.07100000000003</v>
      </c>
    </row>
    <row r="362" spans="2:8" ht="15" customHeight="1" outlineLevel="1" x14ac:dyDescent="0.2">
      <c r="B362" s="44">
        <v>2018</v>
      </c>
      <c r="C362" s="225"/>
      <c r="D362" s="270">
        <v>53</v>
      </c>
      <c r="E362" s="270"/>
      <c r="F362" s="270">
        <v>83</v>
      </c>
      <c r="G362" s="270"/>
      <c r="H362" s="270">
        <v>487.33499999999998</v>
      </c>
    </row>
    <row r="363" spans="2:8" ht="15" customHeight="1" outlineLevel="1" x14ac:dyDescent="0.2">
      <c r="B363" s="44">
        <v>2017</v>
      </c>
      <c r="C363" s="225"/>
      <c r="D363" s="270">
        <v>57</v>
      </c>
      <c r="E363" s="270"/>
      <c r="F363" s="270">
        <v>94</v>
      </c>
      <c r="G363" s="270"/>
      <c r="H363" s="270">
        <v>508.85500000000002</v>
      </c>
    </row>
    <row r="364" spans="2:8" ht="15" customHeight="1" outlineLevel="1" x14ac:dyDescent="0.2">
      <c r="B364" s="44">
        <v>2016</v>
      </c>
      <c r="C364" s="225"/>
      <c r="D364" s="270">
        <v>48</v>
      </c>
      <c r="E364" s="270"/>
      <c r="F364" s="270">
        <v>82</v>
      </c>
      <c r="G364" s="270"/>
      <c r="H364" s="270">
        <v>477.161</v>
      </c>
    </row>
    <row r="365" spans="2:8" ht="15" customHeight="1" outlineLevel="1" x14ac:dyDescent="0.2">
      <c r="B365" s="44">
        <v>2015</v>
      </c>
      <c r="C365" s="225"/>
      <c r="D365" s="270">
        <v>52</v>
      </c>
      <c r="E365" s="270"/>
      <c r="F365" s="270">
        <v>78</v>
      </c>
      <c r="G365" s="270"/>
      <c r="H365" s="270">
        <v>428.274</v>
      </c>
    </row>
    <row r="366" spans="2:8" ht="15" customHeight="1" outlineLevel="1" x14ac:dyDescent="0.2">
      <c r="B366" s="44">
        <v>2014</v>
      </c>
      <c r="C366" s="70"/>
      <c r="D366" s="270">
        <v>58</v>
      </c>
      <c r="E366" s="270"/>
      <c r="F366" s="270">
        <v>83</v>
      </c>
      <c r="G366" s="270"/>
      <c r="H366" s="270">
        <v>592.42200000000003</v>
      </c>
    </row>
    <row r="367" spans="2:8" ht="15" customHeight="1" outlineLevel="1" x14ac:dyDescent="0.2">
      <c r="B367" s="225" t="s">
        <v>31</v>
      </c>
      <c r="C367" s="225"/>
      <c r="D367" s="275"/>
      <c r="E367" s="275"/>
      <c r="F367" s="275"/>
      <c r="G367" s="275"/>
      <c r="H367" s="275"/>
    </row>
    <row r="368" spans="2:8" ht="15" customHeight="1" outlineLevel="1" x14ac:dyDescent="0.2">
      <c r="B368" s="44">
        <v>2019</v>
      </c>
      <c r="C368" s="225"/>
      <c r="D368" s="270">
        <v>133</v>
      </c>
      <c r="E368" s="270"/>
      <c r="F368" s="270">
        <v>171</v>
      </c>
      <c r="G368" s="270"/>
      <c r="H368" s="270">
        <v>1765.9880000000001</v>
      </c>
    </row>
    <row r="369" spans="2:8" ht="15" customHeight="1" outlineLevel="1" x14ac:dyDescent="0.2">
      <c r="B369" s="44">
        <v>2018</v>
      </c>
      <c r="C369" s="225"/>
      <c r="D369" s="270">
        <v>118</v>
      </c>
      <c r="E369" s="270"/>
      <c r="F369" s="270">
        <v>153</v>
      </c>
      <c r="G369" s="270"/>
      <c r="H369" s="270">
        <v>1747.42</v>
      </c>
    </row>
    <row r="370" spans="2:8" ht="15" customHeight="1" outlineLevel="1" x14ac:dyDescent="0.2">
      <c r="B370" s="44">
        <v>2017</v>
      </c>
      <c r="C370" s="225"/>
      <c r="D370" s="270">
        <v>98</v>
      </c>
      <c r="E370" s="270"/>
      <c r="F370" s="270">
        <v>128</v>
      </c>
      <c r="G370" s="270"/>
      <c r="H370" s="270">
        <v>1759.4369999999999</v>
      </c>
    </row>
    <row r="371" spans="2:8" ht="15" customHeight="1" outlineLevel="1" x14ac:dyDescent="0.2">
      <c r="B371" s="44">
        <v>2016</v>
      </c>
      <c r="C371" s="225"/>
      <c r="D371" s="270">
        <v>89</v>
      </c>
      <c r="E371" s="270"/>
      <c r="F371" s="270">
        <v>114</v>
      </c>
      <c r="G371" s="270"/>
      <c r="H371" s="270">
        <v>1663.664</v>
      </c>
    </row>
    <row r="372" spans="2:8" ht="15" customHeight="1" outlineLevel="1" x14ac:dyDescent="0.2">
      <c r="B372" s="44">
        <v>2015</v>
      </c>
      <c r="C372" s="225"/>
      <c r="D372" s="270">
        <v>82</v>
      </c>
      <c r="E372" s="270"/>
      <c r="F372" s="270">
        <v>107</v>
      </c>
      <c r="G372" s="270"/>
      <c r="H372" s="270">
        <v>1451.7670000000001</v>
      </c>
    </row>
    <row r="373" spans="2:8" ht="15" customHeight="1" outlineLevel="1" x14ac:dyDescent="0.2">
      <c r="B373" s="44">
        <v>2014</v>
      </c>
      <c r="C373" s="70"/>
      <c r="D373" s="270">
        <v>85</v>
      </c>
      <c r="E373" s="270"/>
      <c r="F373" s="270">
        <v>106</v>
      </c>
      <c r="G373" s="270"/>
      <c r="H373" s="270">
        <v>1188.2529999999999</v>
      </c>
    </row>
    <row r="374" spans="2:8" ht="15" customHeight="1" outlineLevel="1" x14ac:dyDescent="0.2">
      <c r="B374" s="225" t="s">
        <v>32</v>
      </c>
      <c r="C374" s="225"/>
      <c r="D374" s="275"/>
      <c r="E374" s="275"/>
      <c r="F374" s="275"/>
      <c r="G374" s="275"/>
      <c r="H374" s="275"/>
    </row>
    <row r="375" spans="2:8" ht="15" customHeight="1" outlineLevel="1" x14ac:dyDescent="0.2">
      <c r="B375" s="44">
        <v>2019</v>
      </c>
      <c r="C375" s="225"/>
      <c r="D375" s="270">
        <v>69</v>
      </c>
      <c r="E375" s="270"/>
      <c r="F375" s="270">
        <v>74</v>
      </c>
      <c r="G375" s="270"/>
      <c r="H375" s="270">
        <v>712.68399999999997</v>
      </c>
    </row>
    <row r="376" spans="2:8" ht="15" customHeight="1" outlineLevel="1" x14ac:dyDescent="0.2">
      <c r="B376" s="44">
        <v>2018</v>
      </c>
      <c r="C376" s="225"/>
      <c r="D376" s="270">
        <v>65</v>
      </c>
      <c r="E376" s="270"/>
      <c r="F376" s="270">
        <v>71</v>
      </c>
      <c r="G376" s="270"/>
      <c r="H376" s="270">
        <v>600.94299999999998</v>
      </c>
    </row>
    <row r="377" spans="2:8" ht="15" customHeight="1" outlineLevel="1" x14ac:dyDescent="0.2">
      <c r="B377" s="44">
        <v>2017</v>
      </c>
      <c r="C377" s="225"/>
      <c r="D377" s="270">
        <v>58</v>
      </c>
      <c r="E377" s="270"/>
      <c r="F377" s="270">
        <v>66</v>
      </c>
      <c r="G377" s="270"/>
      <c r="H377" s="270">
        <v>524.14300000000003</v>
      </c>
    </row>
    <row r="378" spans="2:8" ht="15" customHeight="1" outlineLevel="1" x14ac:dyDescent="0.2">
      <c r="B378" s="44">
        <v>2016</v>
      </c>
      <c r="C378" s="225"/>
      <c r="D378" s="270">
        <v>55</v>
      </c>
      <c r="E378" s="270"/>
      <c r="F378" s="270">
        <v>63</v>
      </c>
      <c r="G378" s="270"/>
      <c r="H378" s="270">
        <v>419.97699999999998</v>
      </c>
    </row>
    <row r="379" spans="2:8" ht="15" customHeight="1" outlineLevel="1" x14ac:dyDescent="0.2">
      <c r="B379" s="44">
        <v>2015</v>
      </c>
      <c r="C379" s="225"/>
      <c r="D379" s="270">
        <v>49</v>
      </c>
      <c r="E379" s="270"/>
      <c r="F379" s="270">
        <v>60</v>
      </c>
      <c r="G379" s="270"/>
      <c r="H379" s="270">
        <v>288.05599999999998</v>
      </c>
    </row>
    <row r="380" spans="2:8" ht="15" customHeight="1" outlineLevel="1" x14ac:dyDescent="0.2">
      <c r="B380" s="44">
        <v>2014</v>
      </c>
      <c r="C380" s="70"/>
      <c r="D380" s="270">
        <v>51</v>
      </c>
      <c r="E380" s="270"/>
      <c r="F380" s="270">
        <v>59</v>
      </c>
      <c r="G380" s="270"/>
      <c r="H380" s="270">
        <v>320.19</v>
      </c>
    </row>
    <row r="381" spans="2:8" ht="15" customHeight="1" outlineLevel="1" x14ac:dyDescent="0.2">
      <c r="B381" s="225" t="s">
        <v>33</v>
      </c>
      <c r="C381" s="225"/>
      <c r="D381" s="275"/>
      <c r="E381" s="275"/>
      <c r="F381" s="275"/>
      <c r="G381" s="275"/>
      <c r="H381" s="275"/>
    </row>
    <row r="382" spans="2:8" ht="15" customHeight="1" outlineLevel="1" x14ac:dyDescent="0.2">
      <c r="B382" s="44">
        <v>2019</v>
      </c>
      <c r="C382" s="225"/>
      <c r="D382" s="270">
        <v>116</v>
      </c>
      <c r="E382" s="270"/>
      <c r="F382" s="270">
        <v>227</v>
      </c>
      <c r="G382" s="270"/>
      <c r="H382" s="270">
        <v>4931.4449999999997</v>
      </c>
    </row>
    <row r="383" spans="2:8" ht="15" customHeight="1" outlineLevel="1" x14ac:dyDescent="0.2">
      <c r="B383" s="44">
        <v>2018</v>
      </c>
      <c r="C383" s="225"/>
      <c r="D383" s="270">
        <v>103</v>
      </c>
      <c r="E383" s="270"/>
      <c r="F383" s="270">
        <v>213</v>
      </c>
      <c r="G383" s="270"/>
      <c r="H383" s="270">
        <v>4857.3280000000004</v>
      </c>
    </row>
    <row r="384" spans="2:8" ht="15" customHeight="1" outlineLevel="1" x14ac:dyDescent="0.2">
      <c r="B384" s="44">
        <v>2017</v>
      </c>
      <c r="C384" s="225"/>
      <c r="D384" s="270">
        <v>99</v>
      </c>
      <c r="E384" s="270"/>
      <c r="F384" s="270">
        <v>215</v>
      </c>
      <c r="G384" s="270"/>
      <c r="H384" s="270">
        <v>4444.223</v>
      </c>
    </row>
    <row r="385" spans="2:16" ht="15" customHeight="1" outlineLevel="1" x14ac:dyDescent="0.2">
      <c r="B385" s="44">
        <v>2016</v>
      </c>
      <c r="C385" s="225"/>
      <c r="D385" s="270">
        <v>80</v>
      </c>
      <c r="E385" s="270"/>
      <c r="F385" s="270">
        <v>175</v>
      </c>
      <c r="G385" s="270"/>
      <c r="H385" s="270">
        <v>4283.2380000000003</v>
      </c>
    </row>
    <row r="386" spans="2:16" ht="15" customHeight="1" outlineLevel="1" x14ac:dyDescent="0.2">
      <c r="B386" s="44">
        <v>2015</v>
      </c>
      <c r="C386" s="225"/>
      <c r="D386" s="270">
        <v>79</v>
      </c>
      <c r="E386" s="270"/>
      <c r="F386" s="270">
        <v>159</v>
      </c>
      <c r="G386" s="270"/>
      <c r="H386" s="270">
        <v>4039.32</v>
      </c>
    </row>
    <row r="387" spans="2:16" ht="15" customHeight="1" outlineLevel="1" x14ac:dyDescent="0.2">
      <c r="B387" s="44">
        <v>2014</v>
      </c>
      <c r="C387" s="70"/>
      <c r="D387" s="270">
        <v>75</v>
      </c>
      <c r="E387" s="270"/>
      <c r="F387" s="270">
        <v>152</v>
      </c>
      <c r="G387" s="270"/>
      <c r="H387" s="270">
        <v>4302.2579999999998</v>
      </c>
    </row>
    <row r="388" spans="2:16" ht="15" customHeight="1" x14ac:dyDescent="0.2">
      <c r="B388" s="257" t="s">
        <v>203</v>
      </c>
      <c r="C388" s="257"/>
      <c r="D388" s="270"/>
      <c r="E388" s="270"/>
      <c r="F388" s="270"/>
      <c r="G388" s="270"/>
      <c r="H388" s="270"/>
    </row>
    <row r="389" spans="2:16" ht="15" customHeight="1" x14ac:dyDescent="0.2">
      <c r="B389" s="44">
        <v>2019</v>
      </c>
      <c r="C389" s="257"/>
      <c r="D389" s="270">
        <v>15175</v>
      </c>
      <c r="E389" s="270"/>
      <c r="F389" s="270">
        <v>51143</v>
      </c>
      <c r="G389" s="270"/>
      <c r="H389" s="270">
        <v>4076444.3569999998</v>
      </c>
      <c r="K389" s="269"/>
      <c r="L389" s="69"/>
      <c r="M389" s="269"/>
      <c r="N389" s="69"/>
      <c r="O389" s="269"/>
      <c r="P389" s="269"/>
    </row>
    <row r="390" spans="2:16" ht="15" customHeight="1" x14ac:dyDescent="0.2">
      <c r="B390" s="44">
        <v>2018</v>
      </c>
      <c r="C390" s="257"/>
      <c r="D390" s="270">
        <v>14800</v>
      </c>
      <c r="E390" s="270"/>
      <c r="F390" s="270">
        <v>47918</v>
      </c>
      <c r="G390" s="270"/>
      <c r="H390" s="270">
        <v>3678146.6710000001</v>
      </c>
      <c r="L390" s="269"/>
      <c r="M390" s="69"/>
      <c r="N390" s="269"/>
      <c r="O390" s="69"/>
      <c r="P390" s="269"/>
    </row>
    <row r="391" spans="2:16" ht="15" customHeight="1" x14ac:dyDescent="0.2">
      <c r="B391" s="44">
        <v>2017</v>
      </c>
      <c r="C391" s="257"/>
      <c r="D391" s="270">
        <v>14048</v>
      </c>
      <c r="E391" s="270"/>
      <c r="F391" s="270">
        <v>46027</v>
      </c>
      <c r="G391" s="270"/>
      <c r="H391" s="270">
        <v>3393765.1239999998</v>
      </c>
    </row>
    <row r="392" spans="2:16" ht="15" customHeight="1" x14ac:dyDescent="0.2">
      <c r="B392" s="44">
        <v>2016</v>
      </c>
      <c r="C392" s="257"/>
      <c r="D392" s="270">
        <v>13328</v>
      </c>
      <c r="E392" s="270"/>
      <c r="F392" s="270">
        <v>44114</v>
      </c>
      <c r="G392" s="270"/>
      <c r="H392" s="270">
        <v>3075839.8050000002</v>
      </c>
    </row>
    <row r="393" spans="2:16" ht="15" customHeight="1" x14ac:dyDescent="0.2">
      <c r="B393" s="44">
        <v>2015</v>
      </c>
      <c r="C393" s="257"/>
      <c r="D393" s="270">
        <v>12922</v>
      </c>
      <c r="E393" s="270"/>
      <c r="F393" s="270">
        <v>42007</v>
      </c>
      <c r="G393" s="270"/>
      <c r="H393" s="270">
        <v>2893948.7790000001</v>
      </c>
    </row>
    <row r="394" spans="2:16" ht="15" customHeight="1" x14ac:dyDescent="0.2">
      <c r="B394" s="44">
        <v>2014</v>
      </c>
      <c r="C394" s="70"/>
      <c r="D394" s="270">
        <v>12507</v>
      </c>
      <c r="E394" s="270"/>
      <c r="F394" s="270">
        <v>39381</v>
      </c>
      <c r="G394" s="270"/>
      <c r="H394" s="270">
        <v>2936985.639</v>
      </c>
      <c r="I394" s="70" t="s">
        <v>276</v>
      </c>
    </row>
    <row r="395" spans="2:16" ht="15" customHeight="1" outlineLevel="1" x14ac:dyDescent="0.2">
      <c r="B395" s="225" t="s">
        <v>17</v>
      </c>
      <c r="C395" s="225"/>
      <c r="D395" s="275"/>
      <c r="E395" s="275"/>
      <c r="F395" s="275"/>
      <c r="G395" s="275"/>
      <c r="H395" s="275"/>
    </row>
    <row r="396" spans="2:16" ht="15" customHeight="1" outlineLevel="1" x14ac:dyDescent="0.2">
      <c r="B396" s="44">
        <v>2019</v>
      </c>
      <c r="C396" s="225"/>
      <c r="D396" s="270">
        <v>947</v>
      </c>
      <c r="E396" s="270"/>
      <c r="F396" s="270">
        <v>1240</v>
      </c>
      <c r="G396" s="270"/>
      <c r="H396" s="270">
        <v>15050.772000000001</v>
      </c>
    </row>
    <row r="397" spans="2:16" ht="15" customHeight="1" outlineLevel="1" x14ac:dyDescent="0.2">
      <c r="B397" s="44">
        <v>2018</v>
      </c>
      <c r="C397" s="173"/>
      <c r="D397" s="270">
        <v>959</v>
      </c>
      <c r="E397" s="270"/>
      <c r="F397" s="270">
        <v>1242</v>
      </c>
      <c r="G397" s="270"/>
      <c r="H397" s="270">
        <v>11570.362999999999</v>
      </c>
    </row>
    <row r="398" spans="2:16" ht="15" customHeight="1" outlineLevel="1" x14ac:dyDescent="0.2">
      <c r="B398" s="44">
        <v>2017</v>
      </c>
      <c r="C398" s="173"/>
      <c r="D398" s="270">
        <v>919</v>
      </c>
      <c r="E398" s="270"/>
      <c r="F398" s="270">
        <v>1177</v>
      </c>
      <c r="G398" s="270"/>
      <c r="H398" s="270">
        <v>9293.5300000000007</v>
      </c>
    </row>
    <row r="399" spans="2:16" ht="15" customHeight="1" outlineLevel="1" x14ac:dyDescent="0.2">
      <c r="B399" s="44">
        <v>2016</v>
      </c>
      <c r="C399" s="225"/>
      <c r="D399" s="270">
        <v>906</v>
      </c>
      <c r="E399" s="270"/>
      <c r="F399" s="270">
        <v>1167</v>
      </c>
      <c r="G399" s="270"/>
      <c r="H399" s="270">
        <v>7480.5730000000003</v>
      </c>
    </row>
    <row r="400" spans="2:16" ht="15" customHeight="1" outlineLevel="1" x14ac:dyDescent="0.2">
      <c r="B400" s="44">
        <v>2015</v>
      </c>
      <c r="C400" s="225"/>
      <c r="D400" s="270">
        <v>914</v>
      </c>
      <c r="E400" s="270"/>
      <c r="F400" s="270">
        <v>983</v>
      </c>
      <c r="G400" s="270"/>
      <c r="H400" s="270">
        <v>5878.2839999999997</v>
      </c>
    </row>
    <row r="401" spans="2:8" ht="15" customHeight="1" outlineLevel="1" x14ac:dyDescent="0.2">
      <c r="B401" s="44">
        <v>2014</v>
      </c>
      <c r="C401" s="70"/>
      <c r="D401" s="270">
        <v>867</v>
      </c>
      <c r="E401" s="270"/>
      <c r="F401" s="270">
        <v>930</v>
      </c>
      <c r="G401" s="270"/>
      <c r="H401" s="270">
        <v>4867.2629999999999</v>
      </c>
    </row>
    <row r="402" spans="2:8" ht="15" customHeight="1" outlineLevel="1" x14ac:dyDescent="0.2">
      <c r="B402" s="225" t="s">
        <v>18</v>
      </c>
      <c r="C402" s="225"/>
      <c r="D402" s="275"/>
      <c r="E402" s="275"/>
      <c r="F402" s="275"/>
      <c r="G402" s="275"/>
      <c r="H402" s="275"/>
    </row>
    <row r="403" spans="2:8" ht="15" customHeight="1" outlineLevel="1" x14ac:dyDescent="0.2">
      <c r="B403" s="44">
        <v>2019</v>
      </c>
      <c r="C403" s="225"/>
      <c r="D403" s="270">
        <v>12</v>
      </c>
      <c r="E403" s="270"/>
      <c r="F403" s="270">
        <v>32</v>
      </c>
      <c r="G403" s="270"/>
      <c r="H403" s="270">
        <v>5923.3389999999999</v>
      </c>
    </row>
    <row r="404" spans="2:8" ht="15" customHeight="1" outlineLevel="1" x14ac:dyDescent="0.2">
      <c r="B404" s="44">
        <v>2018</v>
      </c>
      <c r="C404" s="225"/>
      <c r="D404" s="270">
        <v>13</v>
      </c>
      <c r="E404" s="270"/>
      <c r="F404" s="270">
        <v>35</v>
      </c>
      <c r="G404" s="270"/>
      <c r="H404" s="270">
        <v>3989.1410000000001</v>
      </c>
    </row>
    <row r="405" spans="2:8" ht="15" customHeight="1" outlineLevel="1" x14ac:dyDescent="0.2">
      <c r="B405" s="44">
        <v>2017</v>
      </c>
      <c r="C405" s="225"/>
      <c r="D405" s="270">
        <v>13</v>
      </c>
      <c r="E405" s="270"/>
      <c r="F405" s="270">
        <v>36</v>
      </c>
      <c r="G405" s="270"/>
      <c r="H405" s="270">
        <v>3286.2750000000001</v>
      </c>
    </row>
    <row r="406" spans="2:8" ht="15" customHeight="1" outlineLevel="1" x14ac:dyDescent="0.2">
      <c r="B406" s="44">
        <v>2016</v>
      </c>
      <c r="C406" s="225"/>
      <c r="D406" s="270">
        <v>12</v>
      </c>
      <c r="E406" s="270"/>
      <c r="F406" s="270">
        <v>31</v>
      </c>
      <c r="G406" s="270"/>
      <c r="H406" s="270">
        <v>3429.92</v>
      </c>
    </row>
    <row r="407" spans="2:8" ht="15" customHeight="1" outlineLevel="1" x14ac:dyDescent="0.2">
      <c r="B407" s="44">
        <v>2015</v>
      </c>
      <c r="C407" s="225"/>
      <c r="D407" s="270">
        <v>12</v>
      </c>
      <c r="E407" s="270"/>
      <c r="F407" s="270">
        <v>32</v>
      </c>
      <c r="G407" s="270"/>
      <c r="H407" s="270">
        <v>1798.684</v>
      </c>
    </row>
    <row r="408" spans="2:8" ht="15" customHeight="1" outlineLevel="1" x14ac:dyDescent="0.2">
      <c r="B408" s="44">
        <v>2014</v>
      </c>
      <c r="C408" s="70"/>
      <c r="D408" s="270">
        <v>12</v>
      </c>
      <c r="E408" s="270"/>
      <c r="F408" s="270">
        <v>31</v>
      </c>
      <c r="G408" s="270"/>
      <c r="H408" s="270">
        <v>1866.921</v>
      </c>
    </row>
    <row r="409" spans="2:8" ht="15" customHeight="1" outlineLevel="1" x14ac:dyDescent="0.2">
      <c r="B409" s="225" t="s">
        <v>19</v>
      </c>
      <c r="C409" s="225"/>
      <c r="D409" s="275"/>
      <c r="E409" s="275"/>
      <c r="F409" s="275"/>
      <c r="G409" s="275"/>
      <c r="H409" s="275"/>
    </row>
    <row r="410" spans="2:8" ht="15" customHeight="1" outlineLevel="1" x14ac:dyDescent="0.2">
      <c r="B410" s="44">
        <v>2019</v>
      </c>
      <c r="C410" s="225"/>
      <c r="D410" s="270">
        <v>345</v>
      </c>
      <c r="E410" s="270"/>
      <c r="F410" s="270">
        <v>1691</v>
      </c>
      <c r="G410" s="270"/>
      <c r="H410" s="270">
        <v>190501.614</v>
      </c>
    </row>
    <row r="411" spans="2:8" ht="15" customHeight="1" outlineLevel="1" x14ac:dyDescent="0.2">
      <c r="B411" s="44">
        <v>2018</v>
      </c>
      <c r="C411" s="225"/>
      <c r="D411" s="270">
        <v>355</v>
      </c>
      <c r="E411" s="270"/>
      <c r="F411" s="270">
        <v>1522</v>
      </c>
      <c r="G411" s="270"/>
      <c r="H411" s="270">
        <v>123370.886</v>
      </c>
    </row>
    <row r="412" spans="2:8" ht="15" customHeight="1" outlineLevel="1" x14ac:dyDescent="0.2">
      <c r="B412" s="44">
        <v>2017</v>
      </c>
      <c r="C412" s="225"/>
      <c r="D412" s="270">
        <v>334</v>
      </c>
      <c r="E412" s="270"/>
      <c r="F412" s="270">
        <v>1518</v>
      </c>
      <c r="G412" s="270"/>
      <c r="H412" s="270">
        <v>94298.432000000001</v>
      </c>
    </row>
    <row r="413" spans="2:8" ht="15" customHeight="1" outlineLevel="1" x14ac:dyDescent="0.2">
      <c r="B413" s="44">
        <v>2016</v>
      </c>
      <c r="C413" s="225"/>
      <c r="D413" s="270">
        <v>332</v>
      </c>
      <c r="E413" s="270"/>
      <c r="F413" s="270">
        <v>1470</v>
      </c>
      <c r="G413" s="270"/>
      <c r="H413" s="270">
        <v>85491.016000000003</v>
      </c>
    </row>
    <row r="414" spans="2:8" ht="15" customHeight="1" outlineLevel="1" x14ac:dyDescent="0.2">
      <c r="B414" s="44">
        <v>2015</v>
      </c>
      <c r="C414" s="225"/>
      <c r="D414" s="270">
        <v>338</v>
      </c>
      <c r="E414" s="270"/>
      <c r="F414" s="270">
        <v>1514</v>
      </c>
      <c r="G414" s="270"/>
      <c r="H414" s="270">
        <v>90735.23</v>
      </c>
    </row>
    <row r="415" spans="2:8" ht="15" customHeight="1" outlineLevel="1" x14ac:dyDescent="0.2">
      <c r="B415" s="44">
        <v>2014</v>
      </c>
      <c r="C415" s="70"/>
      <c r="D415" s="270">
        <v>357</v>
      </c>
      <c r="E415" s="270"/>
      <c r="F415" s="270">
        <v>1495</v>
      </c>
      <c r="G415" s="270"/>
      <c r="H415" s="270">
        <v>87235.479000000007</v>
      </c>
    </row>
    <row r="416" spans="2:8" ht="15" customHeight="1" outlineLevel="1" x14ac:dyDescent="0.2">
      <c r="B416" s="225" t="s">
        <v>20</v>
      </c>
      <c r="C416" s="225"/>
      <c r="D416" s="275"/>
      <c r="E416" s="275"/>
      <c r="F416" s="275"/>
      <c r="G416" s="275"/>
      <c r="H416" s="275"/>
    </row>
    <row r="417" spans="2:8" ht="15" customHeight="1" outlineLevel="1" x14ac:dyDescent="0.2">
      <c r="B417" s="44">
        <v>2019</v>
      </c>
      <c r="C417" s="225"/>
      <c r="D417" s="270">
        <v>37</v>
      </c>
      <c r="E417" s="270"/>
      <c r="F417" s="270">
        <v>666</v>
      </c>
      <c r="G417" s="270"/>
      <c r="H417" s="270">
        <v>175851.769</v>
      </c>
    </row>
    <row r="418" spans="2:8" ht="15" customHeight="1" outlineLevel="1" x14ac:dyDescent="0.2">
      <c r="B418" s="44">
        <v>2018</v>
      </c>
      <c r="C418" s="225"/>
      <c r="D418" s="270">
        <v>38</v>
      </c>
      <c r="E418" s="270"/>
      <c r="F418" s="270">
        <v>691</v>
      </c>
      <c r="G418" s="270"/>
      <c r="H418" s="270">
        <v>158004.54300000001</v>
      </c>
    </row>
    <row r="419" spans="2:8" ht="15" customHeight="1" outlineLevel="1" x14ac:dyDescent="0.2">
      <c r="B419" s="44">
        <v>2017</v>
      </c>
      <c r="C419" s="225"/>
      <c r="D419" s="270">
        <v>34</v>
      </c>
      <c r="E419" s="270"/>
      <c r="F419" s="270">
        <v>709</v>
      </c>
      <c r="G419" s="270"/>
      <c r="H419" s="270">
        <v>156618.60399999999</v>
      </c>
    </row>
    <row r="420" spans="2:8" ht="15" customHeight="1" outlineLevel="1" x14ac:dyDescent="0.2">
      <c r="B420" s="44">
        <v>2016</v>
      </c>
      <c r="C420" s="225"/>
      <c r="D420" s="270">
        <v>34</v>
      </c>
      <c r="E420" s="270"/>
      <c r="F420" s="270">
        <v>732</v>
      </c>
      <c r="G420" s="270"/>
      <c r="H420" s="270">
        <v>139336.008</v>
      </c>
    </row>
    <row r="421" spans="2:8" ht="15" customHeight="1" outlineLevel="1" x14ac:dyDescent="0.2">
      <c r="B421" s="44">
        <v>2015</v>
      </c>
      <c r="C421" s="225"/>
      <c r="D421" s="270">
        <v>13</v>
      </c>
      <c r="E421" s="270"/>
      <c r="F421" s="270">
        <v>733</v>
      </c>
      <c r="G421" s="270"/>
      <c r="H421" s="270">
        <v>152884.489</v>
      </c>
    </row>
    <row r="422" spans="2:8" ht="15" customHeight="1" outlineLevel="1" x14ac:dyDescent="0.2">
      <c r="B422" s="44">
        <v>2014</v>
      </c>
      <c r="C422" s="70"/>
      <c r="D422" s="270">
        <v>12</v>
      </c>
      <c r="E422" s="270"/>
      <c r="F422" s="270">
        <v>745</v>
      </c>
      <c r="G422" s="270"/>
      <c r="H422" s="270">
        <v>171171.57500000001</v>
      </c>
    </row>
    <row r="423" spans="2:8" ht="15" customHeight="1" outlineLevel="1" x14ac:dyDescent="0.2">
      <c r="B423" s="225" t="s">
        <v>21</v>
      </c>
      <c r="C423" s="225"/>
      <c r="D423" s="275"/>
      <c r="E423" s="275"/>
      <c r="F423" s="275"/>
      <c r="G423" s="275"/>
      <c r="H423" s="275"/>
    </row>
    <row r="424" spans="2:8" ht="15" customHeight="1" outlineLevel="1" x14ac:dyDescent="0.2">
      <c r="B424" s="44">
        <v>2019</v>
      </c>
      <c r="C424" s="225"/>
      <c r="D424" s="270">
        <v>31</v>
      </c>
      <c r="E424" s="270"/>
      <c r="F424" s="270">
        <v>282</v>
      </c>
      <c r="G424" s="270"/>
      <c r="H424" s="270">
        <v>10402.493</v>
      </c>
    </row>
    <row r="425" spans="2:8" ht="15" customHeight="1" outlineLevel="1" x14ac:dyDescent="0.2">
      <c r="B425" s="44">
        <v>2018</v>
      </c>
      <c r="C425" s="225"/>
      <c r="D425" s="270">
        <v>28</v>
      </c>
      <c r="E425" s="270"/>
      <c r="F425" s="270">
        <v>240</v>
      </c>
      <c r="G425" s="270"/>
      <c r="H425" s="270">
        <v>11133.303</v>
      </c>
    </row>
    <row r="426" spans="2:8" ht="15" customHeight="1" outlineLevel="1" x14ac:dyDescent="0.2">
      <c r="B426" s="44">
        <v>2017</v>
      </c>
      <c r="C426" s="225"/>
      <c r="D426" s="270">
        <v>28</v>
      </c>
      <c r="E426" s="270"/>
      <c r="F426" s="270">
        <v>235</v>
      </c>
      <c r="G426" s="270"/>
      <c r="H426" s="270">
        <v>11978.544</v>
      </c>
    </row>
    <row r="427" spans="2:8" ht="15" customHeight="1" outlineLevel="1" x14ac:dyDescent="0.2">
      <c r="B427" s="44">
        <v>2016</v>
      </c>
      <c r="C427" s="225"/>
      <c r="D427" s="270">
        <v>28</v>
      </c>
      <c r="E427" s="270"/>
      <c r="F427" s="270">
        <v>238</v>
      </c>
      <c r="G427" s="270"/>
      <c r="H427" s="270">
        <v>10626.021000000001</v>
      </c>
    </row>
    <row r="428" spans="2:8" ht="15" customHeight="1" outlineLevel="1" x14ac:dyDescent="0.2">
      <c r="B428" s="44">
        <v>2015</v>
      </c>
      <c r="C428" s="225"/>
      <c r="D428" s="270">
        <v>15</v>
      </c>
      <c r="E428" s="270"/>
      <c r="F428" s="270">
        <v>452</v>
      </c>
      <c r="G428" s="270"/>
      <c r="H428" s="270">
        <v>21294.064999999999</v>
      </c>
    </row>
    <row r="429" spans="2:8" ht="15" customHeight="1" outlineLevel="1" x14ac:dyDescent="0.2">
      <c r="B429" s="44">
        <v>2014</v>
      </c>
      <c r="C429" s="70"/>
      <c r="D429" s="270">
        <v>15</v>
      </c>
      <c r="E429" s="270"/>
      <c r="F429" s="270">
        <v>429</v>
      </c>
      <c r="G429" s="270"/>
      <c r="H429" s="270">
        <v>14196.335999999999</v>
      </c>
    </row>
    <row r="430" spans="2:8" ht="15" customHeight="1" outlineLevel="1" x14ac:dyDescent="0.2">
      <c r="B430" s="225" t="s">
        <v>22</v>
      </c>
      <c r="C430" s="225"/>
      <c r="D430" s="275"/>
      <c r="E430" s="275"/>
      <c r="F430" s="275"/>
      <c r="G430" s="275"/>
      <c r="H430" s="275"/>
    </row>
    <row r="431" spans="2:8" ht="15" customHeight="1" outlineLevel="1" x14ac:dyDescent="0.2">
      <c r="B431" s="44">
        <v>2019</v>
      </c>
      <c r="C431" s="225"/>
      <c r="D431" s="270">
        <v>582</v>
      </c>
      <c r="E431" s="270"/>
      <c r="F431" s="270">
        <v>4836</v>
      </c>
      <c r="G431" s="270"/>
      <c r="H431" s="270">
        <v>378057.609</v>
      </c>
    </row>
    <row r="432" spans="2:8" ht="15" customHeight="1" outlineLevel="1" x14ac:dyDescent="0.2">
      <c r="B432" s="44">
        <v>2018</v>
      </c>
      <c r="C432" s="225"/>
      <c r="D432" s="270">
        <v>545</v>
      </c>
      <c r="E432" s="270"/>
      <c r="F432" s="270">
        <v>3941</v>
      </c>
      <c r="G432" s="270"/>
      <c r="H432" s="270">
        <v>234228.87299999999</v>
      </c>
    </row>
    <row r="433" spans="2:9" ht="15" customHeight="1" outlineLevel="1" x14ac:dyDescent="0.2">
      <c r="B433" s="44">
        <v>2017</v>
      </c>
      <c r="C433" s="225"/>
      <c r="D433" s="270">
        <v>525</v>
      </c>
      <c r="E433" s="270"/>
      <c r="F433" s="270">
        <v>3123</v>
      </c>
      <c r="G433" s="270"/>
      <c r="H433" s="270">
        <v>192005.17499999999</v>
      </c>
    </row>
    <row r="434" spans="2:9" ht="15" customHeight="1" outlineLevel="1" x14ac:dyDescent="0.2">
      <c r="B434" s="44">
        <v>2016</v>
      </c>
      <c r="C434" s="225"/>
      <c r="D434" s="270">
        <v>495</v>
      </c>
      <c r="E434" s="270"/>
      <c r="F434" s="270">
        <v>3439</v>
      </c>
      <c r="G434" s="270"/>
      <c r="H434" s="270">
        <v>226831.56899999999</v>
      </c>
    </row>
    <row r="435" spans="2:9" ht="15" customHeight="1" outlineLevel="1" x14ac:dyDescent="0.2">
      <c r="B435" s="44">
        <v>2015</v>
      </c>
      <c r="C435" s="225"/>
      <c r="D435" s="270">
        <v>512</v>
      </c>
      <c r="E435" s="270"/>
      <c r="F435" s="270">
        <v>2829</v>
      </c>
      <c r="G435" s="270"/>
      <c r="H435" s="270">
        <v>180987.288</v>
      </c>
    </row>
    <row r="436" spans="2:9" ht="15" customHeight="1" outlineLevel="1" x14ac:dyDescent="0.2">
      <c r="B436" s="44">
        <v>2014</v>
      </c>
      <c r="C436" s="70"/>
      <c r="D436" s="270">
        <v>535</v>
      </c>
      <c r="E436" s="270"/>
      <c r="F436" s="270">
        <v>2592</v>
      </c>
      <c r="G436" s="270"/>
      <c r="H436" s="270">
        <v>205563.921</v>
      </c>
    </row>
    <row r="437" spans="2:9" ht="15" customHeight="1" outlineLevel="1" x14ac:dyDescent="0.2">
      <c r="B437" s="225" t="s">
        <v>23</v>
      </c>
      <c r="C437" s="225"/>
      <c r="D437" s="275"/>
      <c r="E437" s="275"/>
      <c r="F437" s="275"/>
      <c r="G437" s="275"/>
      <c r="H437" s="275"/>
    </row>
    <row r="438" spans="2:9" ht="15" customHeight="1" outlineLevel="1" x14ac:dyDescent="0.2">
      <c r="B438" s="44">
        <v>2019</v>
      </c>
      <c r="C438" s="225"/>
      <c r="D438" s="270">
        <v>2391</v>
      </c>
      <c r="E438" s="270"/>
      <c r="F438" s="270">
        <v>10012</v>
      </c>
      <c r="G438" s="270"/>
      <c r="H438" s="270">
        <v>1530258.801</v>
      </c>
    </row>
    <row r="439" spans="2:9" ht="15" customHeight="1" outlineLevel="1" x14ac:dyDescent="0.2">
      <c r="B439" s="44">
        <v>2018</v>
      </c>
      <c r="C439" s="225"/>
      <c r="D439" s="270">
        <v>2378</v>
      </c>
      <c r="E439" s="270"/>
      <c r="F439" s="270">
        <v>9749</v>
      </c>
      <c r="G439" s="270"/>
      <c r="H439" s="270">
        <v>1480441.6070000001</v>
      </c>
    </row>
    <row r="440" spans="2:9" ht="15" customHeight="1" outlineLevel="1" x14ac:dyDescent="0.2">
      <c r="B440" s="44">
        <v>2017</v>
      </c>
      <c r="C440" s="225"/>
      <c r="D440" s="270">
        <v>2403</v>
      </c>
      <c r="E440" s="270"/>
      <c r="F440" s="270">
        <v>9641</v>
      </c>
      <c r="G440" s="270"/>
      <c r="H440" s="270">
        <v>1378298.2609999999</v>
      </c>
    </row>
    <row r="441" spans="2:9" ht="15" customHeight="1" outlineLevel="1" x14ac:dyDescent="0.2">
      <c r="B441" s="44">
        <v>2016</v>
      </c>
      <c r="C441" s="225"/>
      <c r="D441" s="270">
        <v>2374</v>
      </c>
      <c r="E441" s="270"/>
      <c r="F441" s="270">
        <v>9247</v>
      </c>
      <c r="G441" s="270"/>
      <c r="H441" s="270">
        <v>1231718.0249999999</v>
      </c>
    </row>
    <row r="442" spans="2:9" ht="15" customHeight="1" outlineLevel="1" x14ac:dyDescent="0.2">
      <c r="B442" s="44">
        <v>2015</v>
      </c>
      <c r="C442" s="225"/>
      <c r="D442" s="270">
        <v>2396</v>
      </c>
      <c r="E442" s="270"/>
      <c r="F442" s="270">
        <v>9110</v>
      </c>
      <c r="G442" s="270"/>
      <c r="H442" s="270">
        <v>1183666.486</v>
      </c>
    </row>
    <row r="443" spans="2:9" ht="15" customHeight="1" outlineLevel="1" x14ac:dyDescent="0.2">
      <c r="B443" s="44">
        <v>2014</v>
      </c>
      <c r="C443" s="70"/>
      <c r="D443" s="270">
        <v>2408</v>
      </c>
      <c r="E443" s="270"/>
      <c r="F443" s="270">
        <v>9150</v>
      </c>
      <c r="G443" s="270"/>
      <c r="H443" s="270">
        <v>1240509.4469999999</v>
      </c>
      <c r="I443" s="70" t="s">
        <v>276</v>
      </c>
    </row>
    <row r="444" spans="2:9" ht="15" customHeight="1" outlineLevel="1" x14ac:dyDescent="0.2">
      <c r="B444" s="225" t="s">
        <v>24</v>
      </c>
      <c r="C444" s="225"/>
      <c r="D444" s="275"/>
      <c r="E444" s="275"/>
      <c r="F444" s="275"/>
      <c r="G444" s="275"/>
      <c r="H444" s="275"/>
    </row>
    <row r="445" spans="2:9" ht="15" customHeight="1" outlineLevel="1" x14ac:dyDescent="0.2">
      <c r="B445" s="44">
        <v>2019</v>
      </c>
      <c r="C445" s="225"/>
      <c r="D445" s="270">
        <v>435</v>
      </c>
      <c r="E445" s="270"/>
      <c r="F445" s="270">
        <v>2535</v>
      </c>
      <c r="G445" s="270"/>
      <c r="H445" s="270">
        <v>276597.63500000001</v>
      </c>
    </row>
    <row r="446" spans="2:9" ht="15" customHeight="1" outlineLevel="1" x14ac:dyDescent="0.2">
      <c r="B446" s="44">
        <v>2018</v>
      </c>
      <c r="C446" s="225"/>
      <c r="D446" s="270">
        <v>427</v>
      </c>
      <c r="E446" s="270"/>
      <c r="F446" s="270">
        <v>2265</v>
      </c>
      <c r="G446" s="270"/>
      <c r="H446" s="270">
        <v>275162.16399999999</v>
      </c>
    </row>
    <row r="447" spans="2:9" ht="15" customHeight="1" outlineLevel="1" x14ac:dyDescent="0.2">
      <c r="B447" s="44">
        <v>2017</v>
      </c>
      <c r="C447" s="225"/>
      <c r="D447" s="270">
        <v>415</v>
      </c>
      <c r="E447" s="270"/>
      <c r="F447" s="270">
        <v>2270</v>
      </c>
      <c r="G447" s="270"/>
      <c r="H447" s="270">
        <v>262580.73</v>
      </c>
    </row>
    <row r="448" spans="2:9" ht="15" customHeight="1" outlineLevel="1" x14ac:dyDescent="0.2">
      <c r="B448" s="44">
        <v>2016</v>
      </c>
      <c r="C448" s="225"/>
      <c r="D448" s="270">
        <v>427</v>
      </c>
      <c r="E448" s="270"/>
      <c r="F448" s="270">
        <v>2353</v>
      </c>
      <c r="G448" s="270"/>
      <c r="H448" s="270">
        <v>252951.00099999999</v>
      </c>
    </row>
    <row r="449" spans="2:8" ht="15" customHeight="1" outlineLevel="1" x14ac:dyDescent="0.2">
      <c r="B449" s="44">
        <v>2015</v>
      </c>
      <c r="C449" s="225"/>
      <c r="D449" s="270">
        <v>426</v>
      </c>
      <c r="E449" s="270"/>
      <c r="F449" s="270">
        <v>2256</v>
      </c>
      <c r="G449" s="270"/>
      <c r="H449" s="270">
        <v>221991.74</v>
      </c>
    </row>
    <row r="450" spans="2:8" ht="15" customHeight="1" outlineLevel="1" x14ac:dyDescent="0.2">
      <c r="B450" s="44">
        <v>2014</v>
      </c>
      <c r="C450" s="70"/>
      <c r="D450" s="270">
        <v>458</v>
      </c>
      <c r="E450" s="270"/>
      <c r="F450" s="270">
        <v>2270</v>
      </c>
      <c r="G450" s="270"/>
      <c r="H450" s="270">
        <v>254809.462</v>
      </c>
    </row>
    <row r="451" spans="2:8" ht="15" customHeight="1" outlineLevel="1" x14ac:dyDescent="0.2">
      <c r="B451" s="225" t="s">
        <v>25</v>
      </c>
      <c r="C451" s="225"/>
      <c r="D451" s="275"/>
      <c r="E451" s="275"/>
      <c r="F451" s="275"/>
      <c r="G451" s="275"/>
      <c r="H451" s="275"/>
    </row>
    <row r="452" spans="2:8" ht="15" customHeight="1" outlineLevel="1" x14ac:dyDescent="0.2">
      <c r="B452" s="44">
        <v>2019</v>
      </c>
      <c r="C452" s="225"/>
      <c r="D452" s="270">
        <v>2135</v>
      </c>
      <c r="E452" s="270"/>
      <c r="F452" s="270">
        <v>10780</v>
      </c>
      <c r="G452" s="270"/>
      <c r="H452" s="270">
        <v>542153.83400000003</v>
      </c>
    </row>
    <row r="453" spans="2:8" ht="15" customHeight="1" outlineLevel="1" x14ac:dyDescent="0.2">
      <c r="B453" s="44">
        <v>2018</v>
      </c>
      <c r="C453" s="225"/>
      <c r="D453" s="270">
        <v>2061</v>
      </c>
      <c r="E453" s="270"/>
      <c r="F453" s="270">
        <v>10270</v>
      </c>
      <c r="G453" s="270"/>
      <c r="H453" s="270">
        <v>527256.429</v>
      </c>
    </row>
    <row r="454" spans="2:8" ht="15" customHeight="1" outlineLevel="1" x14ac:dyDescent="0.2">
      <c r="B454" s="44">
        <v>2017</v>
      </c>
      <c r="C454" s="225"/>
      <c r="D454" s="270">
        <v>1725</v>
      </c>
      <c r="E454" s="270"/>
      <c r="F454" s="270">
        <v>9803</v>
      </c>
      <c r="G454" s="270"/>
      <c r="H454" s="270">
        <v>512562.38</v>
      </c>
    </row>
    <row r="455" spans="2:8" ht="15" customHeight="1" outlineLevel="1" x14ac:dyDescent="0.2">
      <c r="B455" s="44">
        <v>2016</v>
      </c>
      <c r="C455" s="225"/>
      <c r="D455" s="270">
        <v>1498</v>
      </c>
      <c r="E455" s="270"/>
      <c r="F455" s="270">
        <v>9116</v>
      </c>
      <c r="G455" s="270"/>
      <c r="H455" s="270">
        <v>462077.14899999998</v>
      </c>
    </row>
    <row r="456" spans="2:8" ht="15" customHeight="1" outlineLevel="1" x14ac:dyDescent="0.2">
      <c r="B456" s="44">
        <v>2015</v>
      </c>
      <c r="C456" s="225"/>
      <c r="D456" s="270">
        <v>1345</v>
      </c>
      <c r="E456" s="270"/>
      <c r="F456" s="270">
        <v>8353</v>
      </c>
      <c r="G456" s="270"/>
      <c r="H456" s="270">
        <v>403917.74099999998</v>
      </c>
    </row>
    <row r="457" spans="2:8" ht="15" customHeight="1" outlineLevel="1" x14ac:dyDescent="0.2">
      <c r="B457" s="44">
        <v>2014</v>
      </c>
      <c r="C457" s="70"/>
      <c r="D457" s="270">
        <v>1213</v>
      </c>
      <c r="E457" s="270"/>
      <c r="F457" s="270">
        <v>7811</v>
      </c>
      <c r="G457" s="270"/>
      <c r="H457" s="270">
        <v>365697.73300000001</v>
      </c>
    </row>
    <row r="458" spans="2:8" ht="15" customHeight="1" outlineLevel="1" x14ac:dyDescent="0.2">
      <c r="B458" s="225" t="s">
        <v>26</v>
      </c>
      <c r="C458" s="225"/>
      <c r="D458" s="275"/>
      <c r="E458" s="275"/>
      <c r="F458" s="275"/>
      <c r="G458" s="275"/>
      <c r="H458" s="275"/>
    </row>
    <row r="459" spans="2:8" ht="15" customHeight="1" outlineLevel="1" x14ac:dyDescent="0.2">
      <c r="B459" s="44">
        <v>2019</v>
      </c>
      <c r="C459" s="225"/>
      <c r="D459" s="270">
        <v>309</v>
      </c>
      <c r="E459" s="270"/>
      <c r="F459" s="270">
        <v>1240</v>
      </c>
      <c r="G459" s="270"/>
      <c r="H459" s="270">
        <v>166056.72</v>
      </c>
    </row>
    <row r="460" spans="2:8" ht="15" customHeight="1" outlineLevel="1" x14ac:dyDescent="0.2">
      <c r="B460" s="44">
        <v>2018</v>
      </c>
      <c r="C460" s="225"/>
      <c r="D460" s="270">
        <v>282</v>
      </c>
      <c r="E460" s="270"/>
      <c r="F460" s="270">
        <v>1069</v>
      </c>
      <c r="G460" s="270"/>
      <c r="H460" s="270">
        <v>119718.189</v>
      </c>
    </row>
    <row r="461" spans="2:8" ht="15" customHeight="1" outlineLevel="1" x14ac:dyDescent="0.2">
      <c r="B461" s="44">
        <v>2017</v>
      </c>
      <c r="C461" s="225"/>
      <c r="D461" s="270">
        <v>268</v>
      </c>
      <c r="E461" s="270"/>
      <c r="F461" s="270">
        <v>929</v>
      </c>
      <c r="G461" s="270"/>
      <c r="H461" s="270">
        <v>117864.583</v>
      </c>
    </row>
    <row r="462" spans="2:8" ht="15" customHeight="1" outlineLevel="1" x14ac:dyDescent="0.2">
      <c r="B462" s="44">
        <v>2016</v>
      </c>
      <c r="C462" s="225"/>
      <c r="D462" s="270">
        <v>231</v>
      </c>
      <c r="E462" s="270"/>
      <c r="F462" s="270">
        <v>766</v>
      </c>
      <c r="G462" s="270"/>
      <c r="H462" s="270">
        <v>94084.934999999998</v>
      </c>
    </row>
    <row r="463" spans="2:8" ht="15" customHeight="1" outlineLevel="1" x14ac:dyDescent="0.2">
      <c r="B463" s="44">
        <v>2015</v>
      </c>
      <c r="C463" s="225"/>
      <c r="D463" s="270">
        <v>214</v>
      </c>
      <c r="E463" s="270"/>
      <c r="F463" s="270">
        <v>714</v>
      </c>
      <c r="G463" s="270"/>
      <c r="H463" s="270">
        <v>95736.813999999998</v>
      </c>
    </row>
    <row r="464" spans="2:8" ht="15" customHeight="1" outlineLevel="1" x14ac:dyDescent="0.2">
      <c r="B464" s="44">
        <v>2014</v>
      </c>
      <c r="C464" s="70"/>
      <c r="D464" s="270">
        <v>210</v>
      </c>
      <c r="E464" s="270"/>
      <c r="F464" s="270">
        <v>675</v>
      </c>
      <c r="G464" s="270"/>
      <c r="H464" s="270">
        <v>105629.606</v>
      </c>
    </row>
    <row r="465" spans="2:8" ht="15" customHeight="1" outlineLevel="1" x14ac:dyDescent="0.2">
      <c r="B465" s="225" t="s">
        <v>27</v>
      </c>
      <c r="C465" s="225"/>
      <c r="D465" s="275"/>
      <c r="E465" s="275"/>
      <c r="F465" s="275"/>
      <c r="G465" s="275"/>
      <c r="H465" s="275"/>
    </row>
    <row r="466" spans="2:8" ht="15" customHeight="1" outlineLevel="1" x14ac:dyDescent="0.2">
      <c r="B466" s="44">
        <v>2019</v>
      </c>
      <c r="C466" s="225"/>
      <c r="D466" s="270">
        <v>764</v>
      </c>
      <c r="E466" s="270"/>
      <c r="F466" s="270">
        <v>1442</v>
      </c>
      <c r="G466" s="270"/>
      <c r="H466" s="270">
        <v>111252.41800000001</v>
      </c>
    </row>
    <row r="467" spans="2:8" ht="15" customHeight="1" outlineLevel="1" x14ac:dyDescent="0.2">
      <c r="B467" s="44">
        <v>2018</v>
      </c>
      <c r="C467" s="225"/>
      <c r="D467" s="270">
        <v>691</v>
      </c>
      <c r="E467" s="270"/>
      <c r="F467" s="270">
        <v>1307</v>
      </c>
      <c r="G467" s="270"/>
      <c r="H467" s="270">
        <v>113986.152</v>
      </c>
    </row>
    <row r="468" spans="2:8" ht="15" customHeight="1" outlineLevel="1" x14ac:dyDescent="0.2">
      <c r="B468" s="44">
        <v>2017</v>
      </c>
      <c r="C468" s="225"/>
      <c r="D468" s="270">
        <v>632</v>
      </c>
      <c r="E468" s="270"/>
      <c r="F468" s="270">
        <v>1197</v>
      </c>
      <c r="G468" s="270"/>
      <c r="H468" s="270">
        <v>105350.033</v>
      </c>
    </row>
    <row r="469" spans="2:8" ht="15" customHeight="1" outlineLevel="1" x14ac:dyDescent="0.2">
      <c r="B469" s="44">
        <v>2016</v>
      </c>
      <c r="C469" s="225"/>
      <c r="D469" s="270">
        <v>568</v>
      </c>
      <c r="E469" s="270"/>
      <c r="F469" s="270">
        <v>1066</v>
      </c>
      <c r="G469" s="270"/>
      <c r="H469" s="270">
        <v>85912.372000000003</v>
      </c>
    </row>
    <row r="470" spans="2:8" ht="15" customHeight="1" outlineLevel="1" x14ac:dyDescent="0.2">
      <c r="B470" s="44">
        <v>2015</v>
      </c>
      <c r="C470" s="225"/>
      <c r="D470" s="270">
        <v>521</v>
      </c>
      <c r="E470" s="270"/>
      <c r="F470" s="270">
        <v>971</v>
      </c>
      <c r="G470" s="270"/>
      <c r="H470" s="270">
        <v>90663.22</v>
      </c>
    </row>
    <row r="471" spans="2:8" ht="15" customHeight="1" outlineLevel="1" x14ac:dyDescent="0.2">
      <c r="B471" s="44">
        <v>2014</v>
      </c>
      <c r="C471" s="70"/>
      <c r="D471" s="270">
        <v>495</v>
      </c>
      <c r="E471" s="270"/>
      <c r="F471" s="270">
        <v>911</v>
      </c>
      <c r="G471" s="270"/>
      <c r="H471" s="270">
        <v>62621.485000000001</v>
      </c>
    </row>
    <row r="472" spans="2:8" ht="15" customHeight="1" outlineLevel="1" x14ac:dyDescent="0.2">
      <c r="B472" s="225" t="s">
        <v>28</v>
      </c>
      <c r="C472" s="225"/>
      <c r="D472" s="275"/>
      <c r="E472" s="275"/>
      <c r="F472" s="275"/>
      <c r="G472" s="275"/>
      <c r="H472" s="275"/>
    </row>
    <row r="473" spans="2:8" ht="15" customHeight="1" outlineLevel="1" x14ac:dyDescent="0.2">
      <c r="B473" s="44">
        <v>2019</v>
      </c>
      <c r="C473" s="225"/>
      <c r="D473" s="270">
        <v>1698</v>
      </c>
      <c r="E473" s="270"/>
      <c r="F473" s="270">
        <v>3499</v>
      </c>
      <c r="G473" s="270"/>
      <c r="H473" s="270">
        <v>189834.83300000001</v>
      </c>
    </row>
    <row r="474" spans="2:8" ht="15" customHeight="1" outlineLevel="1" x14ac:dyDescent="0.2">
      <c r="B474" s="44">
        <v>2018</v>
      </c>
      <c r="C474" s="225"/>
      <c r="D474" s="270">
        <v>1628</v>
      </c>
      <c r="E474" s="270"/>
      <c r="F474" s="270">
        <v>3347</v>
      </c>
      <c r="G474" s="270"/>
      <c r="H474" s="270">
        <v>166964.924</v>
      </c>
    </row>
    <row r="475" spans="2:8" ht="15" customHeight="1" outlineLevel="1" x14ac:dyDescent="0.2">
      <c r="B475" s="44">
        <v>2017</v>
      </c>
      <c r="C475" s="225"/>
      <c r="D475" s="270">
        <v>1509</v>
      </c>
      <c r="E475" s="270"/>
      <c r="F475" s="270">
        <v>2976</v>
      </c>
      <c r="G475" s="270"/>
      <c r="H475" s="270">
        <v>124884.56600000001</v>
      </c>
    </row>
    <row r="476" spans="2:8" ht="15" customHeight="1" outlineLevel="1" x14ac:dyDescent="0.2">
      <c r="B476" s="44">
        <v>2016</v>
      </c>
      <c r="C476" s="225"/>
      <c r="D476" s="270">
        <v>1394</v>
      </c>
      <c r="E476" s="270"/>
      <c r="F476" s="270">
        <v>2645</v>
      </c>
      <c r="G476" s="270"/>
      <c r="H476" s="270">
        <v>105128.629</v>
      </c>
    </row>
    <row r="477" spans="2:8" ht="15" customHeight="1" outlineLevel="1" x14ac:dyDescent="0.2">
      <c r="B477" s="44">
        <v>2015</v>
      </c>
      <c r="C477" s="225"/>
      <c r="D477" s="270">
        <v>1360</v>
      </c>
      <c r="E477" s="270"/>
      <c r="F477" s="270">
        <v>2488</v>
      </c>
      <c r="G477" s="270"/>
      <c r="H477" s="270">
        <v>92713.735000000001</v>
      </c>
    </row>
    <row r="478" spans="2:8" ht="15" customHeight="1" outlineLevel="1" x14ac:dyDescent="0.2">
      <c r="B478" s="44">
        <v>2014</v>
      </c>
      <c r="C478" s="70"/>
      <c r="D478" s="270">
        <v>1326</v>
      </c>
      <c r="E478" s="270"/>
      <c r="F478" s="270">
        <v>2438</v>
      </c>
      <c r="G478" s="270"/>
      <c r="H478" s="270">
        <v>89563.168999999994</v>
      </c>
    </row>
    <row r="479" spans="2:8" ht="15" customHeight="1" outlineLevel="1" x14ac:dyDescent="0.2">
      <c r="B479" s="225" t="s">
        <v>29</v>
      </c>
      <c r="C479" s="225"/>
      <c r="D479" s="275"/>
      <c r="E479" s="275"/>
      <c r="F479" s="275"/>
      <c r="G479" s="275"/>
      <c r="H479" s="275"/>
    </row>
    <row r="480" spans="2:8" ht="15" customHeight="1" outlineLevel="1" x14ac:dyDescent="0.2">
      <c r="B480" s="44">
        <v>2019</v>
      </c>
      <c r="C480" s="225"/>
      <c r="D480" s="270">
        <v>2534</v>
      </c>
      <c r="E480" s="270"/>
      <c r="F480" s="270">
        <v>7113</v>
      </c>
      <c r="G480" s="270"/>
      <c r="H480" s="270">
        <v>284791.30099999998</v>
      </c>
    </row>
    <row r="481" spans="2:8" ht="15" customHeight="1" outlineLevel="1" x14ac:dyDescent="0.2">
      <c r="B481" s="44">
        <v>2018</v>
      </c>
      <c r="C481" s="225"/>
      <c r="D481" s="270">
        <v>2542</v>
      </c>
      <c r="E481" s="270"/>
      <c r="F481" s="270">
        <v>6799</v>
      </c>
      <c r="G481" s="270"/>
      <c r="H481" s="270">
        <v>270539.78200000001</v>
      </c>
    </row>
    <row r="482" spans="2:8" ht="15" customHeight="1" outlineLevel="1" x14ac:dyDescent="0.2">
      <c r="B482" s="44">
        <v>2017</v>
      </c>
      <c r="C482" s="225"/>
      <c r="D482" s="270">
        <v>2458</v>
      </c>
      <c r="E482" s="270"/>
      <c r="F482" s="270">
        <v>7175</v>
      </c>
      <c r="G482" s="270"/>
      <c r="H482" s="270">
        <v>253299.88699999999</v>
      </c>
    </row>
    <row r="483" spans="2:8" ht="15" customHeight="1" outlineLevel="1" x14ac:dyDescent="0.2">
      <c r="B483" s="44">
        <v>2016</v>
      </c>
      <c r="C483" s="225"/>
      <c r="D483" s="270">
        <v>2323</v>
      </c>
      <c r="E483" s="270"/>
      <c r="F483" s="270">
        <v>6819</v>
      </c>
      <c r="G483" s="270"/>
      <c r="H483" s="270">
        <v>216531.383</v>
      </c>
    </row>
    <row r="484" spans="2:8" ht="15" customHeight="1" outlineLevel="1" x14ac:dyDescent="0.2">
      <c r="B484" s="44">
        <v>2015</v>
      </c>
      <c r="C484" s="225"/>
      <c r="D484" s="270">
        <v>2127</v>
      </c>
      <c r="E484" s="270"/>
      <c r="F484" s="270">
        <v>6650</v>
      </c>
      <c r="G484" s="270"/>
      <c r="H484" s="270">
        <v>203113.64600000001</v>
      </c>
    </row>
    <row r="485" spans="2:8" ht="15" customHeight="1" outlineLevel="1" x14ac:dyDescent="0.2">
      <c r="B485" s="44">
        <v>2014</v>
      </c>
      <c r="C485" s="70"/>
      <c r="D485" s="270">
        <v>1925</v>
      </c>
      <c r="E485" s="270"/>
      <c r="F485" s="270">
        <v>5118</v>
      </c>
      <c r="G485" s="270"/>
      <c r="H485" s="270">
        <v>193853.443</v>
      </c>
    </row>
    <row r="486" spans="2:8" ht="15" customHeight="1" outlineLevel="1" x14ac:dyDescent="0.2">
      <c r="B486" s="225" t="s">
        <v>30</v>
      </c>
      <c r="C486" s="225"/>
      <c r="D486" s="275"/>
      <c r="E486" s="275"/>
      <c r="F486" s="275"/>
      <c r="G486" s="275"/>
      <c r="H486" s="275"/>
    </row>
    <row r="487" spans="2:8" ht="15" customHeight="1" outlineLevel="1" x14ac:dyDescent="0.2">
      <c r="B487" s="44">
        <v>2019</v>
      </c>
      <c r="C487" s="225"/>
      <c r="D487" s="270">
        <v>499</v>
      </c>
      <c r="E487" s="270"/>
      <c r="F487" s="270">
        <v>1134</v>
      </c>
      <c r="G487" s="270"/>
      <c r="H487" s="270">
        <v>11464.635</v>
      </c>
    </row>
    <row r="488" spans="2:8" ht="15" customHeight="1" outlineLevel="1" x14ac:dyDescent="0.2">
      <c r="B488" s="44">
        <v>2018</v>
      </c>
      <c r="C488" s="225"/>
      <c r="D488" s="270">
        <v>502</v>
      </c>
      <c r="E488" s="270"/>
      <c r="F488" s="270">
        <v>1190</v>
      </c>
      <c r="G488" s="270"/>
      <c r="H488" s="270">
        <v>12166.605</v>
      </c>
    </row>
    <row r="489" spans="2:8" ht="15" customHeight="1" outlineLevel="1" x14ac:dyDescent="0.2">
      <c r="B489" s="44">
        <v>2017</v>
      </c>
      <c r="C489" s="225"/>
      <c r="D489" s="270">
        <v>499</v>
      </c>
      <c r="E489" s="270"/>
      <c r="F489" s="270">
        <v>1185</v>
      </c>
      <c r="G489" s="270"/>
      <c r="H489" s="270">
        <v>11790.725</v>
      </c>
    </row>
    <row r="490" spans="2:8" ht="15" customHeight="1" outlineLevel="1" x14ac:dyDescent="0.2">
      <c r="B490" s="44">
        <v>2016</v>
      </c>
      <c r="C490" s="225"/>
      <c r="D490" s="270">
        <v>502</v>
      </c>
      <c r="E490" s="270"/>
      <c r="F490" s="270">
        <v>1179</v>
      </c>
      <c r="G490" s="270"/>
      <c r="H490" s="270">
        <v>12179.736999999999</v>
      </c>
    </row>
    <row r="491" spans="2:8" ht="15" customHeight="1" outlineLevel="1" x14ac:dyDescent="0.2">
      <c r="B491" s="44">
        <v>2015</v>
      </c>
      <c r="C491" s="225"/>
      <c r="D491" s="270">
        <v>556</v>
      </c>
      <c r="E491" s="270"/>
      <c r="F491" s="270">
        <v>1220</v>
      </c>
      <c r="G491" s="270"/>
      <c r="H491" s="270">
        <v>9747.5290000000005</v>
      </c>
    </row>
    <row r="492" spans="2:8" ht="15" customHeight="1" outlineLevel="1" x14ac:dyDescent="0.2">
      <c r="B492" s="44">
        <v>2014</v>
      </c>
      <c r="C492" s="70"/>
      <c r="D492" s="270">
        <v>578</v>
      </c>
      <c r="E492" s="270"/>
      <c r="F492" s="270">
        <v>1277</v>
      </c>
      <c r="G492" s="270"/>
      <c r="H492" s="270">
        <v>10251.799000000001</v>
      </c>
    </row>
    <row r="493" spans="2:8" ht="15" customHeight="1" outlineLevel="1" x14ac:dyDescent="0.2">
      <c r="B493" s="225" t="s">
        <v>31</v>
      </c>
      <c r="C493" s="225"/>
      <c r="D493" s="275"/>
      <c r="E493" s="275"/>
      <c r="F493" s="275"/>
      <c r="G493" s="275"/>
      <c r="H493" s="275"/>
    </row>
    <row r="494" spans="2:8" ht="15" customHeight="1" outlineLevel="1" x14ac:dyDescent="0.2">
      <c r="B494" s="44">
        <v>2019</v>
      </c>
      <c r="C494" s="225"/>
      <c r="D494" s="270">
        <v>1346</v>
      </c>
      <c r="E494" s="270"/>
      <c r="F494" s="270">
        <v>2433</v>
      </c>
      <c r="G494" s="270"/>
      <c r="H494" s="270">
        <v>119496.689</v>
      </c>
    </row>
    <row r="495" spans="2:8" ht="15" customHeight="1" outlineLevel="1" x14ac:dyDescent="0.2">
      <c r="B495" s="44">
        <v>2018</v>
      </c>
      <c r="C495" s="225"/>
      <c r="D495" s="270">
        <v>1262</v>
      </c>
      <c r="E495" s="270"/>
      <c r="F495" s="270">
        <v>2089</v>
      </c>
      <c r="G495" s="270"/>
      <c r="H495" s="270">
        <v>106994.789</v>
      </c>
    </row>
    <row r="496" spans="2:8" ht="15" customHeight="1" outlineLevel="1" x14ac:dyDescent="0.2">
      <c r="B496" s="44">
        <v>2017</v>
      </c>
      <c r="C496" s="225"/>
      <c r="D496" s="270">
        <v>1194</v>
      </c>
      <c r="E496" s="270"/>
      <c r="F496" s="270">
        <v>1909</v>
      </c>
      <c r="G496" s="270"/>
      <c r="H496" s="270">
        <v>99465.777000000002</v>
      </c>
    </row>
    <row r="497" spans="2:8" ht="15" customHeight="1" outlineLevel="1" x14ac:dyDescent="0.2">
      <c r="B497" s="44">
        <v>2016</v>
      </c>
      <c r="C497" s="225"/>
      <c r="D497" s="270">
        <v>1161</v>
      </c>
      <c r="E497" s="270"/>
      <c r="F497" s="270">
        <v>1822</v>
      </c>
      <c r="G497" s="270"/>
      <c r="H497" s="270">
        <v>88555.948999999993</v>
      </c>
    </row>
    <row r="498" spans="2:8" ht="15" customHeight="1" outlineLevel="1" x14ac:dyDescent="0.2">
      <c r="B498" s="44">
        <v>2015</v>
      </c>
      <c r="C498" s="225"/>
      <c r="D498" s="270">
        <v>1130</v>
      </c>
      <c r="E498" s="270"/>
      <c r="F498" s="270">
        <v>1728</v>
      </c>
      <c r="G498" s="270"/>
      <c r="H498" s="270">
        <v>78073.911999999997</v>
      </c>
    </row>
    <row r="499" spans="2:8" ht="15" customHeight="1" outlineLevel="1" x14ac:dyDescent="0.2">
      <c r="B499" s="44">
        <v>2014</v>
      </c>
      <c r="C499" s="70"/>
      <c r="D499" s="270">
        <v>1089</v>
      </c>
      <c r="E499" s="270"/>
      <c r="F499" s="270">
        <v>1652</v>
      </c>
      <c r="G499" s="270"/>
      <c r="H499" s="270">
        <v>79281.259000000005</v>
      </c>
    </row>
    <row r="500" spans="2:8" ht="15" customHeight="1" outlineLevel="1" x14ac:dyDescent="0.2">
      <c r="B500" s="225" t="s">
        <v>32</v>
      </c>
      <c r="C500" s="225"/>
      <c r="D500" s="275"/>
      <c r="E500" s="275"/>
      <c r="F500" s="275"/>
      <c r="G500" s="275"/>
      <c r="H500" s="275"/>
    </row>
    <row r="501" spans="2:8" ht="15" customHeight="1" outlineLevel="1" x14ac:dyDescent="0.2">
      <c r="B501" s="44">
        <v>2019</v>
      </c>
      <c r="C501" s="225"/>
      <c r="D501" s="270">
        <v>554</v>
      </c>
      <c r="E501" s="270"/>
      <c r="F501" s="270">
        <v>1250</v>
      </c>
      <c r="G501" s="270"/>
      <c r="H501" s="270">
        <v>49879.213000000003</v>
      </c>
    </row>
    <row r="502" spans="2:8" ht="15" customHeight="1" outlineLevel="1" x14ac:dyDescent="0.2">
      <c r="B502" s="44">
        <v>2018</v>
      </c>
      <c r="C502" s="225"/>
      <c r="D502" s="270">
        <v>546</v>
      </c>
      <c r="E502" s="270"/>
      <c r="F502" s="270">
        <v>1187</v>
      </c>
      <c r="G502" s="270"/>
      <c r="H502" s="270">
        <v>43721.087</v>
      </c>
    </row>
    <row r="503" spans="2:8" ht="15" customHeight="1" outlineLevel="1" x14ac:dyDescent="0.2">
      <c r="B503" s="44">
        <v>2017</v>
      </c>
      <c r="C503" s="225"/>
      <c r="D503" s="270">
        <v>554</v>
      </c>
      <c r="E503" s="270"/>
      <c r="F503" s="270">
        <v>1160</v>
      </c>
      <c r="G503" s="270"/>
      <c r="H503" s="270">
        <v>41252.644999999997</v>
      </c>
    </row>
    <row r="504" spans="2:8" ht="15" customHeight="1" outlineLevel="1" x14ac:dyDescent="0.2">
      <c r="B504" s="44">
        <v>2016</v>
      </c>
      <c r="C504" s="225"/>
      <c r="D504" s="270">
        <v>514</v>
      </c>
      <c r="E504" s="270"/>
      <c r="F504" s="270">
        <v>1049</v>
      </c>
      <c r="G504" s="270"/>
      <c r="H504" s="270">
        <v>34277.845000000001</v>
      </c>
    </row>
    <row r="505" spans="2:8" ht="15" customHeight="1" outlineLevel="1" x14ac:dyDescent="0.2">
      <c r="B505" s="44">
        <v>2015</v>
      </c>
      <c r="C505" s="225"/>
      <c r="D505" s="270">
        <v>498</v>
      </c>
      <c r="E505" s="270"/>
      <c r="F505" s="270">
        <v>988</v>
      </c>
      <c r="G505" s="270"/>
      <c r="H505" s="270">
        <v>42034.071000000004</v>
      </c>
    </row>
    <row r="506" spans="2:8" ht="15" customHeight="1" outlineLevel="1" x14ac:dyDescent="0.2">
      <c r="B506" s="44">
        <v>2014</v>
      </c>
      <c r="C506" s="70"/>
      <c r="D506" s="270">
        <v>458</v>
      </c>
      <c r="E506" s="270"/>
      <c r="F506" s="270">
        <v>907</v>
      </c>
      <c r="G506" s="270"/>
      <c r="H506" s="270">
        <v>31983.203000000001</v>
      </c>
    </row>
    <row r="507" spans="2:8" ht="15" customHeight="1" outlineLevel="1" x14ac:dyDescent="0.2">
      <c r="B507" s="225" t="s">
        <v>33</v>
      </c>
      <c r="C507" s="225"/>
      <c r="D507" s="275"/>
      <c r="E507" s="275"/>
      <c r="F507" s="275"/>
      <c r="G507" s="275"/>
      <c r="H507" s="275"/>
    </row>
    <row r="508" spans="2:8" ht="15" customHeight="1" outlineLevel="1" x14ac:dyDescent="0.2">
      <c r="B508" s="44">
        <v>2019</v>
      </c>
      <c r="C508" s="225"/>
      <c r="D508" s="270">
        <v>556</v>
      </c>
      <c r="E508" s="270"/>
      <c r="F508" s="270">
        <v>958</v>
      </c>
      <c r="G508" s="270"/>
      <c r="H508" s="270">
        <v>18870.682000000001</v>
      </c>
    </row>
    <row r="509" spans="2:8" ht="15" customHeight="1" outlineLevel="1" x14ac:dyDescent="0.2">
      <c r="B509" s="44">
        <v>2018</v>
      </c>
      <c r="C509" s="225"/>
      <c r="D509" s="270">
        <v>543</v>
      </c>
      <c r="E509" s="270"/>
      <c r="F509" s="270">
        <v>975</v>
      </c>
      <c r="G509" s="270"/>
      <c r="H509" s="270">
        <v>18897.833999999999</v>
      </c>
    </row>
    <row r="510" spans="2:8" ht="15" customHeight="1" outlineLevel="1" x14ac:dyDescent="0.2">
      <c r="B510" s="44">
        <v>2017</v>
      </c>
      <c r="C510" s="225"/>
      <c r="D510" s="270">
        <v>538</v>
      </c>
      <c r="E510" s="270"/>
      <c r="F510" s="270">
        <v>984</v>
      </c>
      <c r="G510" s="270"/>
      <c r="H510" s="270">
        <v>18934.976999999999</v>
      </c>
    </row>
    <row r="511" spans="2:8" ht="15" customHeight="1" outlineLevel="1" x14ac:dyDescent="0.2">
      <c r="B511" s="44">
        <v>2016</v>
      </c>
      <c r="C511" s="225"/>
      <c r="D511" s="270">
        <v>529</v>
      </c>
      <c r="E511" s="270"/>
      <c r="F511" s="270">
        <v>975</v>
      </c>
      <c r="G511" s="270"/>
      <c r="H511" s="270">
        <v>19227.672999999999</v>
      </c>
    </row>
    <row r="512" spans="2:8" ht="15" customHeight="1" outlineLevel="1" x14ac:dyDescent="0.2">
      <c r="B512" s="44">
        <v>2015</v>
      </c>
      <c r="C512" s="225"/>
      <c r="D512" s="270">
        <v>545</v>
      </c>
      <c r="E512" s="270"/>
      <c r="F512" s="270">
        <v>986</v>
      </c>
      <c r="G512" s="270"/>
      <c r="H512" s="270">
        <v>18711.845000000001</v>
      </c>
    </row>
    <row r="513" spans="2:15" ht="15" customHeight="1" outlineLevel="1" x14ac:dyDescent="0.2">
      <c r="B513" s="44">
        <v>2014</v>
      </c>
      <c r="C513" s="70"/>
      <c r="D513" s="270">
        <v>549</v>
      </c>
      <c r="E513" s="270"/>
      <c r="F513" s="270">
        <v>950</v>
      </c>
      <c r="G513" s="270"/>
      <c r="H513" s="270">
        <v>17883.538</v>
      </c>
    </row>
    <row r="514" spans="2:15" ht="15" customHeight="1" x14ac:dyDescent="0.2">
      <c r="B514" s="257" t="s">
        <v>204</v>
      </c>
      <c r="C514" s="257"/>
      <c r="D514" s="270"/>
      <c r="E514" s="270"/>
      <c r="F514" s="270"/>
      <c r="G514" s="270"/>
      <c r="H514" s="270"/>
    </row>
    <row r="515" spans="2:15" ht="15" customHeight="1" x14ac:dyDescent="0.2">
      <c r="B515" s="44">
        <v>2019</v>
      </c>
      <c r="C515" s="257"/>
      <c r="D515" s="270">
        <v>1693</v>
      </c>
      <c r="E515" s="270"/>
      <c r="F515" s="270">
        <v>4677</v>
      </c>
      <c r="G515" s="270"/>
      <c r="H515" s="270">
        <v>462747.141</v>
      </c>
      <c r="K515" s="269"/>
      <c r="L515" s="69"/>
      <c r="M515" s="269"/>
      <c r="N515" s="69"/>
      <c r="O515" s="269"/>
    </row>
    <row r="516" spans="2:15" ht="15" customHeight="1" x14ac:dyDescent="0.2">
      <c r="B516" s="44">
        <v>2018</v>
      </c>
      <c r="C516" s="257"/>
      <c r="D516" s="270">
        <v>1620</v>
      </c>
      <c r="E516" s="270"/>
      <c r="F516" s="270">
        <v>4489</v>
      </c>
      <c r="G516" s="270"/>
      <c r="H516" s="270">
        <v>428674.51699999999</v>
      </c>
    </row>
    <row r="517" spans="2:15" ht="15" customHeight="1" x14ac:dyDescent="0.2">
      <c r="B517" s="44">
        <v>2017</v>
      </c>
      <c r="C517" s="257"/>
      <c r="D517" s="270">
        <v>1532</v>
      </c>
      <c r="E517" s="270"/>
      <c r="F517" s="270">
        <v>3893</v>
      </c>
      <c r="G517" s="270"/>
      <c r="H517" s="270">
        <v>403160.67</v>
      </c>
    </row>
    <row r="518" spans="2:15" ht="15" customHeight="1" x14ac:dyDescent="0.2">
      <c r="B518" s="44">
        <v>2016</v>
      </c>
      <c r="C518" s="257"/>
      <c r="D518" s="270">
        <v>1448</v>
      </c>
      <c r="E518" s="270"/>
      <c r="F518" s="270">
        <v>3935</v>
      </c>
      <c r="G518" s="270"/>
      <c r="H518" s="270">
        <v>323996.44400000002</v>
      </c>
    </row>
    <row r="519" spans="2:15" ht="15" customHeight="1" x14ac:dyDescent="0.2">
      <c r="B519" s="44">
        <v>2015</v>
      </c>
      <c r="C519" s="257"/>
      <c r="D519" s="270">
        <v>1438</v>
      </c>
      <c r="E519" s="270"/>
      <c r="F519" s="270">
        <v>3958</v>
      </c>
      <c r="G519" s="270"/>
      <c r="H519" s="270">
        <v>315845.57699999999</v>
      </c>
    </row>
    <row r="520" spans="2:15" ht="15" customHeight="1" x14ac:dyDescent="0.2">
      <c r="B520" s="44">
        <v>2014</v>
      </c>
      <c r="C520" s="70"/>
      <c r="D520" s="270">
        <v>1399</v>
      </c>
      <c r="E520" s="270"/>
      <c r="F520" s="270">
        <v>3550</v>
      </c>
      <c r="G520" s="270"/>
      <c r="H520" s="270">
        <v>325278.34499999997</v>
      </c>
      <c r="I520" s="70" t="s">
        <v>276</v>
      </c>
    </row>
    <row r="521" spans="2:15" ht="15" customHeight="1" outlineLevel="1" x14ac:dyDescent="0.2">
      <c r="B521" s="225" t="s">
        <v>17</v>
      </c>
      <c r="C521" s="225"/>
      <c r="D521" s="275"/>
      <c r="E521" s="275"/>
      <c r="F521" s="275"/>
      <c r="G521" s="275"/>
      <c r="H521" s="275"/>
    </row>
    <row r="522" spans="2:15" ht="15" customHeight="1" outlineLevel="1" x14ac:dyDescent="0.2">
      <c r="B522" s="44">
        <v>2019</v>
      </c>
      <c r="C522" s="225"/>
      <c r="D522" s="270">
        <v>161</v>
      </c>
      <c r="E522" s="270"/>
      <c r="F522" s="270">
        <v>327</v>
      </c>
      <c r="H522" s="270">
        <v>6525.7190000000001</v>
      </c>
    </row>
    <row r="523" spans="2:15" ht="15" customHeight="1" outlineLevel="1" x14ac:dyDescent="0.2">
      <c r="B523" s="44">
        <v>2018</v>
      </c>
      <c r="C523" s="173"/>
      <c r="D523" s="270">
        <v>168</v>
      </c>
      <c r="E523" s="270"/>
      <c r="F523" s="270">
        <v>330</v>
      </c>
      <c r="G523" s="270"/>
      <c r="H523" s="270">
        <v>7084.027</v>
      </c>
    </row>
    <row r="524" spans="2:15" ht="15" customHeight="1" outlineLevel="1" x14ac:dyDescent="0.2">
      <c r="B524" s="44">
        <v>2017</v>
      </c>
      <c r="C524" s="173"/>
      <c r="D524" s="270">
        <v>156</v>
      </c>
      <c r="E524" s="270"/>
      <c r="F524" s="270">
        <v>333</v>
      </c>
      <c r="G524" s="270"/>
      <c r="H524" s="270">
        <v>6151</v>
      </c>
    </row>
    <row r="525" spans="2:15" ht="15" customHeight="1" outlineLevel="1" x14ac:dyDescent="0.2">
      <c r="B525" s="44">
        <v>2016</v>
      </c>
      <c r="C525" s="225"/>
      <c r="D525" s="270">
        <v>168</v>
      </c>
      <c r="E525" s="270"/>
      <c r="F525" s="270">
        <v>331</v>
      </c>
      <c r="G525" s="270"/>
      <c r="H525" s="270">
        <v>4521.6959999999999</v>
      </c>
    </row>
    <row r="526" spans="2:15" ht="15" customHeight="1" outlineLevel="1" x14ac:dyDescent="0.2">
      <c r="B526" s="44">
        <v>2015</v>
      </c>
      <c r="C526" s="225"/>
      <c r="D526" s="270">
        <v>148</v>
      </c>
      <c r="E526" s="270"/>
      <c r="F526" s="270">
        <v>297</v>
      </c>
      <c r="G526" s="270"/>
      <c r="H526" s="270">
        <v>4355.3649999999998</v>
      </c>
    </row>
    <row r="527" spans="2:15" ht="15" customHeight="1" outlineLevel="1" x14ac:dyDescent="0.2">
      <c r="B527" s="44">
        <v>2014</v>
      </c>
      <c r="C527" s="70"/>
      <c r="D527" s="270">
        <v>143</v>
      </c>
      <c r="E527" s="270"/>
      <c r="F527" s="270">
        <v>298</v>
      </c>
      <c r="G527" s="270"/>
      <c r="H527" s="270">
        <v>5106.0309999999999</v>
      </c>
    </row>
    <row r="528" spans="2:15" ht="15" customHeight="1" outlineLevel="1" x14ac:dyDescent="0.2">
      <c r="B528" s="225" t="s">
        <v>18</v>
      </c>
      <c r="C528" s="225"/>
      <c r="D528" s="275"/>
      <c r="E528" s="275"/>
      <c r="F528" s="275"/>
      <c r="G528" s="275"/>
      <c r="H528" s="275"/>
    </row>
    <row r="529" spans="2:8" ht="15" customHeight="1" outlineLevel="1" x14ac:dyDescent="0.2">
      <c r="B529" s="44">
        <v>2019</v>
      </c>
      <c r="C529" s="225"/>
      <c r="D529" s="270">
        <v>0</v>
      </c>
      <c r="E529" s="270"/>
      <c r="F529" s="270">
        <v>0</v>
      </c>
      <c r="G529" s="270"/>
      <c r="H529" s="270">
        <v>0</v>
      </c>
    </row>
    <row r="530" spans="2:8" ht="15" customHeight="1" outlineLevel="1" x14ac:dyDescent="0.2">
      <c r="B530" s="44">
        <v>2018</v>
      </c>
      <c r="C530" s="225"/>
      <c r="D530" s="270">
        <v>0</v>
      </c>
      <c r="E530" s="270"/>
      <c r="F530" s="270">
        <v>0</v>
      </c>
      <c r="G530" s="270"/>
      <c r="H530" s="270">
        <v>0</v>
      </c>
    </row>
    <row r="531" spans="2:8" ht="15" customHeight="1" outlineLevel="1" x14ac:dyDescent="0.2">
      <c r="B531" s="44">
        <v>2017</v>
      </c>
      <c r="C531" s="225"/>
      <c r="D531" s="270">
        <v>0</v>
      </c>
      <c r="E531" s="270"/>
      <c r="F531" s="270">
        <v>0</v>
      </c>
      <c r="G531" s="270"/>
      <c r="H531" s="270">
        <v>0</v>
      </c>
    </row>
    <row r="532" spans="2:8" ht="15" customHeight="1" outlineLevel="1" x14ac:dyDescent="0.2">
      <c r="B532" s="44">
        <v>2016</v>
      </c>
      <c r="C532" s="225"/>
      <c r="D532" s="270">
        <v>0</v>
      </c>
      <c r="E532" s="270"/>
      <c r="F532" s="270">
        <v>0</v>
      </c>
      <c r="G532" s="270"/>
      <c r="H532" s="270">
        <v>0</v>
      </c>
    </row>
    <row r="533" spans="2:8" ht="15" customHeight="1" outlineLevel="1" x14ac:dyDescent="0.2">
      <c r="B533" s="44">
        <v>2015</v>
      </c>
      <c r="C533" s="225"/>
      <c r="D533" s="270">
        <v>0</v>
      </c>
      <c r="E533" s="270"/>
      <c r="F533" s="270">
        <v>0</v>
      </c>
      <c r="G533" s="270"/>
      <c r="H533" s="270">
        <v>0</v>
      </c>
    </row>
    <row r="534" spans="2:8" ht="15" customHeight="1" outlineLevel="1" x14ac:dyDescent="0.2">
      <c r="B534" s="44">
        <v>2014</v>
      </c>
      <c r="C534" s="70"/>
      <c r="D534" s="270">
        <v>0</v>
      </c>
      <c r="E534" s="270"/>
      <c r="F534" s="270">
        <v>0</v>
      </c>
      <c r="G534" s="270"/>
      <c r="H534" s="270">
        <v>0</v>
      </c>
    </row>
    <row r="535" spans="2:8" ht="15" customHeight="1" outlineLevel="1" x14ac:dyDescent="0.2">
      <c r="B535" s="225" t="s">
        <v>19</v>
      </c>
      <c r="C535" s="225"/>
      <c r="D535" s="275"/>
      <c r="E535" s="275"/>
      <c r="F535" s="275"/>
      <c r="G535" s="275"/>
      <c r="H535" s="275"/>
    </row>
    <row r="536" spans="2:8" ht="15" customHeight="1" outlineLevel="1" x14ac:dyDescent="0.2">
      <c r="B536" s="44">
        <v>2019</v>
      </c>
      <c r="C536" s="225"/>
      <c r="D536" s="270">
        <v>74</v>
      </c>
      <c r="E536" s="270"/>
      <c r="F536" s="270">
        <v>522</v>
      </c>
      <c r="G536" s="270"/>
      <c r="H536" s="270">
        <v>59878.754000000001</v>
      </c>
    </row>
    <row r="537" spans="2:8" ht="15" customHeight="1" outlineLevel="1" x14ac:dyDescent="0.2">
      <c r="B537" s="44">
        <v>2018</v>
      </c>
      <c r="C537" s="225"/>
      <c r="D537" s="270">
        <v>66</v>
      </c>
      <c r="E537" s="270"/>
      <c r="F537" s="270">
        <v>476</v>
      </c>
      <c r="G537" s="270"/>
      <c r="H537" s="270">
        <v>46991.703999999998</v>
      </c>
    </row>
    <row r="538" spans="2:8" ht="15" customHeight="1" outlineLevel="1" x14ac:dyDescent="0.2">
      <c r="B538" s="44">
        <v>2017</v>
      </c>
      <c r="C538" s="225"/>
      <c r="D538" s="270">
        <v>69</v>
      </c>
      <c r="E538" s="270"/>
      <c r="F538" s="270">
        <v>469</v>
      </c>
      <c r="G538" s="270"/>
      <c r="H538" s="270">
        <v>54713.705000000002</v>
      </c>
    </row>
    <row r="539" spans="2:8" ht="15" customHeight="1" outlineLevel="1" x14ac:dyDescent="0.2">
      <c r="B539" s="44">
        <v>2016</v>
      </c>
      <c r="C539" s="225"/>
      <c r="D539" s="270">
        <v>72</v>
      </c>
      <c r="E539" s="270"/>
      <c r="F539" s="270">
        <v>402</v>
      </c>
      <c r="G539" s="270"/>
      <c r="H539" s="270">
        <v>39468.591</v>
      </c>
    </row>
    <row r="540" spans="2:8" ht="15" customHeight="1" outlineLevel="1" x14ac:dyDescent="0.2">
      <c r="B540" s="44">
        <v>2015</v>
      </c>
      <c r="C540" s="225"/>
      <c r="D540" s="270">
        <v>66</v>
      </c>
      <c r="E540" s="270"/>
      <c r="F540" s="270">
        <v>415</v>
      </c>
      <c r="G540" s="270"/>
      <c r="H540" s="270">
        <v>38746.307000000001</v>
      </c>
    </row>
    <row r="541" spans="2:8" ht="15" customHeight="1" outlineLevel="1" x14ac:dyDescent="0.2">
      <c r="B541" s="44">
        <v>2014</v>
      </c>
      <c r="C541" s="70"/>
      <c r="D541" s="270">
        <v>76</v>
      </c>
      <c r="E541" s="270"/>
      <c r="F541" s="270">
        <v>412</v>
      </c>
      <c r="G541" s="270"/>
      <c r="H541" s="270">
        <v>45603.082999999999</v>
      </c>
    </row>
    <row r="542" spans="2:8" ht="15" customHeight="1" outlineLevel="1" x14ac:dyDescent="0.2">
      <c r="B542" s="225" t="s">
        <v>20</v>
      </c>
      <c r="C542" s="225"/>
      <c r="D542" s="275"/>
      <c r="E542" s="275"/>
      <c r="F542" s="275"/>
      <c r="G542" s="275"/>
      <c r="H542" s="275"/>
    </row>
    <row r="543" spans="2:8" ht="15" customHeight="1" outlineLevel="1" x14ac:dyDescent="0.2">
      <c r="B543" s="44">
        <v>2019</v>
      </c>
      <c r="C543" s="225"/>
      <c r="D543" s="270">
        <v>4</v>
      </c>
      <c r="E543" s="270"/>
      <c r="F543" s="270">
        <v>27</v>
      </c>
      <c r="G543" s="270"/>
      <c r="H543" s="270">
        <v>28666.848000000002</v>
      </c>
    </row>
    <row r="544" spans="2:8" ht="15" customHeight="1" outlineLevel="1" x14ac:dyDescent="0.2">
      <c r="B544" s="44">
        <v>2018</v>
      </c>
      <c r="C544" s="225"/>
      <c r="D544" s="270">
        <v>3</v>
      </c>
      <c r="E544" s="270"/>
      <c r="F544" s="270">
        <v>26</v>
      </c>
      <c r="G544" s="270"/>
      <c r="H544" s="270">
        <v>28477.769</v>
      </c>
    </row>
    <row r="545" spans="1:16" s="13" customFormat="1" ht="15" customHeight="1" outlineLevel="1" x14ac:dyDescent="0.2">
      <c r="A545" s="62"/>
      <c r="B545" s="44">
        <v>2017</v>
      </c>
      <c r="C545" s="225"/>
      <c r="D545" s="270">
        <v>3</v>
      </c>
      <c r="E545" s="270"/>
      <c r="F545" s="270">
        <v>26</v>
      </c>
      <c r="G545" s="270"/>
      <c r="H545" s="270">
        <v>25071.544000000002</v>
      </c>
      <c r="J545" s="62"/>
      <c r="K545" s="62"/>
      <c r="L545" s="62"/>
      <c r="M545" s="62"/>
      <c r="N545" s="62"/>
      <c r="O545" s="62"/>
      <c r="P545" s="62"/>
    </row>
    <row r="546" spans="1:16" s="13" customFormat="1" ht="15" customHeight="1" outlineLevel="1" x14ac:dyDescent="0.2">
      <c r="A546" s="62"/>
      <c r="B546" s="44">
        <v>2016</v>
      </c>
      <c r="C546" s="225"/>
      <c r="D546" s="270">
        <v>2</v>
      </c>
      <c r="E546" s="270"/>
      <c r="F546" s="274" t="s">
        <v>37</v>
      </c>
      <c r="G546" s="274"/>
      <c r="H546" s="274" t="s">
        <v>37</v>
      </c>
      <c r="J546" s="62"/>
      <c r="K546" s="62"/>
      <c r="L546" s="62"/>
      <c r="M546" s="62"/>
      <c r="N546" s="62"/>
      <c r="O546" s="62"/>
      <c r="P546" s="62"/>
    </row>
    <row r="547" spans="1:16" s="13" customFormat="1" ht="15" customHeight="1" outlineLevel="1" x14ac:dyDescent="0.2">
      <c r="A547" s="62"/>
      <c r="B547" s="44">
        <v>2015</v>
      </c>
      <c r="C547" s="225"/>
      <c r="D547" s="270">
        <v>2</v>
      </c>
      <c r="E547" s="270"/>
      <c r="F547" s="274" t="s">
        <v>37</v>
      </c>
      <c r="G547" s="274"/>
      <c r="H547" s="274" t="s">
        <v>37</v>
      </c>
      <c r="J547" s="62"/>
      <c r="K547" s="62"/>
      <c r="L547" s="62"/>
      <c r="M547" s="62"/>
      <c r="N547" s="62"/>
      <c r="O547" s="62"/>
      <c r="P547" s="62"/>
    </row>
    <row r="548" spans="1:16" s="13" customFormat="1" ht="15" customHeight="1" outlineLevel="1" x14ac:dyDescent="0.2">
      <c r="A548" s="62"/>
      <c r="B548" s="44">
        <v>2014</v>
      </c>
      <c r="C548" s="70"/>
      <c r="D548" s="270">
        <v>3</v>
      </c>
      <c r="E548" s="270"/>
      <c r="F548" s="270">
        <v>24</v>
      </c>
      <c r="G548" s="270"/>
      <c r="H548" s="270">
        <v>28716.875</v>
      </c>
      <c r="J548" s="62"/>
      <c r="K548" s="62"/>
      <c r="L548" s="62"/>
      <c r="M548" s="62"/>
      <c r="N548" s="62"/>
      <c r="O548" s="62"/>
      <c r="P548" s="62"/>
    </row>
    <row r="549" spans="1:16" s="13" customFormat="1" ht="15" customHeight="1" outlineLevel="1" x14ac:dyDescent="0.2">
      <c r="A549" s="62"/>
      <c r="B549" s="225" t="s">
        <v>21</v>
      </c>
      <c r="C549" s="225"/>
      <c r="D549" s="275"/>
      <c r="E549" s="275"/>
      <c r="F549" s="275"/>
      <c r="G549" s="275"/>
      <c r="H549" s="275"/>
      <c r="J549" s="62"/>
      <c r="K549" s="62"/>
      <c r="L549" s="62"/>
      <c r="M549" s="62"/>
      <c r="N549" s="62"/>
      <c r="O549" s="62"/>
      <c r="P549" s="62"/>
    </row>
    <row r="550" spans="1:16" s="13" customFormat="1" ht="15" customHeight="1" outlineLevel="1" x14ac:dyDescent="0.2">
      <c r="A550" s="62"/>
      <c r="B550" s="44">
        <v>2019</v>
      </c>
      <c r="C550" s="225"/>
      <c r="D550" s="270">
        <v>17</v>
      </c>
      <c r="E550" s="270"/>
      <c r="F550" s="270">
        <v>61</v>
      </c>
      <c r="G550" s="270"/>
      <c r="H550" s="270">
        <v>4371.2070000000003</v>
      </c>
      <c r="J550" s="62"/>
      <c r="K550" s="62"/>
      <c r="L550" s="62"/>
      <c r="M550" s="62"/>
      <c r="N550" s="62"/>
      <c r="O550" s="62"/>
      <c r="P550" s="62"/>
    </row>
    <row r="551" spans="1:16" s="13" customFormat="1" ht="15" customHeight="1" outlineLevel="1" x14ac:dyDescent="0.2">
      <c r="A551" s="62"/>
      <c r="B551" s="44">
        <v>2018</v>
      </c>
      <c r="C551" s="225"/>
      <c r="D551" s="270">
        <v>17</v>
      </c>
      <c r="E551" s="270"/>
      <c r="F551" s="270">
        <v>62</v>
      </c>
      <c r="G551" s="270"/>
      <c r="H551" s="270">
        <v>4399.5159999999996</v>
      </c>
      <c r="J551" s="62"/>
      <c r="K551" s="62"/>
      <c r="L551" s="62"/>
      <c r="M551" s="62"/>
      <c r="N551" s="62"/>
      <c r="O551" s="62"/>
      <c r="P551" s="62"/>
    </row>
    <row r="552" spans="1:16" s="13" customFormat="1" ht="15" customHeight="1" outlineLevel="1" x14ac:dyDescent="0.2">
      <c r="A552" s="62"/>
      <c r="B552" s="44">
        <v>2017</v>
      </c>
      <c r="C552" s="225"/>
      <c r="D552" s="270">
        <v>18</v>
      </c>
      <c r="E552" s="270"/>
      <c r="F552" s="270">
        <v>65</v>
      </c>
      <c r="G552" s="270"/>
      <c r="H552" s="270">
        <v>5395.3969999999999</v>
      </c>
      <c r="J552" s="62"/>
      <c r="K552" s="62"/>
      <c r="L552" s="62"/>
      <c r="M552" s="62"/>
      <c r="N552" s="62"/>
      <c r="O552" s="62"/>
      <c r="P552" s="62"/>
    </row>
    <row r="553" spans="1:16" s="13" customFormat="1" ht="15" customHeight="1" outlineLevel="1" x14ac:dyDescent="0.2">
      <c r="A553" s="62"/>
      <c r="B553" s="44">
        <v>2016</v>
      </c>
      <c r="C553" s="225"/>
      <c r="D553" s="270">
        <v>18</v>
      </c>
      <c r="E553" s="270"/>
      <c r="F553" s="270">
        <v>66</v>
      </c>
      <c r="G553" s="270"/>
      <c r="H553" s="270">
        <v>4161.6819999999998</v>
      </c>
      <c r="J553" s="62"/>
      <c r="K553" s="62"/>
      <c r="L553" s="62"/>
      <c r="M553" s="62"/>
      <c r="N553" s="62"/>
      <c r="O553" s="62"/>
      <c r="P553" s="62"/>
    </row>
    <row r="554" spans="1:16" s="13" customFormat="1" ht="15" customHeight="1" outlineLevel="1" x14ac:dyDescent="0.2">
      <c r="A554" s="62"/>
      <c r="B554" s="44">
        <v>2015</v>
      </c>
      <c r="C554" s="225"/>
      <c r="D554" s="270">
        <v>3</v>
      </c>
      <c r="E554" s="270"/>
      <c r="F554" s="270">
        <v>49</v>
      </c>
      <c r="G554" s="270"/>
      <c r="H554" s="270">
        <v>3273.498</v>
      </c>
      <c r="J554" s="62"/>
      <c r="K554" s="62"/>
      <c r="L554" s="62"/>
      <c r="M554" s="62"/>
      <c r="N554" s="62"/>
      <c r="O554" s="62"/>
      <c r="P554" s="62"/>
    </row>
    <row r="555" spans="1:16" s="13" customFormat="1" ht="15" customHeight="1" outlineLevel="1" x14ac:dyDescent="0.2">
      <c r="A555" s="62"/>
      <c r="B555" s="44">
        <v>2014</v>
      </c>
      <c r="C555" s="70"/>
      <c r="D555" s="270">
        <v>4</v>
      </c>
      <c r="E555" s="270"/>
      <c r="F555" s="270">
        <v>50</v>
      </c>
      <c r="G555" s="270"/>
      <c r="H555" s="270">
        <v>4911.3410000000003</v>
      </c>
      <c r="J555" s="62"/>
      <c r="K555" s="62"/>
      <c r="L555" s="62"/>
      <c r="M555" s="62"/>
      <c r="N555" s="62"/>
      <c r="O555" s="62"/>
      <c r="P555" s="62"/>
    </row>
    <row r="556" spans="1:16" ht="15" customHeight="1" outlineLevel="1" x14ac:dyDescent="0.2">
      <c r="B556" s="225" t="s">
        <v>22</v>
      </c>
      <c r="C556" s="225"/>
      <c r="D556" s="275"/>
      <c r="E556" s="275"/>
      <c r="F556" s="275"/>
      <c r="G556" s="275"/>
      <c r="H556" s="275"/>
    </row>
    <row r="557" spans="1:16" ht="15" customHeight="1" outlineLevel="1" x14ac:dyDescent="0.2">
      <c r="B557" s="44">
        <v>2019</v>
      </c>
      <c r="C557" s="225"/>
      <c r="D557" s="270">
        <v>119</v>
      </c>
      <c r="E557" s="270"/>
      <c r="F557" s="270">
        <v>1007</v>
      </c>
      <c r="G557" s="270"/>
      <c r="H557" s="270">
        <v>49940.506000000001</v>
      </c>
    </row>
    <row r="558" spans="1:16" ht="15" customHeight="1" outlineLevel="1" x14ac:dyDescent="0.2">
      <c r="B558" s="44">
        <v>2018</v>
      </c>
      <c r="C558" s="225"/>
      <c r="D558" s="270">
        <v>112</v>
      </c>
      <c r="E558" s="270"/>
      <c r="F558" s="270">
        <v>951</v>
      </c>
      <c r="G558" s="270"/>
      <c r="H558" s="270">
        <v>45506.900999999998</v>
      </c>
    </row>
    <row r="559" spans="1:16" ht="15" customHeight="1" outlineLevel="1" x14ac:dyDescent="0.2">
      <c r="B559" s="44">
        <v>2017</v>
      </c>
      <c r="C559" s="225"/>
      <c r="D559" s="270">
        <v>101</v>
      </c>
      <c r="E559" s="270"/>
      <c r="F559" s="270">
        <v>579</v>
      </c>
      <c r="G559" s="270"/>
      <c r="H559" s="270">
        <v>31252.441999999999</v>
      </c>
    </row>
    <row r="560" spans="1:16" ht="15" customHeight="1" outlineLevel="1" x14ac:dyDescent="0.2">
      <c r="B560" s="44">
        <v>2016</v>
      </c>
      <c r="C560" s="225"/>
      <c r="D560" s="270">
        <v>98</v>
      </c>
      <c r="E560" s="270"/>
      <c r="F560" s="270">
        <v>821</v>
      </c>
      <c r="G560" s="270"/>
      <c r="H560" s="270">
        <v>35237.684000000001</v>
      </c>
    </row>
    <row r="561" spans="2:9" ht="15" customHeight="1" outlineLevel="1" x14ac:dyDescent="0.2">
      <c r="B561" s="44">
        <v>2015</v>
      </c>
      <c r="C561" s="225"/>
      <c r="D561" s="270">
        <v>103</v>
      </c>
      <c r="E561" s="270"/>
      <c r="F561" s="270">
        <v>867</v>
      </c>
      <c r="G561" s="270"/>
      <c r="H561" s="270">
        <v>36277.527000000002</v>
      </c>
    </row>
    <row r="562" spans="2:9" ht="15" customHeight="1" outlineLevel="1" x14ac:dyDescent="0.2">
      <c r="B562" s="44">
        <v>2014</v>
      </c>
      <c r="C562" s="70"/>
      <c r="D562" s="270">
        <v>117</v>
      </c>
      <c r="E562" s="270"/>
      <c r="F562" s="270">
        <v>508</v>
      </c>
      <c r="G562" s="270"/>
      <c r="H562" s="270">
        <v>22468.226999999999</v>
      </c>
    </row>
    <row r="563" spans="2:9" ht="15" customHeight="1" outlineLevel="1" x14ac:dyDescent="0.2">
      <c r="B563" s="225" t="s">
        <v>23</v>
      </c>
      <c r="C563" s="225"/>
      <c r="D563" s="275"/>
      <c r="E563" s="275"/>
      <c r="F563" s="275"/>
      <c r="G563" s="275"/>
      <c r="H563" s="275"/>
    </row>
    <row r="564" spans="2:9" ht="15" customHeight="1" outlineLevel="1" x14ac:dyDescent="0.2">
      <c r="B564" s="44">
        <v>2019</v>
      </c>
      <c r="C564" s="225"/>
      <c r="D564" s="270">
        <v>275</v>
      </c>
      <c r="E564" s="270"/>
      <c r="F564" s="270">
        <v>891</v>
      </c>
      <c r="G564" s="270"/>
      <c r="H564" s="270">
        <v>252806.785</v>
      </c>
    </row>
    <row r="565" spans="2:9" ht="15" customHeight="1" outlineLevel="1" x14ac:dyDescent="0.2">
      <c r="B565" s="44">
        <v>2018</v>
      </c>
      <c r="C565" s="225"/>
      <c r="D565" s="270">
        <v>266</v>
      </c>
      <c r="E565" s="270"/>
      <c r="F565" s="270">
        <v>922</v>
      </c>
      <c r="G565" s="270"/>
      <c r="H565" s="270">
        <v>240046.31200000001</v>
      </c>
    </row>
    <row r="566" spans="2:9" ht="15" customHeight="1" outlineLevel="1" x14ac:dyDescent="0.2">
      <c r="B566" s="44">
        <v>2017</v>
      </c>
      <c r="C566" s="225"/>
      <c r="D566" s="270">
        <v>258</v>
      </c>
      <c r="E566" s="270"/>
      <c r="F566" s="270">
        <v>817</v>
      </c>
      <c r="G566" s="270"/>
      <c r="H566" s="270">
        <v>219349.43400000001</v>
      </c>
    </row>
    <row r="567" spans="2:9" ht="15" customHeight="1" outlineLevel="1" x14ac:dyDescent="0.2">
      <c r="B567" s="44">
        <v>2016</v>
      </c>
      <c r="C567" s="225"/>
      <c r="D567" s="270">
        <v>251</v>
      </c>
      <c r="E567" s="270"/>
      <c r="F567" s="270">
        <v>820</v>
      </c>
      <c r="G567" s="270"/>
      <c r="H567" s="270">
        <v>169722.23800000001</v>
      </c>
    </row>
    <row r="568" spans="2:9" ht="15" customHeight="1" outlineLevel="1" x14ac:dyDescent="0.2">
      <c r="B568" s="44">
        <v>2015</v>
      </c>
      <c r="C568" s="225"/>
      <c r="D568" s="270">
        <v>271</v>
      </c>
      <c r="E568" s="270"/>
      <c r="F568" s="270">
        <v>815</v>
      </c>
      <c r="G568" s="270"/>
      <c r="H568" s="270">
        <v>166325.245</v>
      </c>
    </row>
    <row r="569" spans="2:9" ht="15" customHeight="1" outlineLevel="1" x14ac:dyDescent="0.2">
      <c r="B569" s="44">
        <v>2014</v>
      </c>
      <c r="C569" s="70"/>
      <c r="D569" s="270">
        <v>270</v>
      </c>
      <c r="E569" s="270"/>
      <c r="F569" s="270">
        <v>826</v>
      </c>
      <c r="G569" s="270"/>
      <c r="H569" s="270">
        <v>171914.71</v>
      </c>
      <c r="I569" s="70" t="s">
        <v>276</v>
      </c>
    </row>
    <row r="570" spans="2:9" ht="15" customHeight="1" outlineLevel="1" x14ac:dyDescent="0.2">
      <c r="B570" s="225" t="s">
        <v>24</v>
      </c>
      <c r="C570" s="225"/>
      <c r="D570" s="275"/>
      <c r="E570" s="275"/>
      <c r="F570" s="275"/>
      <c r="G570" s="275"/>
      <c r="H570" s="275"/>
    </row>
    <row r="571" spans="2:9" ht="15" customHeight="1" outlineLevel="1" x14ac:dyDescent="0.2">
      <c r="B571" s="44">
        <v>2019</v>
      </c>
      <c r="C571" s="225"/>
      <c r="D571" s="270">
        <v>76</v>
      </c>
      <c r="E571" s="270"/>
      <c r="F571" s="270">
        <v>135</v>
      </c>
      <c r="G571" s="270"/>
      <c r="H571" s="270">
        <v>11468.844999999999</v>
      </c>
    </row>
    <row r="572" spans="2:9" ht="15" customHeight="1" outlineLevel="1" x14ac:dyDescent="0.2">
      <c r="B572" s="44">
        <v>2018</v>
      </c>
      <c r="C572" s="225"/>
      <c r="D572" s="270">
        <v>73</v>
      </c>
      <c r="E572" s="270"/>
      <c r="F572" s="270">
        <v>131</v>
      </c>
      <c r="G572" s="270"/>
      <c r="H572" s="270">
        <v>11328.117</v>
      </c>
    </row>
    <row r="573" spans="2:9" ht="15" customHeight="1" outlineLevel="1" x14ac:dyDescent="0.2">
      <c r="B573" s="44">
        <v>2017</v>
      </c>
      <c r="C573" s="225"/>
      <c r="D573" s="270">
        <v>67</v>
      </c>
      <c r="E573" s="270"/>
      <c r="F573" s="270">
        <v>128</v>
      </c>
      <c r="G573" s="270"/>
      <c r="H573" s="270">
        <v>19536.473999999998</v>
      </c>
    </row>
    <row r="574" spans="2:9" ht="15" customHeight="1" outlineLevel="1" x14ac:dyDescent="0.2">
      <c r="B574" s="44">
        <v>2016</v>
      </c>
      <c r="C574" s="225"/>
      <c r="D574" s="270">
        <v>71</v>
      </c>
      <c r="E574" s="270"/>
      <c r="F574" s="270">
        <v>148</v>
      </c>
      <c r="G574" s="270"/>
      <c r="H574" s="270">
        <v>15044.16</v>
      </c>
    </row>
    <row r="575" spans="2:9" ht="15" customHeight="1" outlineLevel="1" x14ac:dyDescent="0.2">
      <c r="B575" s="44">
        <v>2015</v>
      </c>
      <c r="C575" s="225"/>
      <c r="D575" s="270">
        <v>72</v>
      </c>
      <c r="E575" s="270"/>
      <c r="F575" s="270">
        <v>151</v>
      </c>
      <c r="G575" s="270"/>
      <c r="H575" s="270">
        <v>14161.784</v>
      </c>
    </row>
    <row r="576" spans="2:9" ht="15" customHeight="1" outlineLevel="1" x14ac:dyDescent="0.2">
      <c r="B576" s="44">
        <v>2014</v>
      </c>
      <c r="C576" s="70"/>
      <c r="D576" s="270">
        <v>70</v>
      </c>
      <c r="E576" s="270"/>
      <c r="F576" s="270">
        <v>146</v>
      </c>
      <c r="G576" s="270"/>
      <c r="H576" s="270">
        <v>15959.73</v>
      </c>
    </row>
    <row r="577" spans="2:8" ht="15" customHeight="1" outlineLevel="1" x14ac:dyDescent="0.2">
      <c r="B577" s="225" t="s">
        <v>25</v>
      </c>
      <c r="C577" s="225"/>
      <c r="D577" s="275"/>
      <c r="E577" s="275"/>
      <c r="F577" s="275"/>
      <c r="G577" s="275"/>
      <c r="H577" s="275"/>
    </row>
    <row r="578" spans="2:8" ht="15" customHeight="1" outlineLevel="1" x14ac:dyDescent="0.2">
      <c r="B578" s="44">
        <v>2019</v>
      </c>
      <c r="C578" s="225"/>
      <c r="D578" s="270">
        <v>285</v>
      </c>
      <c r="E578" s="270"/>
      <c r="F578" s="270">
        <v>780</v>
      </c>
      <c r="G578" s="270"/>
      <c r="H578" s="270">
        <v>25014.935000000001</v>
      </c>
    </row>
    <row r="579" spans="2:8" ht="15" customHeight="1" outlineLevel="1" x14ac:dyDescent="0.2">
      <c r="B579" s="44">
        <v>2018</v>
      </c>
      <c r="C579" s="225"/>
      <c r="D579" s="270">
        <v>277</v>
      </c>
      <c r="E579" s="270"/>
      <c r="F579" s="270">
        <v>711</v>
      </c>
      <c r="G579" s="270"/>
      <c r="H579" s="270">
        <v>24133.769</v>
      </c>
    </row>
    <row r="580" spans="2:8" ht="15" customHeight="1" outlineLevel="1" x14ac:dyDescent="0.2">
      <c r="B580" s="44">
        <v>2017</v>
      </c>
      <c r="C580" s="225"/>
      <c r="D580" s="270">
        <v>242</v>
      </c>
      <c r="E580" s="270"/>
      <c r="F580" s="270">
        <v>637</v>
      </c>
      <c r="G580" s="270"/>
      <c r="H580" s="270">
        <v>21723.757000000001</v>
      </c>
    </row>
    <row r="581" spans="2:8" ht="15" customHeight="1" outlineLevel="1" x14ac:dyDescent="0.2">
      <c r="B581" s="44">
        <v>2016</v>
      </c>
      <c r="C581" s="225"/>
      <c r="D581" s="270">
        <v>222</v>
      </c>
      <c r="E581" s="270"/>
      <c r="F581" s="270">
        <v>588</v>
      </c>
      <c r="G581" s="270"/>
      <c r="H581" s="270">
        <v>19365.605</v>
      </c>
    </row>
    <row r="582" spans="2:8" ht="15" customHeight="1" outlineLevel="1" x14ac:dyDescent="0.2">
      <c r="B582" s="44">
        <v>2015</v>
      </c>
      <c r="C582" s="225"/>
      <c r="D582" s="270">
        <v>227</v>
      </c>
      <c r="E582" s="270"/>
      <c r="F582" s="270">
        <v>597</v>
      </c>
      <c r="G582" s="270"/>
      <c r="H582" s="270">
        <v>16353.825999999999</v>
      </c>
    </row>
    <row r="583" spans="2:8" ht="15" customHeight="1" outlineLevel="1" x14ac:dyDescent="0.2">
      <c r="B583" s="44">
        <v>2014</v>
      </c>
      <c r="C583" s="70"/>
      <c r="D583" s="270">
        <v>216</v>
      </c>
      <c r="E583" s="270"/>
      <c r="F583" s="270">
        <v>581</v>
      </c>
      <c r="G583" s="270"/>
      <c r="H583" s="270">
        <v>15075.06</v>
      </c>
    </row>
    <row r="584" spans="2:8" ht="15" customHeight="1" outlineLevel="1" x14ac:dyDescent="0.2">
      <c r="B584" s="225" t="s">
        <v>26</v>
      </c>
      <c r="C584" s="225"/>
      <c r="D584" s="275"/>
      <c r="E584" s="275"/>
      <c r="F584" s="275"/>
      <c r="G584" s="275"/>
      <c r="H584" s="275"/>
    </row>
    <row r="585" spans="2:8" ht="15" customHeight="1" outlineLevel="1" x14ac:dyDescent="0.2">
      <c r="B585" s="44">
        <v>2019</v>
      </c>
      <c r="C585" s="225"/>
      <c r="D585" s="270">
        <v>15</v>
      </c>
      <c r="E585" s="270"/>
      <c r="F585" s="270">
        <v>27</v>
      </c>
      <c r="G585" s="270"/>
      <c r="H585" s="270">
        <v>3094.96</v>
      </c>
    </row>
    <row r="586" spans="2:8" ht="15" customHeight="1" outlineLevel="1" x14ac:dyDescent="0.2">
      <c r="B586" s="44">
        <v>2018</v>
      </c>
      <c r="C586" s="225"/>
      <c r="D586" s="270">
        <v>12</v>
      </c>
      <c r="E586" s="270"/>
      <c r="F586" s="270">
        <v>14</v>
      </c>
      <c r="G586" s="270"/>
      <c r="H586" s="270">
        <v>2344.6709999999998</v>
      </c>
    </row>
    <row r="587" spans="2:8" ht="15" customHeight="1" outlineLevel="1" x14ac:dyDescent="0.2">
      <c r="B587" s="44">
        <v>2017</v>
      </c>
      <c r="C587" s="225"/>
      <c r="D587" s="270">
        <v>11</v>
      </c>
      <c r="E587" s="270"/>
      <c r="F587" s="270">
        <v>13</v>
      </c>
      <c r="G587" s="270"/>
      <c r="H587" s="270">
        <v>2265.7359999999999</v>
      </c>
    </row>
    <row r="588" spans="2:8" ht="15" customHeight="1" outlineLevel="1" x14ac:dyDescent="0.2">
      <c r="B588" s="44">
        <v>2016</v>
      </c>
      <c r="C588" s="225"/>
      <c r="D588" s="270">
        <v>10</v>
      </c>
      <c r="E588" s="270"/>
      <c r="F588" s="270">
        <v>12</v>
      </c>
      <c r="G588" s="270"/>
      <c r="H588" s="270">
        <v>2190.2289999999998</v>
      </c>
    </row>
    <row r="589" spans="2:8" ht="15" customHeight="1" outlineLevel="1" x14ac:dyDescent="0.2">
      <c r="B589" s="44">
        <v>2015</v>
      </c>
      <c r="C589" s="225"/>
      <c r="D589" s="270">
        <v>8</v>
      </c>
      <c r="E589" s="270"/>
      <c r="F589" s="270">
        <v>10</v>
      </c>
      <c r="G589" s="270"/>
      <c r="H589" s="270">
        <v>515.88300000000004</v>
      </c>
    </row>
    <row r="590" spans="2:8" ht="15" customHeight="1" outlineLevel="1" x14ac:dyDescent="0.2">
      <c r="B590" s="44">
        <v>2014</v>
      </c>
      <c r="C590" s="70"/>
      <c r="D590" s="270">
        <v>7</v>
      </c>
      <c r="E590" s="270"/>
      <c r="F590" s="270">
        <v>9</v>
      </c>
      <c r="G590" s="270"/>
      <c r="H590" s="270">
        <v>699.59400000000005</v>
      </c>
    </row>
    <row r="591" spans="2:8" ht="15" customHeight="1" outlineLevel="1" x14ac:dyDescent="0.2">
      <c r="B591" s="225" t="s">
        <v>27</v>
      </c>
      <c r="C591" s="225"/>
      <c r="D591" s="275"/>
      <c r="E591" s="275"/>
      <c r="F591" s="275"/>
      <c r="G591" s="275"/>
      <c r="H591" s="275"/>
    </row>
    <row r="592" spans="2:8" ht="15" customHeight="1" outlineLevel="1" x14ac:dyDescent="0.2">
      <c r="B592" s="44">
        <v>2019</v>
      </c>
      <c r="C592" s="225"/>
      <c r="D592" s="270">
        <v>30</v>
      </c>
      <c r="E592" s="270"/>
      <c r="F592" s="270">
        <v>40</v>
      </c>
      <c r="G592" s="270"/>
      <c r="H592" s="270">
        <v>953.72500000000002</v>
      </c>
    </row>
    <row r="593" spans="2:8" ht="15" customHeight="1" outlineLevel="1" x14ac:dyDescent="0.2">
      <c r="B593" s="44">
        <v>2018</v>
      </c>
      <c r="C593" s="225"/>
      <c r="D593" s="270">
        <v>31</v>
      </c>
      <c r="E593" s="270"/>
      <c r="F593" s="270">
        <v>38</v>
      </c>
      <c r="G593" s="270"/>
      <c r="H593" s="270">
        <v>837.49099999999999</v>
      </c>
    </row>
    <row r="594" spans="2:8" ht="15" customHeight="1" outlineLevel="1" x14ac:dyDescent="0.2">
      <c r="B594" s="44">
        <v>2017</v>
      </c>
      <c r="C594" s="225"/>
      <c r="D594" s="270">
        <v>28</v>
      </c>
      <c r="E594" s="270"/>
      <c r="F594" s="270">
        <v>33</v>
      </c>
      <c r="G594" s="270"/>
      <c r="H594" s="270">
        <v>627.07299999999998</v>
      </c>
    </row>
    <row r="595" spans="2:8" ht="15" customHeight="1" outlineLevel="1" x14ac:dyDescent="0.2">
      <c r="B595" s="44">
        <v>2016</v>
      </c>
      <c r="C595" s="225"/>
      <c r="D595" s="270">
        <v>21</v>
      </c>
      <c r="E595" s="270"/>
      <c r="F595" s="270">
        <v>22</v>
      </c>
      <c r="G595" s="270"/>
      <c r="H595" s="270">
        <v>460.79500000000002</v>
      </c>
    </row>
    <row r="596" spans="2:8" ht="15" customHeight="1" outlineLevel="1" x14ac:dyDescent="0.2">
      <c r="B596" s="44">
        <v>2015</v>
      </c>
      <c r="C596" s="225"/>
      <c r="D596" s="270">
        <v>22</v>
      </c>
      <c r="E596" s="270"/>
      <c r="F596" s="270">
        <v>23</v>
      </c>
      <c r="G596" s="270"/>
      <c r="H596" s="270">
        <v>183.149</v>
      </c>
    </row>
    <row r="597" spans="2:8" ht="15" customHeight="1" outlineLevel="1" x14ac:dyDescent="0.2">
      <c r="B597" s="44">
        <v>2014</v>
      </c>
      <c r="C597" s="70"/>
      <c r="D597" s="270">
        <v>20</v>
      </c>
      <c r="E597" s="270"/>
      <c r="F597" s="270">
        <v>20</v>
      </c>
      <c r="G597" s="270"/>
      <c r="H597" s="270">
        <v>190.78700000000001</v>
      </c>
    </row>
    <row r="598" spans="2:8" ht="15" customHeight="1" outlineLevel="1" x14ac:dyDescent="0.2">
      <c r="B598" s="225" t="s">
        <v>28</v>
      </c>
      <c r="C598" s="225"/>
      <c r="D598" s="275"/>
      <c r="E598" s="275"/>
      <c r="F598" s="275"/>
      <c r="G598" s="275"/>
      <c r="H598" s="275"/>
    </row>
    <row r="599" spans="2:8" ht="15" customHeight="1" outlineLevel="1" x14ac:dyDescent="0.2">
      <c r="B599" s="44">
        <v>2019</v>
      </c>
      <c r="C599" s="225"/>
      <c r="D599" s="270">
        <v>86</v>
      </c>
      <c r="E599" s="270"/>
      <c r="F599" s="270">
        <v>129</v>
      </c>
      <c r="G599" s="270"/>
      <c r="H599" s="270">
        <v>3277.1060000000002</v>
      </c>
    </row>
    <row r="600" spans="2:8" ht="15" customHeight="1" outlineLevel="1" x14ac:dyDescent="0.2">
      <c r="B600" s="44">
        <v>2018</v>
      </c>
      <c r="C600" s="225"/>
      <c r="D600" s="270">
        <v>79</v>
      </c>
      <c r="E600" s="270"/>
      <c r="F600" s="270">
        <v>127</v>
      </c>
      <c r="G600" s="270"/>
      <c r="H600" s="270">
        <v>1822.1120000000001</v>
      </c>
    </row>
    <row r="601" spans="2:8" ht="15" customHeight="1" outlineLevel="1" x14ac:dyDescent="0.2">
      <c r="B601" s="44">
        <v>2017</v>
      </c>
      <c r="C601" s="225"/>
      <c r="D601" s="270">
        <v>73</v>
      </c>
      <c r="E601" s="270"/>
      <c r="F601" s="270">
        <v>115</v>
      </c>
      <c r="G601" s="270"/>
      <c r="H601" s="270">
        <v>1412.1210000000001</v>
      </c>
    </row>
    <row r="602" spans="2:8" ht="15" customHeight="1" outlineLevel="1" x14ac:dyDescent="0.2">
      <c r="B602" s="44">
        <v>2016</v>
      </c>
      <c r="C602" s="225"/>
      <c r="D602" s="270">
        <v>66</v>
      </c>
      <c r="E602" s="270"/>
      <c r="F602" s="270">
        <v>94</v>
      </c>
      <c r="G602" s="270"/>
      <c r="H602" s="270">
        <v>1429.451</v>
      </c>
    </row>
    <row r="603" spans="2:8" ht="15" customHeight="1" outlineLevel="1" x14ac:dyDescent="0.2">
      <c r="B603" s="44">
        <v>2015</v>
      </c>
      <c r="C603" s="225"/>
      <c r="D603" s="270">
        <v>66</v>
      </c>
      <c r="E603" s="270"/>
      <c r="F603" s="270">
        <v>107</v>
      </c>
      <c r="G603" s="270"/>
      <c r="H603" s="270">
        <v>2092.569</v>
      </c>
    </row>
    <row r="604" spans="2:8" ht="15" customHeight="1" outlineLevel="1" x14ac:dyDescent="0.2">
      <c r="B604" s="44">
        <v>2014</v>
      </c>
      <c r="C604" s="70"/>
      <c r="D604" s="270">
        <v>68</v>
      </c>
      <c r="E604" s="270"/>
      <c r="F604" s="270">
        <v>118</v>
      </c>
      <c r="G604" s="270"/>
      <c r="H604" s="270">
        <v>2789.0819999999999</v>
      </c>
    </row>
    <row r="605" spans="2:8" ht="15" customHeight="1" outlineLevel="1" x14ac:dyDescent="0.2">
      <c r="B605" s="225" t="s">
        <v>29</v>
      </c>
      <c r="C605" s="225"/>
      <c r="D605" s="275"/>
      <c r="E605" s="275"/>
      <c r="F605" s="275"/>
      <c r="G605" s="275"/>
      <c r="H605" s="275"/>
    </row>
    <row r="606" spans="2:8" ht="15" customHeight="1" outlineLevel="1" x14ac:dyDescent="0.2">
      <c r="B606" s="44">
        <v>2019</v>
      </c>
      <c r="C606" s="225"/>
      <c r="D606" s="270">
        <v>233</v>
      </c>
      <c r="E606" s="270"/>
      <c r="F606" s="270">
        <v>255</v>
      </c>
      <c r="G606" s="270"/>
      <c r="H606" s="270">
        <v>6306.308</v>
      </c>
    </row>
    <row r="607" spans="2:8" ht="15" customHeight="1" outlineLevel="1" x14ac:dyDescent="0.2">
      <c r="B607" s="44">
        <v>2018</v>
      </c>
      <c r="C607" s="225"/>
      <c r="D607" s="270">
        <v>229</v>
      </c>
      <c r="E607" s="270"/>
      <c r="F607" s="270">
        <v>255</v>
      </c>
      <c r="G607" s="270"/>
      <c r="H607" s="270">
        <v>5942.2550000000001</v>
      </c>
    </row>
    <row r="608" spans="2:8" ht="15" customHeight="1" outlineLevel="1" x14ac:dyDescent="0.2">
      <c r="B608" s="44">
        <v>2017</v>
      </c>
      <c r="C608" s="225"/>
      <c r="D608" s="270">
        <v>232</v>
      </c>
      <c r="E608" s="270"/>
      <c r="F608" s="270">
        <v>249</v>
      </c>
      <c r="G608" s="270"/>
      <c r="H608" s="270">
        <v>6306.9080000000004</v>
      </c>
    </row>
    <row r="609" spans="2:8" ht="15" customHeight="1" outlineLevel="1" x14ac:dyDescent="0.2">
      <c r="B609" s="44">
        <v>2016</v>
      </c>
      <c r="C609" s="225"/>
      <c r="D609" s="270">
        <v>200</v>
      </c>
      <c r="E609" s="270"/>
      <c r="F609" s="274" t="s">
        <v>37</v>
      </c>
      <c r="G609" s="274"/>
      <c r="H609" s="274" t="s">
        <v>37</v>
      </c>
    </row>
    <row r="610" spans="2:8" ht="15" customHeight="1" outlineLevel="1" x14ac:dyDescent="0.2">
      <c r="B610" s="44">
        <v>2015</v>
      </c>
      <c r="C610" s="225"/>
      <c r="D610" s="270">
        <v>209</v>
      </c>
      <c r="E610" s="270"/>
      <c r="F610" s="274" t="s">
        <v>37</v>
      </c>
      <c r="G610" s="274"/>
      <c r="H610" s="274" t="s">
        <v>37</v>
      </c>
    </row>
    <row r="611" spans="2:8" ht="15" customHeight="1" outlineLevel="1" x14ac:dyDescent="0.2">
      <c r="B611" s="44">
        <v>2014</v>
      </c>
      <c r="C611" s="70"/>
      <c r="D611" s="270">
        <v>180</v>
      </c>
      <c r="E611" s="270"/>
      <c r="F611" s="270">
        <v>195</v>
      </c>
      <c r="G611" s="270"/>
      <c r="H611" s="270">
        <v>4429.1769999999997</v>
      </c>
    </row>
    <row r="612" spans="2:8" ht="15" customHeight="1" outlineLevel="1" x14ac:dyDescent="0.2">
      <c r="B612" s="225" t="s">
        <v>30</v>
      </c>
      <c r="C612" s="225"/>
      <c r="D612" s="275"/>
      <c r="E612" s="275"/>
      <c r="F612" s="275"/>
      <c r="G612" s="275"/>
      <c r="H612" s="275"/>
    </row>
    <row r="613" spans="2:8" ht="15" customHeight="1" outlineLevel="1" x14ac:dyDescent="0.2">
      <c r="B613" s="44">
        <v>2019</v>
      </c>
      <c r="C613" s="225"/>
      <c r="D613" s="270">
        <v>48</v>
      </c>
      <c r="E613" s="270"/>
      <c r="F613" s="270">
        <v>76</v>
      </c>
      <c r="G613" s="270"/>
      <c r="H613" s="270">
        <v>378.62700000000001</v>
      </c>
    </row>
    <row r="614" spans="2:8" ht="15" customHeight="1" outlineLevel="1" x14ac:dyDescent="0.2">
      <c r="B614" s="44">
        <v>2018</v>
      </c>
      <c r="C614" s="225"/>
      <c r="D614" s="270">
        <v>41</v>
      </c>
      <c r="E614" s="270"/>
      <c r="F614" s="270">
        <v>69</v>
      </c>
      <c r="G614" s="270"/>
      <c r="H614" s="270">
        <v>339.81900000000002</v>
      </c>
    </row>
    <row r="615" spans="2:8" ht="15" customHeight="1" outlineLevel="1" x14ac:dyDescent="0.2">
      <c r="B615" s="44">
        <v>2017</v>
      </c>
      <c r="C615" s="225"/>
      <c r="D615" s="270">
        <v>39</v>
      </c>
      <c r="E615" s="270"/>
      <c r="F615" s="270">
        <v>67</v>
      </c>
      <c r="G615" s="270"/>
      <c r="H615" s="270">
        <v>280.96800000000002</v>
      </c>
    </row>
    <row r="616" spans="2:8" ht="15" customHeight="1" outlineLevel="1" x14ac:dyDescent="0.2">
      <c r="B616" s="44">
        <v>2016</v>
      </c>
      <c r="C616" s="225"/>
      <c r="D616" s="270">
        <v>34</v>
      </c>
      <c r="E616" s="270"/>
      <c r="F616" s="270">
        <v>60</v>
      </c>
      <c r="G616" s="270"/>
      <c r="H616" s="270">
        <v>276.88799999999998</v>
      </c>
    </row>
    <row r="617" spans="2:8" ht="15" customHeight="1" outlineLevel="1" x14ac:dyDescent="0.2">
      <c r="B617" s="44">
        <v>2015</v>
      </c>
      <c r="C617" s="225"/>
      <c r="D617" s="270">
        <v>40</v>
      </c>
      <c r="E617" s="270"/>
      <c r="F617" s="270">
        <v>67</v>
      </c>
      <c r="G617" s="270"/>
      <c r="H617" s="270">
        <v>298.036</v>
      </c>
    </row>
    <row r="618" spans="2:8" ht="15" customHeight="1" outlineLevel="1" x14ac:dyDescent="0.2">
      <c r="B618" s="44">
        <v>2014</v>
      </c>
      <c r="C618" s="70"/>
      <c r="D618" s="270">
        <v>37</v>
      </c>
      <c r="E618" s="270"/>
      <c r="F618" s="270">
        <v>66</v>
      </c>
      <c r="G618" s="270"/>
      <c r="H618" s="270">
        <v>307.31400000000002</v>
      </c>
    </row>
    <row r="619" spans="2:8" ht="15" customHeight="1" outlineLevel="1" x14ac:dyDescent="0.2">
      <c r="B619" s="225" t="s">
        <v>31</v>
      </c>
      <c r="C619" s="225"/>
      <c r="D619" s="275"/>
      <c r="E619" s="275"/>
      <c r="F619" s="275"/>
      <c r="G619" s="275"/>
      <c r="H619" s="275"/>
    </row>
    <row r="620" spans="2:8" ht="15" customHeight="1" outlineLevel="1" x14ac:dyDescent="0.2">
      <c r="B620" s="44">
        <v>2019</v>
      </c>
      <c r="C620" s="225"/>
      <c r="D620" s="270">
        <v>135</v>
      </c>
      <c r="E620" s="270"/>
      <c r="F620" s="270">
        <v>161</v>
      </c>
      <c r="G620" s="270"/>
      <c r="H620" s="270">
        <v>3818.8530000000001</v>
      </c>
    </row>
    <row r="621" spans="2:8" ht="15" customHeight="1" outlineLevel="1" x14ac:dyDescent="0.2">
      <c r="B621" s="44">
        <v>2018</v>
      </c>
      <c r="C621" s="225"/>
      <c r="D621" s="270">
        <v>126</v>
      </c>
      <c r="E621" s="270"/>
      <c r="F621" s="270">
        <v>150</v>
      </c>
      <c r="G621" s="270"/>
      <c r="H621" s="270">
        <v>3555.9540000000002</v>
      </c>
    </row>
    <row r="622" spans="2:8" ht="15" customHeight="1" outlineLevel="1" x14ac:dyDescent="0.2">
      <c r="B622" s="44">
        <v>2017</v>
      </c>
      <c r="C622" s="225"/>
      <c r="D622" s="270">
        <v>121</v>
      </c>
      <c r="E622" s="270"/>
      <c r="F622" s="270">
        <v>144</v>
      </c>
      <c r="G622" s="270"/>
      <c r="H622" s="270">
        <v>3411.6329999999998</v>
      </c>
    </row>
    <row r="623" spans="2:8" ht="15" customHeight="1" outlineLevel="1" x14ac:dyDescent="0.2">
      <c r="B623" s="44">
        <v>2016</v>
      </c>
      <c r="C623" s="225"/>
      <c r="D623" s="270">
        <v>107</v>
      </c>
      <c r="E623" s="270"/>
      <c r="F623" s="270">
        <v>123</v>
      </c>
      <c r="G623" s="270"/>
      <c r="H623" s="270">
        <v>3098.3150000000001</v>
      </c>
    </row>
    <row r="624" spans="2:8" ht="15" customHeight="1" outlineLevel="1" x14ac:dyDescent="0.2">
      <c r="B624" s="44">
        <v>2015</v>
      </c>
      <c r="C624" s="225"/>
      <c r="D624" s="270">
        <v>100</v>
      </c>
      <c r="E624" s="270"/>
      <c r="F624" s="270">
        <v>115</v>
      </c>
      <c r="G624" s="270"/>
      <c r="H624" s="270">
        <v>2820.3490000000002</v>
      </c>
    </row>
    <row r="625" spans="2:8" ht="15" customHeight="1" outlineLevel="1" x14ac:dyDescent="0.2">
      <c r="B625" s="44">
        <v>2014</v>
      </c>
      <c r="C625" s="70"/>
      <c r="D625" s="270">
        <v>91</v>
      </c>
      <c r="E625" s="270"/>
      <c r="F625" s="270">
        <v>103</v>
      </c>
      <c r="G625" s="270"/>
      <c r="H625" s="270">
        <v>2497.3159999999998</v>
      </c>
    </row>
    <row r="626" spans="2:8" ht="15" customHeight="1" outlineLevel="1" x14ac:dyDescent="0.2">
      <c r="B626" s="225" t="s">
        <v>32</v>
      </c>
      <c r="C626" s="225"/>
      <c r="D626" s="275"/>
      <c r="E626" s="275"/>
      <c r="F626" s="275"/>
      <c r="G626" s="275"/>
      <c r="H626" s="275"/>
    </row>
    <row r="627" spans="2:8" ht="15" customHeight="1" outlineLevel="1" x14ac:dyDescent="0.2">
      <c r="B627" s="44">
        <v>2019</v>
      </c>
      <c r="C627" s="225"/>
      <c r="D627" s="270">
        <v>55</v>
      </c>
      <c r="E627" s="270"/>
      <c r="F627" s="270">
        <v>69</v>
      </c>
      <c r="G627" s="270"/>
      <c r="H627" s="270">
        <v>1557.0509999999999</v>
      </c>
    </row>
    <row r="628" spans="2:8" ht="15" customHeight="1" outlineLevel="1" x14ac:dyDescent="0.2">
      <c r="B628" s="44">
        <v>2018</v>
      </c>
      <c r="C628" s="225"/>
      <c r="D628" s="270">
        <v>49</v>
      </c>
      <c r="E628" s="270"/>
      <c r="F628" s="270">
        <v>63</v>
      </c>
      <c r="G628" s="270"/>
      <c r="H628" s="270">
        <v>1423.4870000000001</v>
      </c>
    </row>
    <row r="629" spans="2:8" ht="15" customHeight="1" outlineLevel="1" x14ac:dyDescent="0.2">
      <c r="B629" s="44">
        <v>2017</v>
      </c>
      <c r="C629" s="225"/>
      <c r="D629" s="270">
        <v>51</v>
      </c>
      <c r="E629" s="270"/>
      <c r="F629" s="270">
        <v>66</v>
      </c>
      <c r="G629" s="270"/>
      <c r="H629" s="270">
        <v>1335.7</v>
      </c>
    </row>
    <row r="630" spans="2:8" ht="15" customHeight="1" outlineLevel="1" x14ac:dyDescent="0.2">
      <c r="B630" s="44">
        <v>2016</v>
      </c>
      <c r="C630" s="225"/>
      <c r="D630" s="270">
        <v>48</v>
      </c>
      <c r="E630" s="270"/>
      <c r="F630" s="270">
        <v>58</v>
      </c>
      <c r="G630" s="270"/>
      <c r="H630" s="270">
        <v>933.17499999999995</v>
      </c>
    </row>
    <row r="631" spans="2:8" ht="15" customHeight="1" outlineLevel="1" x14ac:dyDescent="0.2">
      <c r="B631" s="44">
        <v>2015</v>
      </c>
      <c r="C631" s="225"/>
      <c r="D631" s="270">
        <v>39</v>
      </c>
      <c r="E631" s="270"/>
      <c r="F631" s="270">
        <v>52</v>
      </c>
      <c r="G631" s="270"/>
      <c r="H631" s="270">
        <v>772.36</v>
      </c>
    </row>
    <row r="632" spans="2:8" ht="15" customHeight="1" outlineLevel="1" x14ac:dyDescent="0.2">
      <c r="B632" s="44">
        <v>2014</v>
      </c>
      <c r="C632" s="70"/>
      <c r="D632" s="270">
        <v>31</v>
      </c>
      <c r="E632" s="270"/>
      <c r="F632" s="270">
        <v>43</v>
      </c>
      <c r="G632" s="270"/>
      <c r="H632" s="270">
        <v>875.17200000000003</v>
      </c>
    </row>
    <row r="633" spans="2:8" ht="15" customHeight="1" outlineLevel="1" x14ac:dyDescent="0.2">
      <c r="B633" s="225" t="s">
        <v>33</v>
      </c>
      <c r="C633" s="225"/>
      <c r="D633" s="275"/>
      <c r="E633" s="275"/>
      <c r="F633" s="275"/>
      <c r="G633" s="275"/>
      <c r="H633" s="275"/>
    </row>
    <row r="634" spans="2:8" ht="15" customHeight="1" outlineLevel="1" x14ac:dyDescent="0.2">
      <c r="B634" s="44">
        <v>2019</v>
      </c>
      <c r="C634" s="225"/>
      <c r="D634" s="270">
        <v>80</v>
      </c>
      <c r="E634" s="270"/>
      <c r="F634" s="270">
        <v>170</v>
      </c>
      <c r="G634" s="270"/>
      <c r="H634" s="270">
        <v>4686.9120000000003</v>
      </c>
    </row>
    <row r="635" spans="2:8" ht="15" customHeight="1" outlineLevel="1" x14ac:dyDescent="0.2">
      <c r="B635" s="44">
        <v>2018</v>
      </c>
      <c r="C635" s="225"/>
      <c r="D635" s="270">
        <v>71</v>
      </c>
      <c r="E635" s="270"/>
      <c r="F635" s="270">
        <v>164</v>
      </c>
      <c r="G635" s="270"/>
      <c r="H635" s="270">
        <v>4440.6130000000003</v>
      </c>
    </row>
    <row r="636" spans="2:8" ht="15" customHeight="1" outlineLevel="1" x14ac:dyDescent="0.2">
      <c r="B636" s="44">
        <v>2017</v>
      </c>
      <c r="C636" s="225"/>
      <c r="D636" s="270">
        <v>63</v>
      </c>
      <c r="E636" s="270"/>
      <c r="F636" s="270">
        <v>152</v>
      </c>
      <c r="G636" s="270"/>
      <c r="H636" s="270">
        <v>4326.7780000000002</v>
      </c>
    </row>
    <row r="637" spans="2:8" ht="15" customHeight="1" outlineLevel="1" x14ac:dyDescent="0.2">
      <c r="B637" s="44">
        <v>2016</v>
      </c>
      <c r="C637" s="225"/>
      <c r="D637" s="270">
        <v>60</v>
      </c>
      <c r="E637" s="270"/>
      <c r="F637" s="270">
        <v>148</v>
      </c>
      <c r="G637" s="270"/>
      <c r="H637" s="270">
        <v>4001.7950000000001</v>
      </c>
    </row>
    <row r="638" spans="2:8" ht="15" customHeight="1" outlineLevel="1" x14ac:dyDescent="0.2">
      <c r="B638" s="44">
        <v>2015</v>
      </c>
      <c r="C638" s="225"/>
      <c r="D638" s="270">
        <v>62</v>
      </c>
      <c r="E638" s="270"/>
      <c r="F638" s="270">
        <v>146</v>
      </c>
      <c r="G638" s="270"/>
      <c r="H638" s="270">
        <v>3737.0880000000002</v>
      </c>
    </row>
    <row r="639" spans="2:8" ht="15" customHeight="1" outlineLevel="1" x14ac:dyDescent="0.2">
      <c r="B639" s="44">
        <v>2014</v>
      </c>
      <c r="C639" s="70"/>
      <c r="D639" s="270">
        <v>66</v>
      </c>
      <c r="E639" s="270"/>
      <c r="F639" s="270">
        <v>151</v>
      </c>
      <c r="G639" s="270"/>
      <c r="H639" s="270">
        <v>3734.846</v>
      </c>
    </row>
    <row r="640" spans="2:8" ht="15" customHeight="1" x14ac:dyDescent="0.2">
      <c r="B640" s="257" t="s">
        <v>205</v>
      </c>
      <c r="C640" s="173"/>
      <c r="D640" s="270"/>
      <c r="E640" s="270"/>
      <c r="F640" s="270"/>
      <c r="G640" s="270"/>
      <c r="H640" s="270"/>
    </row>
    <row r="641" spans="2:15" ht="15" customHeight="1" x14ac:dyDescent="0.2">
      <c r="B641" s="44">
        <v>2019</v>
      </c>
      <c r="C641" s="257"/>
      <c r="D641" s="270">
        <v>1501</v>
      </c>
      <c r="E641" s="270"/>
      <c r="F641" s="270">
        <v>2383</v>
      </c>
      <c r="G641" s="270"/>
      <c r="H641" s="270">
        <v>79801.255999999994</v>
      </c>
      <c r="K641" s="269"/>
      <c r="L641" s="69"/>
      <c r="M641" s="269"/>
      <c r="N641" s="69"/>
      <c r="O641" s="269"/>
    </row>
    <row r="642" spans="2:15" ht="15" customHeight="1" x14ac:dyDescent="0.2">
      <c r="B642" s="44">
        <v>2018</v>
      </c>
      <c r="C642" s="257"/>
      <c r="D642" s="270">
        <v>1447</v>
      </c>
      <c r="E642" s="270"/>
      <c r="F642" s="270">
        <v>2233</v>
      </c>
      <c r="G642" s="270"/>
      <c r="H642" s="270">
        <v>74061.067999999999</v>
      </c>
    </row>
    <row r="643" spans="2:15" ht="15" customHeight="1" x14ac:dyDescent="0.2">
      <c r="B643" s="44">
        <v>2017</v>
      </c>
      <c r="C643" s="257"/>
      <c r="D643" s="270">
        <v>1335</v>
      </c>
      <c r="E643" s="270"/>
      <c r="F643" s="270">
        <v>2130</v>
      </c>
      <c r="G643" s="270"/>
      <c r="H643" s="270">
        <v>68874.876999999993</v>
      </c>
    </row>
    <row r="644" spans="2:15" ht="15" customHeight="1" x14ac:dyDescent="0.2">
      <c r="B644" s="44">
        <v>2016</v>
      </c>
      <c r="C644" s="257"/>
      <c r="D644" s="270">
        <v>1277</v>
      </c>
      <c r="E644" s="270"/>
      <c r="F644" s="270">
        <v>1996</v>
      </c>
      <c r="G644" s="270"/>
      <c r="H644" s="270">
        <v>58556.254000000001</v>
      </c>
    </row>
    <row r="645" spans="2:15" ht="15" customHeight="1" x14ac:dyDescent="0.2">
      <c r="B645" s="70">
        <v>2015</v>
      </c>
      <c r="C645" s="257"/>
      <c r="D645" s="270">
        <v>1190</v>
      </c>
      <c r="E645" s="270"/>
      <c r="F645" s="270">
        <v>1916</v>
      </c>
      <c r="G645" s="270"/>
      <c r="H645" s="270">
        <v>56838.184000000001</v>
      </c>
    </row>
    <row r="646" spans="2:15" ht="15" customHeight="1" x14ac:dyDescent="0.2">
      <c r="B646" s="70">
        <v>2014</v>
      </c>
      <c r="C646" s="70"/>
      <c r="D646" s="270">
        <v>1174</v>
      </c>
      <c r="E646" s="270"/>
      <c r="F646" s="270">
        <v>1870</v>
      </c>
      <c r="G646" s="270"/>
      <c r="H646" s="270">
        <v>54400.684999999998</v>
      </c>
    </row>
    <row r="647" spans="2:15" ht="15" customHeight="1" outlineLevel="1" x14ac:dyDescent="0.2">
      <c r="B647" s="225" t="s">
        <v>17</v>
      </c>
      <c r="C647" s="225"/>
      <c r="D647" s="275"/>
      <c r="E647" s="275"/>
      <c r="F647" s="275"/>
      <c r="G647" s="275"/>
      <c r="H647" s="275"/>
    </row>
    <row r="648" spans="2:15" ht="15" customHeight="1" outlineLevel="1" x14ac:dyDescent="0.2">
      <c r="B648" s="44">
        <v>2019</v>
      </c>
      <c r="C648" s="225"/>
      <c r="D648" s="270">
        <v>790</v>
      </c>
      <c r="E648" s="270"/>
      <c r="F648" s="270">
        <v>821</v>
      </c>
      <c r="G648" s="270"/>
      <c r="H648" s="270">
        <v>6581.4170000000004</v>
      </c>
    </row>
    <row r="649" spans="2:15" ht="15" customHeight="1" outlineLevel="1" x14ac:dyDescent="0.2">
      <c r="B649" s="44">
        <v>2018</v>
      </c>
      <c r="C649" s="173"/>
      <c r="D649" s="270">
        <v>793</v>
      </c>
      <c r="E649" s="270"/>
      <c r="F649" s="270">
        <v>812</v>
      </c>
      <c r="G649" s="270"/>
      <c r="H649" s="270">
        <v>5914.4579999999996</v>
      </c>
    </row>
    <row r="650" spans="2:15" ht="15" customHeight="1" outlineLevel="1" x14ac:dyDescent="0.2">
      <c r="B650" s="44">
        <v>2017</v>
      </c>
      <c r="C650" s="173"/>
      <c r="D650" s="270">
        <v>760</v>
      </c>
      <c r="E650" s="270"/>
      <c r="F650" s="270">
        <v>775</v>
      </c>
      <c r="G650" s="270"/>
      <c r="H650" s="270">
        <v>5723.8940000000002</v>
      </c>
    </row>
    <row r="651" spans="2:15" ht="15" customHeight="1" outlineLevel="1" x14ac:dyDescent="0.2">
      <c r="B651" s="44">
        <v>2016</v>
      </c>
      <c r="C651" s="225"/>
      <c r="D651" s="270">
        <v>746</v>
      </c>
      <c r="E651" s="270"/>
      <c r="F651" s="270">
        <v>765</v>
      </c>
      <c r="G651" s="270"/>
      <c r="H651" s="270">
        <v>5311.2979999999998</v>
      </c>
    </row>
    <row r="652" spans="2:15" ht="15" customHeight="1" outlineLevel="1" x14ac:dyDescent="0.2">
      <c r="B652" s="44">
        <v>2015</v>
      </c>
      <c r="C652" s="225"/>
      <c r="D652" s="270">
        <v>716</v>
      </c>
      <c r="E652" s="270"/>
      <c r="F652" s="270">
        <v>738</v>
      </c>
      <c r="G652" s="270"/>
      <c r="H652" s="270">
        <v>4368.6610000000001</v>
      </c>
    </row>
    <row r="653" spans="2:15" ht="15" customHeight="1" outlineLevel="1" x14ac:dyDescent="0.2">
      <c r="B653" s="44">
        <v>2014</v>
      </c>
      <c r="C653" s="70"/>
      <c r="D653" s="270">
        <v>695</v>
      </c>
      <c r="E653" s="270"/>
      <c r="F653" s="270">
        <v>707</v>
      </c>
      <c r="G653" s="270"/>
      <c r="H653" s="270">
        <v>4054.1529999999998</v>
      </c>
    </row>
    <row r="654" spans="2:15" ht="15" customHeight="1" outlineLevel="1" x14ac:dyDescent="0.2">
      <c r="B654" s="225" t="s">
        <v>18</v>
      </c>
      <c r="C654" s="225"/>
      <c r="D654" s="275"/>
      <c r="E654" s="275"/>
      <c r="F654" s="275"/>
      <c r="G654" s="275"/>
      <c r="H654" s="275"/>
    </row>
    <row r="655" spans="2:15" ht="15" customHeight="1" outlineLevel="1" x14ac:dyDescent="0.2">
      <c r="B655" s="44">
        <v>2019</v>
      </c>
      <c r="C655" s="225"/>
      <c r="D655" s="270">
        <v>1</v>
      </c>
      <c r="E655" s="270"/>
      <c r="F655" s="274" t="s">
        <v>37</v>
      </c>
      <c r="G655" s="270"/>
      <c r="H655" s="274" t="s">
        <v>37</v>
      </c>
    </row>
    <row r="656" spans="2:15" ht="15" customHeight="1" outlineLevel="1" x14ac:dyDescent="0.2">
      <c r="B656" s="44">
        <v>2018</v>
      </c>
      <c r="C656" s="225"/>
      <c r="D656" s="270">
        <v>1</v>
      </c>
      <c r="E656" s="270"/>
      <c r="F656" s="274" t="s">
        <v>37</v>
      </c>
      <c r="G656" s="270"/>
      <c r="H656" s="274" t="s">
        <v>37</v>
      </c>
    </row>
    <row r="657" spans="1:16" s="13" customFormat="1" ht="15" customHeight="1" outlineLevel="1" x14ac:dyDescent="0.2">
      <c r="A657" s="62"/>
      <c r="B657" s="44">
        <v>2017</v>
      </c>
      <c r="C657" s="225"/>
      <c r="D657" s="270">
        <v>1</v>
      </c>
      <c r="E657" s="270"/>
      <c r="F657" s="274" t="s">
        <v>37</v>
      </c>
      <c r="G657" s="274"/>
      <c r="H657" s="274" t="s">
        <v>37</v>
      </c>
      <c r="J657" s="62"/>
      <c r="K657" s="62"/>
      <c r="L657" s="62"/>
      <c r="M657" s="62"/>
      <c r="N657" s="62"/>
      <c r="O657" s="62"/>
      <c r="P657" s="62"/>
    </row>
    <row r="658" spans="1:16" s="13" customFormat="1" ht="15" customHeight="1" outlineLevel="1" x14ac:dyDescent="0.2">
      <c r="A658" s="62"/>
      <c r="B658" s="44">
        <v>2016</v>
      </c>
      <c r="C658" s="225"/>
      <c r="D658" s="270">
        <v>2</v>
      </c>
      <c r="E658" s="270"/>
      <c r="F658" s="274" t="s">
        <v>37</v>
      </c>
      <c r="G658" s="274"/>
      <c r="H658" s="274" t="s">
        <v>37</v>
      </c>
      <c r="J658" s="62"/>
      <c r="K658" s="62"/>
      <c r="L658" s="62"/>
      <c r="M658" s="62"/>
      <c r="N658" s="62"/>
      <c r="O658" s="62"/>
      <c r="P658" s="62"/>
    </row>
    <row r="659" spans="1:16" s="13" customFormat="1" ht="15" customHeight="1" outlineLevel="1" x14ac:dyDescent="0.2">
      <c r="A659" s="62"/>
      <c r="B659" s="44">
        <v>2015</v>
      </c>
      <c r="C659" s="225"/>
      <c r="D659" s="270">
        <v>2</v>
      </c>
      <c r="E659" s="270"/>
      <c r="F659" s="274" t="s">
        <v>37</v>
      </c>
      <c r="G659" s="274"/>
      <c r="H659" s="274" t="s">
        <v>37</v>
      </c>
      <c r="J659" s="62"/>
      <c r="K659" s="62"/>
      <c r="L659" s="62"/>
      <c r="M659" s="62"/>
      <c r="N659" s="62"/>
      <c r="O659" s="62"/>
      <c r="P659" s="62"/>
    </row>
    <row r="660" spans="1:16" s="13" customFormat="1" ht="15" customHeight="1" outlineLevel="1" x14ac:dyDescent="0.2">
      <c r="A660" s="62"/>
      <c r="B660" s="44">
        <v>2014</v>
      </c>
      <c r="C660" s="70"/>
      <c r="D660" s="270">
        <v>4</v>
      </c>
      <c r="E660" s="270"/>
      <c r="F660" s="270">
        <v>16</v>
      </c>
      <c r="G660" s="270"/>
      <c r="H660" s="270">
        <v>1325.1990000000001</v>
      </c>
      <c r="J660" s="62"/>
      <c r="K660" s="62"/>
      <c r="L660" s="62"/>
      <c r="M660" s="62"/>
      <c r="N660" s="62"/>
      <c r="O660" s="62"/>
      <c r="P660" s="62"/>
    </row>
    <row r="661" spans="1:16" s="13" customFormat="1" ht="15" customHeight="1" outlineLevel="1" x14ac:dyDescent="0.2">
      <c r="A661" s="62"/>
      <c r="B661" s="225" t="s">
        <v>19</v>
      </c>
      <c r="C661" s="225"/>
      <c r="D661" s="275"/>
      <c r="E661" s="275"/>
      <c r="F661" s="275"/>
      <c r="G661" s="275"/>
      <c r="H661" s="275"/>
      <c r="J661" s="62"/>
      <c r="K661" s="62"/>
      <c r="L661" s="62"/>
      <c r="M661" s="62"/>
      <c r="N661" s="62"/>
      <c r="O661" s="62"/>
      <c r="P661" s="62"/>
    </row>
    <row r="662" spans="1:16" s="13" customFormat="1" ht="15" customHeight="1" outlineLevel="1" x14ac:dyDescent="0.2">
      <c r="A662" s="62"/>
      <c r="B662" s="44">
        <v>2019</v>
      </c>
      <c r="C662" s="225"/>
      <c r="D662" s="270">
        <v>29</v>
      </c>
      <c r="E662" s="270"/>
      <c r="F662" s="270">
        <v>76</v>
      </c>
      <c r="G662" s="270"/>
      <c r="H662" s="270">
        <v>3528.0369999999998</v>
      </c>
      <c r="J662" s="62"/>
      <c r="K662" s="62"/>
      <c r="L662" s="62"/>
      <c r="M662" s="62"/>
      <c r="N662" s="62"/>
      <c r="O662" s="62"/>
      <c r="P662" s="62"/>
    </row>
    <row r="663" spans="1:16" s="13" customFormat="1" ht="15" customHeight="1" outlineLevel="1" x14ac:dyDescent="0.2">
      <c r="A663" s="62"/>
      <c r="B663" s="44">
        <v>2018</v>
      </c>
      <c r="C663" s="225"/>
      <c r="D663" s="270">
        <v>24</v>
      </c>
      <c r="E663" s="270"/>
      <c r="F663" s="270">
        <v>66</v>
      </c>
      <c r="G663" s="270"/>
      <c r="H663" s="270">
        <v>3169.5439999999999</v>
      </c>
      <c r="J663" s="62"/>
      <c r="K663" s="62"/>
      <c r="L663" s="62"/>
      <c r="M663" s="62"/>
      <c r="N663" s="62"/>
      <c r="O663" s="62"/>
      <c r="P663" s="62"/>
    </row>
    <row r="664" spans="1:16" s="13" customFormat="1" ht="15" customHeight="1" outlineLevel="1" x14ac:dyDescent="0.2">
      <c r="A664" s="62"/>
      <c r="B664" s="44">
        <v>2017</v>
      </c>
      <c r="C664" s="225"/>
      <c r="D664" s="270">
        <v>23</v>
      </c>
      <c r="E664" s="270"/>
      <c r="F664" s="270">
        <v>61</v>
      </c>
      <c r="G664" s="270"/>
      <c r="H664" s="270">
        <v>2600.7669999999998</v>
      </c>
      <c r="J664" s="62"/>
      <c r="K664" s="62"/>
      <c r="L664" s="62"/>
      <c r="M664" s="62"/>
      <c r="N664" s="62"/>
      <c r="O664" s="62"/>
      <c r="P664" s="62"/>
    </row>
    <row r="665" spans="1:16" s="13" customFormat="1" ht="15" customHeight="1" outlineLevel="1" x14ac:dyDescent="0.2">
      <c r="A665" s="62"/>
      <c r="B665" s="44">
        <v>2016</v>
      </c>
      <c r="C665" s="225"/>
      <c r="D665" s="270">
        <v>24</v>
      </c>
      <c r="E665" s="270"/>
      <c r="F665" s="270">
        <v>64</v>
      </c>
      <c r="G665" s="270"/>
      <c r="H665" s="270">
        <v>2436.3870000000002</v>
      </c>
      <c r="J665" s="62"/>
      <c r="K665" s="62"/>
      <c r="L665" s="62"/>
      <c r="M665" s="62"/>
      <c r="N665" s="62"/>
      <c r="O665" s="62"/>
      <c r="P665" s="62"/>
    </row>
    <row r="666" spans="1:16" s="13" customFormat="1" ht="15" customHeight="1" outlineLevel="1" x14ac:dyDescent="0.2">
      <c r="A666" s="62"/>
      <c r="B666" s="44">
        <v>2015</v>
      </c>
      <c r="C666" s="225"/>
      <c r="D666" s="270">
        <v>23</v>
      </c>
      <c r="E666" s="270"/>
      <c r="F666" s="270">
        <v>63</v>
      </c>
      <c r="G666" s="270"/>
      <c r="H666" s="270">
        <v>2887.6370000000002</v>
      </c>
      <c r="J666" s="62"/>
      <c r="K666" s="62"/>
      <c r="L666" s="62"/>
      <c r="M666" s="62"/>
      <c r="N666" s="62"/>
      <c r="O666" s="62"/>
      <c r="P666" s="62"/>
    </row>
    <row r="667" spans="1:16" s="13" customFormat="1" ht="15" customHeight="1" outlineLevel="1" x14ac:dyDescent="0.2">
      <c r="A667" s="62"/>
      <c r="B667" s="44">
        <v>2014</v>
      </c>
      <c r="C667" s="70"/>
      <c r="D667" s="270">
        <v>23</v>
      </c>
      <c r="E667" s="270"/>
      <c r="F667" s="270">
        <v>70</v>
      </c>
      <c r="G667" s="270"/>
      <c r="H667" s="270">
        <v>2867.5569999999998</v>
      </c>
      <c r="J667" s="62"/>
      <c r="K667" s="62"/>
      <c r="L667" s="62"/>
      <c r="M667" s="62"/>
      <c r="N667" s="62"/>
      <c r="O667" s="62"/>
      <c r="P667" s="62"/>
    </row>
    <row r="668" spans="1:16" ht="15" customHeight="1" outlineLevel="1" x14ac:dyDescent="0.2">
      <c r="B668" s="225" t="s">
        <v>20</v>
      </c>
      <c r="C668" s="225"/>
      <c r="D668" s="275"/>
      <c r="E668" s="275"/>
      <c r="F668" s="275"/>
      <c r="G668" s="275"/>
      <c r="H668" s="275"/>
    </row>
    <row r="669" spans="1:16" ht="15" customHeight="1" outlineLevel="1" x14ac:dyDescent="0.2">
      <c r="B669" s="44">
        <v>2019</v>
      </c>
      <c r="C669" s="225"/>
      <c r="D669" s="270">
        <v>8</v>
      </c>
      <c r="E669" s="270"/>
      <c r="F669" s="270">
        <v>9</v>
      </c>
      <c r="G669" s="270"/>
      <c r="H669" s="270">
        <v>1237.404</v>
      </c>
    </row>
    <row r="670" spans="1:16" ht="15" customHeight="1" outlineLevel="1" x14ac:dyDescent="0.2">
      <c r="B670" s="44">
        <v>2018</v>
      </c>
      <c r="C670" s="225"/>
      <c r="D670" s="270">
        <v>8</v>
      </c>
      <c r="E670" s="270"/>
      <c r="F670" s="270">
        <v>8</v>
      </c>
      <c r="G670" s="270"/>
      <c r="H670" s="270">
        <v>1135.299</v>
      </c>
    </row>
    <row r="671" spans="1:16" ht="15" customHeight="1" outlineLevel="1" x14ac:dyDescent="0.2">
      <c r="B671" s="44">
        <v>2017</v>
      </c>
      <c r="C671" s="225"/>
      <c r="D671" s="270">
        <v>6</v>
      </c>
      <c r="E671" s="270"/>
      <c r="F671" s="274" t="s">
        <v>37</v>
      </c>
      <c r="G671" s="274"/>
      <c r="H671" s="274" t="s">
        <v>37</v>
      </c>
    </row>
    <row r="672" spans="1:16" ht="15" customHeight="1" outlineLevel="1" x14ac:dyDescent="0.2">
      <c r="B672" s="44">
        <v>2016</v>
      </c>
      <c r="C672" s="225"/>
      <c r="D672" s="270">
        <v>7</v>
      </c>
      <c r="E672" s="270"/>
      <c r="F672" s="270">
        <v>7</v>
      </c>
      <c r="G672" s="270"/>
      <c r="H672" s="270">
        <v>14.696999999999999</v>
      </c>
    </row>
    <row r="673" spans="2:8" ht="15" customHeight="1" outlineLevel="1" x14ac:dyDescent="0.2">
      <c r="B673" s="44">
        <v>2015</v>
      </c>
      <c r="C673" s="225"/>
      <c r="D673" s="270">
        <v>0</v>
      </c>
      <c r="E673" s="270"/>
      <c r="F673" s="270">
        <v>0</v>
      </c>
      <c r="G673" s="270"/>
      <c r="H673" s="270">
        <v>0</v>
      </c>
    </row>
    <row r="674" spans="2:8" ht="15" customHeight="1" outlineLevel="1" x14ac:dyDescent="0.2">
      <c r="B674" s="44">
        <v>2014</v>
      </c>
      <c r="C674" s="70"/>
      <c r="D674" s="270">
        <v>0</v>
      </c>
      <c r="E674" s="270"/>
      <c r="F674" s="270">
        <v>0</v>
      </c>
      <c r="G674" s="270"/>
      <c r="H674" s="270">
        <v>0</v>
      </c>
    </row>
    <row r="675" spans="2:8" ht="15" customHeight="1" outlineLevel="1" x14ac:dyDescent="0.2">
      <c r="B675" s="225" t="s">
        <v>21</v>
      </c>
      <c r="C675" s="225"/>
      <c r="D675" s="275"/>
      <c r="E675" s="275"/>
      <c r="F675" s="275"/>
      <c r="G675" s="275"/>
      <c r="H675" s="275"/>
    </row>
    <row r="676" spans="2:8" ht="15" customHeight="1" outlineLevel="1" x14ac:dyDescent="0.2">
      <c r="B676" s="44">
        <v>2019</v>
      </c>
      <c r="C676" s="225"/>
      <c r="D676" s="270">
        <v>0</v>
      </c>
      <c r="E676" s="270"/>
      <c r="F676" s="270">
        <v>0</v>
      </c>
      <c r="G676" s="270"/>
      <c r="H676" s="270">
        <v>0</v>
      </c>
    </row>
    <row r="677" spans="2:8" ht="15" customHeight="1" outlineLevel="1" x14ac:dyDescent="0.2">
      <c r="B677" s="44">
        <v>2018</v>
      </c>
      <c r="C677" s="225"/>
      <c r="D677" s="270">
        <v>0</v>
      </c>
      <c r="E677" s="270"/>
      <c r="F677" s="270">
        <v>0</v>
      </c>
      <c r="G677" s="270"/>
      <c r="H677" s="270">
        <v>0</v>
      </c>
    </row>
    <row r="678" spans="2:8" ht="15" customHeight="1" outlineLevel="1" x14ac:dyDescent="0.2">
      <c r="B678" s="44">
        <v>2017</v>
      </c>
      <c r="C678" s="225"/>
      <c r="D678" s="270">
        <v>1</v>
      </c>
      <c r="E678" s="270"/>
      <c r="F678" s="274" t="s">
        <v>37</v>
      </c>
      <c r="G678" s="274"/>
      <c r="H678" s="274" t="s">
        <v>37</v>
      </c>
    </row>
    <row r="679" spans="2:8" ht="15" customHeight="1" outlineLevel="1" x14ac:dyDescent="0.2">
      <c r="B679" s="44">
        <v>2016</v>
      </c>
      <c r="C679" s="225"/>
      <c r="D679" s="270">
        <v>1</v>
      </c>
      <c r="E679" s="270"/>
      <c r="F679" s="274" t="s">
        <v>37</v>
      </c>
      <c r="G679" s="274"/>
      <c r="H679" s="274" t="s">
        <v>37</v>
      </c>
    </row>
    <row r="680" spans="2:8" ht="15" customHeight="1" outlineLevel="1" x14ac:dyDescent="0.2">
      <c r="B680" s="44">
        <v>2015</v>
      </c>
      <c r="C680" s="225"/>
      <c r="D680" s="270">
        <v>0</v>
      </c>
      <c r="E680" s="270"/>
      <c r="F680" s="270">
        <v>0</v>
      </c>
      <c r="G680" s="270"/>
      <c r="H680" s="270">
        <v>0</v>
      </c>
    </row>
    <row r="681" spans="2:8" ht="15" customHeight="1" outlineLevel="1" x14ac:dyDescent="0.2">
      <c r="B681" s="44">
        <v>2014</v>
      </c>
      <c r="C681" s="70"/>
      <c r="D681" s="270">
        <v>0</v>
      </c>
      <c r="E681" s="270"/>
      <c r="F681" s="270">
        <v>0</v>
      </c>
      <c r="G681" s="270"/>
      <c r="H681" s="270">
        <v>0</v>
      </c>
    </row>
    <row r="682" spans="2:8" ht="15" customHeight="1" outlineLevel="1" x14ac:dyDescent="0.2">
      <c r="B682" s="225" t="s">
        <v>22</v>
      </c>
      <c r="C682" s="225"/>
      <c r="D682" s="275"/>
      <c r="E682" s="275"/>
      <c r="F682" s="275"/>
      <c r="G682" s="275"/>
      <c r="H682" s="275"/>
    </row>
    <row r="683" spans="2:8" ht="15" customHeight="1" outlineLevel="1" x14ac:dyDescent="0.2">
      <c r="B683" s="44">
        <v>2019</v>
      </c>
      <c r="C683" s="225"/>
      <c r="D683" s="270">
        <v>68</v>
      </c>
      <c r="E683" s="270"/>
      <c r="F683" s="270">
        <v>298</v>
      </c>
      <c r="G683" s="270"/>
      <c r="H683" s="270">
        <v>12812.186</v>
      </c>
    </row>
    <row r="684" spans="2:8" ht="15" customHeight="1" outlineLevel="1" x14ac:dyDescent="0.2">
      <c r="B684" s="44">
        <v>2018</v>
      </c>
      <c r="C684" s="225"/>
      <c r="D684" s="270">
        <v>65</v>
      </c>
      <c r="E684" s="270"/>
      <c r="F684" s="270">
        <v>263</v>
      </c>
      <c r="G684" s="270"/>
      <c r="H684" s="270">
        <v>11943.036</v>
      </c>
    </row>
    <row r="685" spans="2:8" ht="15" customHeight="1" outlineLevel="1" x14ac:dyDescent="0.2">
      <c r="B685" s="44">
        <v>2017</v>
      </c>
      <c r="C685" s="225"/>
      <c r="D685" s="270">
        <v>53</v>
      </c>
      <c r="E685" s="270"/>
      <c r="F685" s="270">
        <v>248</v>
      </c>
      <c r="G685" s="270"/>
      <c r="H685" s="270">
        <v>10320.647999999999</v>
      </c>
    </row>
    <row r="686" spans="2:8" ht="15" customHeight="1" outlineLevel="1" x14ac:dyDescent="0.2">
      <c r="B686" s="44">
        <v>2016</v>
      </c>
      <c r="C686" s="225"/>
      <c r="D686" s="270">
        <v>51</v>
      </c>
      <c r="E686" s="270"/>
      <c r="F686" s="270">
        <v>226</v>
      </c>
      <c r="G686" s="270"/>
      <c r="H686" s="270">
        <v>7830.3850000000002</v>
      </c>
    </row>
    <row r="687" spans="2:8" ht="15" customHeight="1" outlineLevel="1" x14ac:dyDescent="0.2">
      <c r="B687" s="44">
        <v>2015</v>
      </c>
      <c r="C687" s="225"/>
      <c r="D687" s="270">
        <v>51</v>
      </c>
      <c r="E687" s="270"/>
      <c r="F687" s="270">
        <v>243</v>
      </c>
      <c r="G687" s="270"/>
      <c r="H687" s="270">
        <v>10025.028</v>
      </c>
    </row>
    <row r="688" spans="2:8" ht="15" customHeight="1" outlineLevel="1" x14ac:dyDescent="0.2">
      <c r="B688" s="44">
        <v>2014</v>
      </c>
      <c r="C688" s="70"/>
      <c r="D688" s="270">
        <v>48</v>
      </c>
      <c r="E688" s="270"/>
      <c r="F688" s="270">
        <v>226</v>
      </c>
      <c r="G688" s="270"/>
      <c r="H688" s="270">
        <v>7557.0079999999998</v>
      </c>
    </row>
    <row r="689" spans="2:8" ht="15" customHeight="1" outlineLevel="1" x14ac:dyDescent="0.2">
      <c r="B689" s="225" t="s">
        <v>23</v>
      </c>
      <c r="C689" s="225"/>
      <c r="D689" s="275"/>
      <c r="E689" s="275"/>
      <c r="F689" s="275"/>
      <c r="G689" s="275"/>
      <c r="H689" s="275"/>
    </row>
    <row r="690" spans="2:8" ht="15" customHeight="1" outlineLevel="1" x14ac:dyDescent="0.2">
      <c r="B690" s="44">
        <v>2019</v>
      </c>
      <c r="C690" s="225"/>
      <c r="D690" s="270">
        <v>134</v>
      </c>
      <c r="E690" s="270"/>
      <c r="F690" s="270">
        <v>419</v>
      </c>
      <c r="G690" s="270"/>
      <c r="H690" s="270">
        <v>32608.684000000001</v>
      </c>
    </row>
    <row r="691" spans="2:8" ht="15" customHeight="1" outlineLevel="1" x14ac:dyDescent="0.2">
      <c r="B691" s="44">
        <v>2018</v>
      </c>
      <c r="C691" s="225"/>
      <c r="D691" s="270">
        <v>121</v>
      </c>
      <c r="E691" s="270"/>
      <c r="F691" s="270">
        <v>385</v>
      </c>
      <c r="G691" s="270"/>
      <c r="H691" s="270">
        <v>31163.392</v>
      </c>
    </row>
    <row r="692" spans="2:8" ht="15" customHeight="1" outlineLevel="1" x14ac:dyDescent="0.2">
      <c r="B692" s="44">
        <v>2017</v>
      </c>
      <c r="C692" s="225"/>
      <c r="D692" s="270">
        <v>113</v>
      </c>
      <c r="E692" s="270"/>
      <c r="F692" s="270">
        <v>385</v>
      </c>
      <c r="G692" s="270"/>
      <c r="H692" s="270">
        <v>31363.075000000001</v>
      </c>
    </row>
    <row r="693" spans="2:8" ht="15" customHeight="1" outlineLevel="1" x14ac:dyDescent="0.2">
      <c r="B693" s="44">
        <v>2016</v>
      </c>
      <c r="C693" s="225"/>
      <c r="D693" s="270">
        <v>111</v>
      </c>
      <c r="E693" s="270"/>
      <c r="F693" s="270">
        <v>335</v>
      </c>
      <c r="G693" s="270"/>
      <c r="H693" s="270">
        <v>26964.141</v>
      </c>
    </row>
    <row r="694" spans="2:8" ht="15" customHeight="1" outlineLevel="1" x14ac:dyDescent="0.2">
      <c r="B694" s="44">
        <v>2015</v>
      </c>
      <c r="C694" s="225"/>
      <c r="D694" s="270">
        <v>108</v>
      </c>
      <c r="E694" s="270"/>
      <c r="F694" s="270">
        <v>336</v>
      </c>
      <c r="G694" s="270"/>
      <c r="H694" s="270">
        <v>25853.667000000001</v>
      </c>
    </row>
    <row r="695" spans="2:8" ht="15" customHeight="1" outlineLevel="1" x14ac:dyDescent="0.2">
      <c r="B695" s="44">
        <v>2014</v>
      </c>
      <c r="C695" s="70"/>
      <c r="D695" s="270">
        <v>120</v>
      </c>
      <c r="E695" s="270"/>
      <c r="F695" s="270">
        <v>321</v>
      </c>
      <c r="G695" s="270"/>
      <c r="H695" s="270">
        <v>26736.127</v>
      </c>
    </row>
    <row r="696" spans="2:8" ht="15" customHeight="1" outlineLevel="1" x14ac:dyDescent="0.2">
      <c r="B696" s="225" t="s">
        <v>24</v>
      </c>
      <c r="C696" s="225"/>
      <c r="D696" s="275"/>
      <c r="E696" s="275"/>
      <c r="F696" s="275"/>
      <c r="G696" s="275"/>
      <c r="H696" s="275"/>
    </row>
    <row r="697" spans="2:8" ht="15" customHeight="1" outlineLevel="1" x14ac:dyDescent="0.2">
      <c r="B697" s="44">
        <v>2019</v>
      </c>
      <c r="C697" s="225"/>
      <c r="D697" s="270">
        <v>34</v>
      </c>
      <c r="E697" s="270"/>
      <c r="F697" s="270">
        <v>60</v>
      </c>
      <c r="G697" s="270"/>
      <c r="H697" s="270">
        <v>1432.327</v>
      </c>
    </row>
    <row r="698" spans="2:8" ht="15" customHeight="1" outlineLevel="1" x14ac:dyDescent="0.2">
      <c r="B698" s="44">
        <v>2018</v>
      </c>
      <c r="C698" s="225"/>
      <c r="D698" s="270">
        <v>35</v>
      </c>
      <c r="E698" s="270"/>
      <c r="F698" s="270">
        <v>58</v>
      </c>
      <c r="G698" s="270"/>
      <c r="H698" s="270">
        <v>1001.2089999999999</v>
      </c>
    </row>
    <row r="699" spans="2:8" ht="15" customHeight="1" outlineLevel="1" x14ac:dyDescent="0.2">
      <c r="B699" s="44">
        <v>2017</v>
      </c>
      <c r="C699" s="225"/>
      <c r="D699" s="270">
        <v>31</v>
      </c>
      <c r="E699" s="270"/>
      <c r="F699" s="270">
        <v>54</v>
      </c>
      <c r="G699" s="270"/>
      <c r="H699" s="270">
        <v>896.64300000000003</v>
      </c>
    </row>
    <row r="700" spans="2:8" ht="15" customHeight="1" outlineLevel="1" x14ac:dyDescent="0.2">
      <c r="B700" s="44">
        <v>2016</v>
      </c>
      <c r="C700" s="225"/>
      <c r="D700" s="270">
        <v>28</v>
      </c>
      <c r="E700" s="270"/>
      <c r="F700" s="270">
        <v>50</v>
      </c>
      <c r="G700" s="270"/>
      <c r="H700" s="270">
        <v>1051.2360000000001</v>
      </c>
    </row>
    <row r="701" spans="2:8" ht="15" customHeight="1" outlineLevel="1" x14ac:dyDescent="0.2">
      <c r="B701" s="44">
        <v>2015</v>
      </c>
      <c r="C701" s="225"/>
      <c r="D701" s="270">
        <v>27</v>
      </c>
      <c r="E701" s="270"/>
      <c r="F701" s="270">
        <v>50</v>
      </c>
      <c r="G701" s="270"/>
      <c r="H701" s="270">
        <v>923.37</v>
      </c>
    </row>
    <row r="702" spans="2:8" ht="15" customHeight="1" outlineLevel="1" x14ac:dyDescent="0.2">
      <c r="B702" s="44">
        <v>2014</v>
      </c>
      <c r="C702" s="70"/>
      <c r="D702" s="270">
        <v>27</v>
      </c>
      <c r="E702" s="270"/>
      <c r="F702" s="270">
        <v>51</v>
      </c>
      <c r="G702" s="270"/>
      <c r="H702" s="270">
        <v>981.38300000000004</v>
      </c>
    </row>
    <row r="703" spans="2:8" ht="15" customHeight="1" outlineLevel="1" x14ac:dyDescent="0.2">
      <c r="B703" s="225" t="s">
        <v>25</v>
      </c>
      <c r="C703" s="225"/>
      <c r="D703" s="275"/>
      <c r="E703" s="275"/>
      <c r="F703" s="275"/>
      <c r="G703" s="275"/>
      <c r="H703" s="275"/>
    </row>
    <row r="704" spans="2:8" ht="15" customHeight="1" outlineLevel="1" x14ac:dyDescent="0.2">
      <c r="B704" s="44">
        <v>2019</v>
      </c>
      <c r="C704" s="225"/>
      <c r="D704" s="270">
        <v>167</v>
      </c>
      <c r="E704" s="270"/>
      <c r="F704" s="270">
        <v>348</v>
      </c>
      <c r="G704" s="270"/>
      <c r="H704" s="270">
        <v>11230.744000000001</v>
      </c>
    </row>
    <row r="705" spans="2:8" ht="15" customHeight="1" outlineLevel="1" x14ac:dyDescent="0.2">
      <c r="B705" s="44">
        <v>2018</v>
      </c>
      <c r="C705" s="225"/>
      <c r="D705" s="270">
        <v>159</v>
      </c>
      <c r="E705" s="270"/>
      <c r="F705" s="270">
        <v>334</v>
      </c>
      <c r="G705" s="270"/>
      <c r="H705" s="270">
        <v>11284.116</v>
      </c>
    </row>
    <row r="706" spans="2:8" ht="15" customHeight="1" outlineLevel="1" x14ac:dyDescent="0.2">
      <c r="B706" s="44">
        <v>2017</v>
      </c>
      <c r="C706" s="225"/>
      <c r="D706" s="270">
        <v>131</v>
      </c>
      <c r="E706" s="270"/>
      <c r="F706" s="270">
        <v>310</v>
      </c>
      <c r="G706" s="270"/>
      <c r="H706" s="270">
        <v>10745.858</v>
      </c>
    </row>
    <row r="707" spans="2:8" ht="15" customHeight="1" outlineLevel="1" x14ac:dyDescent="0.2">
      <c r="B707" s="44">
        <v>2016</v>
      </c>
      <c r="C707" s="225"/>
      <c r="D707" s="270">
        <v>117</v>
      </c>
      <c r="E707" s="270"/>
      <c r="F707" s="270">
        <v>289</v>
      </c>
      <c r="G707" s="270"/>
      <c r="H707" s="270">
        <v>9582.8209999999999</v>
      </c>
    </row>
    <row r="708" spans="2:8" ht="15" customHeight="1" outlineLevel="1" x14ac:dyDescent="0.2">
      <c r="B708" s="44">
        <v>2015</v>
      </c>
      <c r="C708" s="225"/>
      <c r="D708" s="270">
        <v>92</v>
      </c>
      <c r="E708" s="270"/>
      <c r="F708" s="270">
        <v>244</v>
      </c>
      <c r="G708" s="270"/>
      <c r="H708" s="270">
        <v>7495.75</v>
      </c>
    </row>
    <row r="709" spans="2:8" ht="15" customHeight="1" outlineLevel="1" x14ac:dyDescent="0.2">
      <c r="B709" s="44">
        <v>2014</v>
      </c>
      <c r="C709" s="70"/>
      <c r="D709" s="270">
        <v>71</v>
      </c>
      <c r="E709" s="270"/>
      <c r="F709" s="270">
        <v>225</v>
      </c>
      <c r="G709" s="270"/>
      <c r="H709" s="270">
        <v>7232.1469999999999</v>
      </c>
    </row>
    <row r="710" spans="2:8" ht="15" customHeight="1" outlineLevel="1" x14ac:dyDescent="0.2">
      <c r="B710" s="225" t="s">
        <v>26</v>
      </c>
      <c r="C710" s="225"/>
      <c r="D710" s="275"/>
      <c r="E710" s="275"/>
      <c r="F710" s="275"/>
      <c r="G710" s="275"/>
      <c r="H710" s="275"/>
    </row>
    <row r="711" spans="2:8" ht="15" customHeight="1" outlineLevel="1" x14ac:dyDescent="0.2">
      <c r="B711" s="44">
        <v>2019</v>
      </c>
      <c r="C711" s="225"/>
      <c r="D711" s="270">
        <v>4</v>
      </c>
      <c r="E711" s="270"/>
      <c r="F711" s="274" t="s">
        <v>37</v>
      </c>
      <c r="G711" s="270"/>
      <c r="H711" s="274" t="s">
        <v>37</v>
      </c>
    </row>
    <row r="712" spans="2:8" ht="15" customHeight="1" outlineLevel="1" x14ac:dyDescent="0.2">
      <c r="B712" s="44">
        <v>2018</v>
      </c>
      <c r="C712" s="225"/>
      <c r="D712" s="270">
        <v>6</v>
      </c>
      <c r="E712" s="270"/>
      <c r="F712" s="270">
        <v>6</v>
      </c>
      <c r="G712" s="270"/>
      <c r="H712" s="270">
        <v>96.614000000000004</v>
      </c>
    </row>
    <row r="713" spans="2:8" ht="15" customHeight="1" outlineLevel="1" x14ac:dyDescent="0.2">
      <c r="B713" s="44">
        <v>2017</v>
      </c>
      <c r="C713" s="225"/>
      <c r="D713" s="270">
        <v>6</v>
      </c>
      <c r="E713" s="270"/>
      <c r="F713" s="270">
        <v>6</v>
      </c>
      <c r="G713" s="270"/>
      <c r="H713" s="270">
        <v>50.085999999999999</v>
      </c>
    </row>
    <row r="714" spans="2:8" ht="15" customHeight="1" outlineLevel="1" x14ac:dyDescent="0.2">
      <c r="B714" s="44">
        <v>2016</v>
      </c>
      <c r="C714" s="225"/>
      <c r="D714" s="270">
        <v>3</v>
      </c>
      <c r="E714" s="270"/>
      <c r="F714" s="270">
        <v>3</v>
      </c>
      <c r="G714" s="270"/>
      <c r="H714" s="270">
        <v>35.418999999999997</v>
      </c>
    </row>
    <row r="715" spans="2:8" ht="15" customHeight="1" outlineLevel="1" x14ac:dyDescent="0.2">
      <c r="B715" s="44">
        <v>2015</v>
      </c>
      <c r="C715" s="225"/>
      <c r="D715" s="270">
        <v>2</v>
      </c>
      <c r="E715" s="270"/>
      <c r="F715" s="274" t="s">
        <v>37</v>
      </c>
      <c r="G715" s="274"/>
      <c r="H715" s="274" t="s">
        <v>37</v>
      </c>
    </row>
    <row r="716" spans="2:8" ht="15" customHeight="1" outlineLevel="1" x14ac:dyDescent="0.2">
      <c r="B716" s="44">
        <v>2014</v>
      </c>
      <c r="C716" s="70"/>
      <c r="D716" s="270">
        <v>4</v>
      </c>
      <c r="E716" s="270"/>
      <c r="F716" s="270">
        <v>4</v>
      </c>
      <c r="G716" s="270"/>
      <c r="H716" s="270">
        <v>25.655000000000001</v>
      </c>
    </row>
    <row r="717" spans="2:8" ht="15" customHeight="1" outlineLevel="1" x14ac:dyDescent="0.2">
      <c r="B717" s="225" t="s">
        <v>27</v>
      </c>
      <c r="C717" s="225"/>
      <c r="D717" s="275"/>
      <c r="E717" s="275"/>
      <c r="F717" s="275"/>
      <c r="G717" s="275"/>
      <c r="H717" s="275"/>
    </row>
    <row r="718" spans="2:8" ht="15" customHeight="1" outlineLevel="1" x14ac:dyDescent="0.2">
      <c r="B718" s="44">
        <v>2019</v>
      </c>
      <c r="C718" s="225"/>
      <c r="D718" s="270">
        <v>20</v>
      </c>
      <c r="E718" s="270"/>
      <c r="F718" s="270">
        <v>26</v>
      </c>
      <c r="G718" s="270"/>
      <c r="H718" s="270">
        <v>3254.3490000000002</v>
      </c>
    </row>
    <row r="719" spans="2:8" ht="15" customHeight="1" outlineLevel="1" x14ac:dyDescent="0.2">
      <c r="B719" s="44">
        <v>2018</v>
      </c>
      <c r="C719" s="225"/>
      <c r="D719" s="270">
        <v>17</v>
      </c>
      <c r="E719" s="270"/>
      <c r="F719" s="274" t="s">
        <v>37</v>
      </c>
      <c r="G719" s="270"/>
      <c r="H719" s="274" t="s">
        <v>37</v>
      </c>
    </row>
    <row r="720" spans="2:8" ht="15" customHeight="1" outlineLevel="1" x14ac:dyDescent="0.2">
      <c r="B720" s="44">
        <v>2017</v>
      </c>
      <c r="C720" s="225"/>
      <c r="D720" s="270">
        <v>14</v>
      </c>
      <c r="E720" s="270"/>
      <c r="F720" s="270">
        <v>16</v>
      </c>
      <c r="G720" s="270"/>
      <c r="H720" s="270">
        <v>1272.0740000000001</v>
      </c>
    </row>
    <row r="721" spans="2:8" ht="15" customHeight="1" outlineLevel="1" x14ac:dyDescent="0.2">
      <c r="B721" s="44">
        <v>2016</v>
      </c>
      <c r="C721" s="225"/>
      <c r="D721" s="270">
        <v>12</v>
      </c>
      <c r="E721" s="270"/>
      <c r="F721" s="270">
        <v>12</v>
      </c>
      <c r="G721" s="270"/>
      <c r="H721" s="270">
        <v>789.32</v>
      </c>
    </row>
    <row r="722" spans="2:8" ht="15" customHeight="1" outlineLevel="1" x14ac:dyDescent="0.2">
      <c r="B722" s="44">
        <v>2015</v>
      </c>
      <c r="C722" s="225"/>
      <c r="D722" s="270">
        <v>12</v>
      </c>
      <c r="E722" s="270"/>
      <c r="F722" s="270">
        <v>12</v>
      </c>
      <c r="G722" s="270"/>
      <c r="H722" s="270">
        <v>611.58799999999997</v>
      </c>
    </row>
    <row r="723" spans="2:8" ht="15" customHeight="1" outlineLevel="1" x14ac:dyDescent="0.2">
      <c r="B723" s="44">
        <v>2014</v>
      </c>
      <c r="C723" s="70"/>
      <c r="D723" s="270">
        <v>14</v>
      </c>
      <c r="E723" s="270"/>
      <c r="F723" s="270">
        <v>17</v>
      </c>
      <c r="G723" s="270"/>
      <c r="H723" s="270">
        <v>634.74300000000005</v>
      </c>
    </row>
    <row r="724" spans="2:8" ht="15" customHeight="1" outlineLevel="1" x14ac:dyDescent="0.2">
      <c r="B724" s="225" t="s">
        <v>28</v>
      </c>
      <c r="C724" s="225"/>
      <c r="D724" s="275"/>
      <c r="E724" s="275"/>
      <c r="F724" s="275"/>
      <c r="G724" s="275"/>
      <c r="H724" s="275"/>
    </row>
    <row r="725" spans="2:8" ht="15" customHeight="1" outlineLevel="1" x14ac:dyDescent="0.2">
      <c r="B725" s="44">
        <v>2019</v>
      </c>
      <c r="C725" s="225"/>
      <c r="D725" s="270">
        <v>35</v>
      </c>
      <c r="E725" s="270"/>
      <c r="F725" s="270">
        <v>52</v>
      </c>
      <c r="G725" s="270"/>
      <c r="H725" s="270">
        <v>1166.845</v>
      </c>
    </row>
    <row r="726" spans="2:8" ht="15" customHeight="1" outlineLevel="1" x14ac:dyDescent="0.2">
      <c r="B726" s="44">
        <v>2018</v>
      </c>
      <c r="C726" s="225"/>
      <c r="D726" s="270">
        <v>38</v>
      </c>
      <c r="E726" s="270"/>
      <c r="F726" s="270">
        <v>52</v>
      </c>
      <c r="G726" s="270"/>
      <c r="H726" s="270">
        <v>1091.846</v>
      </c>
    </row>
    <row r="727" spans="2:8" ht="15" customHeight="1" outlineLevel="1" x14ac:dyDescent="0.2">
      <c r="B727" s="44">
        <v>2017</v>
      </c>
      <c r="C727" s="225"/>
      <c r="D727" s="270">
        <v>37</v>
      </c>
      <c r="E727" s="270"/>
      <c r="F727" s="270">
        <v>54</v>
      </c>
      <c r="G727" s="270"/>
      <c r="H727" s="270">
        <v>962.03700000000003</v>
      </c>
    </row>
    <row r="728" spans="2:8" ht="15" customHeight="1" outlineLevel="1" x14ac:dyDescent="0.2">
      <c r="B728" s="44">
        <v>2016</v>
      </c>
      <c r="C728" s="225"/>
      <c r="D728" s="270">
        <v>33</v>
      </c>
      <c r="E728" s="270"/>
      <c r="F728" s="270">
        <v>43</v>
      </c>
      <c r="G728" s="270"/>
      <c r="H728" s="270">
        <v>652.40099999999995</v>
      </c>
    </row>
    <row r="729" spans="2:8" ht="15" customHeight="1" outlineLevel="1" x14ac:dyDescent="0.2">
      <c r="B729" s="44">
        <v>2015</v>
      </c>
      <c r="C729" s="225"/>
      <c r="D729" s="270">
        <v>28</v>
      </c>
      <c r="E729" s="270"/>
      <c r="F729" s="270">
        <v>37</v>
      </c>
      <c r="G729" s="270"/>
      <c r="H729" s="270">
        <v>523.23199999999997</v>
      </c>
    </row>
    <row r="730" spans="2:8" ht="15" customHeight="1" outlineLevel="1" x14ac:dyDescent="0.2">
      <c r="B730" s="44">
        <v>2014</v>
      </c>
      <c r="C730" s="70"/>
      <c r="D730" s="270">
        <v>33</v>
      </c>
      <c r="E730" s="270"/>
      <c r="F730" s="270">
        <v>44</v>
      </c>
      <c r="G730" s="270"/>
      <c r="H730" s="270">
        <v>681.06600000000003</v>
      </c>
    </row>
    <row r="731" spans="2:8" ht="15" customHeight="1" outlineLevel="1" x14ac:dyDescent="0.2">
      <c r="B731" s="225" t="s">
        <v>29</v>
      </c>
      <c r="C731" s="225"/>
      <c r="D731" s="275"/>
      <c r="E731" s="275"/>
      <c r="F731" s="275"/>
      <c r="G731" s="275"/>
      <c r="H731" s="275"/>
    </row>
    <row r="732" spans="2:8" ht="15" customHeight="1" outlineLevel="1" x14ac:dyDescent="0.2">
      <c r="B732" s="44">
        <v>2019</v>
      </c>
      <c r="C732" s="225"/>
      <c r="D732" s="270">
        <v>107</v>
      </c>
      <c r="E732" s="270"/>
      <c r="F732" s="270">
        <v>118</v>
      </c>
      <c r="G732" s="270"/>
      <c r="H732" s="270">
        <v>1593.751</v>
      </c>
    </row>
    <row r="733" spans="2:8" ht="15" customHeight="1" outlineLevel="1" x14ac:dyDescent="0.2">
      <c r="B733" s="44">
        <v>2018</v>
      </c>
      <c r="C733" s="225"/>
      <c r="D733" s="270">
        <v>82</v>
      </c>
      <c r="E733" s="270"/>
      <c r="F733" s="270">
        <v>92</v>
      </c>
      <c r="G733" s="270"/>
      <c r="H733" s="270">
        <v>1523.0709999999999</v>
      </c>
    </row>
    <row r="734" spans="2:8" ht="15" customHeight="1" outlineLevel="1" x14ac:dyDescent="0.2">
      <c r="B734" s="44">
        <v>2017</v>
      </c>
      <c r="C734" s="225"/>
      <c r="D734" s="270">
        <v>78</v>
      </c>
      <c r="E734" s="270"/>
      <c r="F734" s="270">
        <v>92</v>
      </c>
      <c r="G734" s="270"/>
      <c r="H734" s="270">
        <v>1442.721</v>
      </c>
    </row>
    <row r="735" spans="2:8" ht="15" customHeight="1" outlineLevel="1" x14ac:dyDescent="0.2">
      <c r="B735" s="44">
        <v>2016</v>
      </c>
      <c r="C735" s="225"/>
      <c r="D735" s="270">
        <v>63</v>
      </c>
      <c r="E735" s="270"/>
      <c r="F735" s="270">
        <v>76</v>
      </c>
      <c r="G735" s="270"/>
      <c r="H735" s="270">
        <v>822.17100000000005</v>
      </c>
    </row>
    <row r="736" spans="2:8" ht="15" customHeight="1" outlineLevel="1" x14ac:dyDescent="0.2">
      <c r="B736" s="44">
        <v>2015</v>
      </c>
      <c r="C736" s="225"/>
      <c r="D736" s="270">
        <v>63</v>
      </c>
      <c r="E736" s="270"/>
      <c r="F736" s="270">
        <v>80</v>
      </c>
      <c r="G736" s="270"/>
      <c r="H736" s="270">
        <v>890.63099999999997</v>
      </c>
    </row>
    <row r="737" spans="2:8" ht="15" customHeight="1" outlineLevel="1" x14ac:dyDescent="0.2">
      <c r="B737" s="44">
        <v>2014</v>
      </c>
      <c r="C737" s="70"/>
      <c r="D737" s="270">
        <v>65</v>
      </c>
      <c r="E737" s="270"/>
      <c r="F737" s="270">
        <v>92</v>
      </c>
      <c r="G737" s="270"/>
      <c r="H737" s="270">
        <v>1173.2149999999999</v>
      </c>
    </row>
    <row r="738" spans="2:8" ht="15" customHeight="1" outlineLevel="1" x14ac:dyDescent="0.2">
      <c r="B738" s="225" t="s">
        <v>30</v>
      </c>
      <c r="C738" s="225"/>
      <c r="D738" s="275"/>
      <c r="E738" s="275"/>
      <c r="F738" s="275"/>
      <c r="G738" s="275"/>
      <c r="H738" s="275"/>
    </row>
    <row r="739" spans="2:8" ht="15" customHeight="1" outlineLevel="1" x14ac:dyDescent="0.2">
      <c r="B739" s="44">
        <v>2019</v>
      </c>
      <c r="C739" s="225"/>
      <c r="D739" s="270">
        <v>17</v>
      </c>
      <c r="E739" s="270"/>
      <c r="F739" s="270">
        <v>26</v>
      </c>
      <c r="G739" s="270"/>
      <c r="H739" s="270">
        <v>197.67099999999999</v>
      </c>
    </row>
    <row r="740" spans="2:8" ht="15" customHeight="1" outlineLevel="1" x14ac:dyDescent="0.2">
      <c r="B740" s="44">
        <v>2018</v>
      </c>
      <c r="C740" s="225"/>
      <c r="D740" s="270">
        <v>18</v>
      </c>
      <c r="E740" s="270"/>
      <c r="F740" s="270">
        <v>27</v>
      </c>
      <c r="G740" s="270"/>
      <c r="H740" s="270">
        <v>165.27699999999999</v>
      </c>
    </row>
    <row r="741" spans="2:8" ht="15" customHeight="1" outlineLevel="1" x14ac:dyDescent="0.2">
      <c r="B741" s="44">
        <v>2017</v>
      </c>
      <c r="C741" s="225"/>
      <c r="D741" s="270">
        <v>17</v>
      </c>
      <c r="E741" s="270"/>
      <c r="F741" s="270">
        <v>27</v>
      </c>
      <c r="G741" s="270"/>
      <c r="H741" s="270">
        <v>165.29900000000001</v>
      </c>
    </row>
    <row r="742" spans="2:8" ht="15" customHeight="1" outlineLevel="1" x14ac:dyDescent="0.2">
      <c r="B742" s="44">
        <v>2016</v>
      </c>
      <c r="C742" s="225"/>
      <c r="D742" s="270">
        <v>18</v>
      </c>
      <c r="E742" s="270"/>
      <c r="F742" s="270">
        <v>27</v>
      </c>
      <c r="G742" s="270"/>
      <c r="H742" s="270">
        <v>108.42100000000001</v>
      </c>
    </row>
    <row r="743" spans="2:8" ht="15" customHeight="1" outlineLevel="1" x14ac:dyDescent="0.2">
      <c r="B743" s="44">
        <v>2015</v>
      </c>
      <c r="C743" s="225"/>
      <c r="D743" s="270">
        <v>15</v>
      </c>
      <c r="E743" s="270"/>
      <c r="F743" s="270">
        <v>28</v>
      </c>
      <c r="G743" s="270"/>
      <c r="H743" s="270">
        <v>93.82</v>
      </c>
    </row>
    <row r="744" spans="2:8" ht="15" customHeight="1" outlineLevel="1" x14ac:dyDescent="0.2">
      <c r="B744" s="44">
        <v>2014</v>
      </c>
      <c r="C744" s="70"/>
      <c r="D744" s="270">
        <v>20</v>
      </c>
      <c r="E744" s="270"/>
      <c r="F744" s="270">
        <v>33</v>
      </c>
      <c r="G744" s="270"/>
      <c r="H744" s="270">
        <v>153.03299999999999</v>
      </c>
    </row>
    <row r="745" spans="2:8" ht="15" customHeight="1" outlineLevel="1" x14ac:dyDescent="0.2">
      <c r="B745" s="225" t="s">
        <v>31</v>
      </c>
      <c r="C745" s="225"/>
      <c r="D745" s="275"/>
      <c r="E745" s="275"/>
      <c r="F745" s="275"/>
      <c r="G745" s="275"/>
      <c r="H745" s="275"/>
    </row>
    <row r="746" spans="2:8" ht="15" customHeight="1" outlineLevel="1" x14ac:dyDescent="0.2">
      <c r="B746" s="44">
        <v>2019</v>
      </c>
      <c r="C746" s="225"/>
      <c r="D746" s="270">
        <v>25</v>
      </c>
      <c r="E746" s="270"/>
      <c r="F746" s="270">
        <v>25</v>
      </c>
      <c r="G746" s="270"/>
      <c r="H746" s="270">
        <v>155.24199999999999</v>
      </c>
    </row>
    <row r="747" spans="2:8" ht="15" customHeight="1" outlineLevel="1" x14ac:dyDescent="0.2">
      <c r="B747" s="44">
        <v>2018</v>
      </c>
      <c r="C747" s="225"/>
      <c r="D747" s="270">
        <v>19</v>
      </c>
      <c r="E747" s="270"/>
      <c r="F747" s="270">
        <v>19</v>
      </c>
      <c r="G747" s="270"/>
      <c r="H747" s="270">
        <v>114.06</v>
      </c>
    </row>
    <row r="748" spans="2:8" ht="15" customHeight="1" outlineLevel="1" x14ac:dyDescent="0.2">
      <c r="B748" s="44">
        <v>2017</v>
      </c>
      <c r="C748" s="225"/>
      <c r="D748" s="270">
        <v>16</v>
      </c>
      <c r="E748" s="270"/>
      <c r="F748" s="270">
        <v>19</v>
      </c>
      <c r="G748" s="270"/>
      <c r="H748" s="270">
        <v>519.10400000000004</v>
      </c>
    </row>
    <row r="749" spans="2:8" ht="15" customHeight="1" outlineLevel="1" x14ac:dyDescent="0.2">
      <c r="B749" s="44">
        <v>2016</v>
      </c>
      <c r="C749" s="225"/>
      <c r="D749" s="270">
        <v>17</v>
      </c>
      <c r="E749" s="270"/>
      <c r="F749" s="270">
        <v>20</v>
      </c>
      <c r="G749" s="270"/>
      <c r="H749" s="270">
        <v>474.48599999999999</v>
      </c>
    </row>
    <row r="750" spans="2:8" ht="15" customHeight="1" outlineLevel="1" x14ac:dyDescent="0.2">
      <c r="B750" s="44">
        <v>2015</v>
      </c>
      <c r="C750" s="225"/>
      <c r="D750" s="270">
        <v>15</v>
      </c>
      <c r="E750" s="270"/>
      <c r="F750" s="270">
        <v>18</v>
      </c>
      <c r="G750" s="270"/>
      <c r="H750" s="270">
        <v>370.50299999999999</v>
      </c>
    </row>
    <row r="751" spans="2:8" ht="15" customHeight="1" outlineLevel="1" x14ac:dyDescent="0.2">
      <c r="B751" s="44">
        <v>2014</v>
      </c>
      <c r="C751" s="70"/>
      <c r="D751" s="270">
        <v>13</v>
      </c>
      <c r="E751" s="270"/>
      <c r="F751" s="270">
        <v>14</v>
      </c>
      <c r="G751" s="270"/>
      <c r="H751" s="270">
        <v>411.51100000000002</v>
      </c>
    </row>
    <row r="752" spans="2:8" ht="15" customHeight="1" outlineLevel="1" x14ac:dyDescent="0.2">
      <c r="B752" s="225" t="s">
        <v>32</v>
      </c>
      <c r="C752" s="225"/>
      <c r="D752" s="275"/>
      <c r="E752" s="275"/>
      <c r="F752" s="275"/>
      <c r="G752" s="275"/>
      <c r="H752" s="275"/>
    </row>
    <row r="753" spans="2:15" ht="15" customHeight="1" outlineLevel="1" x14ac:dyDescent="0.2">
      <c r="B753" s="44">
        <v>2019</v>
      </c>
      <c r="C753" s="225"/>
      <c r="D753" s="270">
        <v>30</v>
      </c>
      <c r="E753" s="270"/>
      <c r="F753" s="270">
        <v>30</v>
      </c>
      <c r="G753" s="270"/>
      <c r="H753" s="270">
        <v>147.76900000000001</v>
      </c>
    </row>
    <row r="754" spans="2:15" ht="15" customHeight="1" outlineLevel="1" x14ac:dyDescent="0.2">
      <c r="B754" s="44">
        <v>2018</v>
      </c>
      <c r="C754" s="225"/>
      <c r="D754" s="270">
        <v>28</v>
      </c>
      <c r="E754" s="270"/>
      <c r="F754" s="270">
        <v>28</v>
      </c>
      <c r="G754" s="270"/>
      <c r="H754" s="270">
        <v>136.61500000000001</v>
      </c>
    </row>
    <row r="755" spans="2:15" ht="15" customHeight="1" outlineLevel="1" x14ac:dyDescent="0.2">
      <c r="B755" s="44">
        <v>2017</v>
      </c>
      <c r="C755" s="225"/>
      <c r="D755" s="270">
        <v>23</v>
      </c>
      <c r="E755" s="270"/>
      <c r="F755" s="270">
        <v>23</v>
      </c>
      <c r="G755" s="270"/>
      <c r="H755" s="270">
        <v>114.973</v>
      </c>
    </row>
    <row r="756" spans="2:15" ht="15" customHeight="1" outlineLevel="1" x14ac:dyDescent="0.2">
      <c r="B756" s="44">
        <v>2016</v>
      </c>
      <c r="C756" s="225"/>
      <c r="D756" s="270">
        <v>21</v>
      </c>
      <c r="E756" s="270"/>
      <c r="F756" s="270">
        <v>21</v>
      </c>
      <c r="G756" s="270"/>
      <c r="H756" s="270">
        <v>85.284000000000006</v>
      </c>
    </row>
    <row r="757" spans="2:15" ht="15" customHeight="1" outlineLevel="1" x14ac:dyDescent="0.2">
      <c r="B757" s="44">
        <v>2015</v>
      </c>
      <c r="C757" s="225"/>
      <c r="D757" s="270">
        <v>17</v>
      </c>
      <c r="E757" s="270"/>
      <c r="F757" s="270">
        <v>17</v>
      </c>
      <c r="G757" s="270"/>
      <c r="H757" s="270">
        <v>74.256</v>
      </c>
    </row>
    <row r="758" spans="2:15" ht="15" customHeight="1" outlineLevel="1" x14ac:dyDescent="0.2">
      <c r="B758" s="44">
        <v>2014</v>
      </c>
      <c r="C758" s="70"/>
      <c r="D758" s="270">
        <v>19</v>
      </c>
      <c r="E758" s="270"/>
      <c r="F758" s="270">
        <v>19</v>
      </c>
      <c r="G758" s="270"/>
      <c r="H758" s="270">
        <v>90.144000000000005</v>
      </c>
    </row>
    <row r="759" spans="2:15" ht="15" customHeight="1" outlineLevel="1" x14ac:dyDescent="0.2">
      <c r="B759" s="225" t="s">
        <v>33</v>
      </c>
      <c r="C759" s="225"/>
      <c r="D759" s="275"/>
      <c r="E759" s="275"/>
      <c r="F759" s="275"/>
      <c r="G759" s="275"/>
      <c r="H759" s="275"/>
    </row>
    <row r="760" spans="2:15" ht="15" customHeight="1" outlineLevel="1" x14ac:dyDescent="0.2">
      <c r="B760" s="44">
        <v>2019</v>
      </c>
      <c r="C760" s="225"/>
      <c r="D760" s="270">
        <v>32</v>
      </c>
      <c r="E760" s="270"/>
      <c r="F760" s="270">
        <v>64</v>
      </c>
      <c r="G760" s="270"/>
      <c r="H760" s="270">
        <v>834.50300000000004</v>
      </c>
    </row>
    <row r="761" spans="2:15" ht="15" customHeight="1" outlineLevel="1" x14ac:dyDescent="0.2">
      <c r="B761" s="44">
        <v>2018</v>
      </c>
      <c r="C761" s="225"/>
      <c r="D761" s="270">
        <v>33</v>
      </c>
      <c r="E761" s="270"/>
      <c r="F761" s="270">
        <v>52</v>
      </c>
      <c r="G761" s="270"/>
      <c r="H761" s="270">
        <v>828.23699999999997</v>
      </c>
    </row>
    <row r="762" spans="2:15" ht="15" customHeight="1" outlineLevel="1" x14ac:dyDescent="0.2">
      <c r="B762" s="44">
        <v>2017</v>
      </c>
      <c r="C762" s="225"/>
      <c r="D762" s="270">
        <v>25</v>
      </c>
      <c r="E762" s="270"/>
      <c r="F762" s="270">
        <v>45</v>
      </c>
      <c r="G762" s="270"/>
      <c r="H762" s="270">
        <v>714.23199999999997</v>
      </c>
    </row>
    <row r="763" spans="2:15" ht="15" customHeight="1" outlineLevel="1" x14ac:dyDescent="0.2">
      <c r="B763" s="44">
        <v>2016</v>
      </c>
      <c r="C763" s="225"/>
      <c r="D763" s="270">
        <v>23</v>
      </c>
      <c r="E763" s="270"/>
      <c r="F763" s="270">
        <v>43</v>
      </c>
      <c r="G763" s="270"/>
      <c r="H763" s="270">
        <v>655.18600000000004</v>
      </c>
    </row>
    <row r="764" spans="2:15" ht="15" customHeight="1" outlineLevel="1" x14ac:dyDescent="0.2">
      <c r="B764" s="44">
        <v>2015</v>
      </c>
      <c r="C764" s="225"/>
      <c r="D764" s="270">
        <v>19</v>
      </c>
      <c r="E764" s="270"/>
      <c r="F764" s="270">
        <v>34</v>
      </c>
      <c r="G764" s="270"/>
      <c r="H764" s="270">
        <v>563.64300000000003</v>
      </c>
    </row>
    <row r="765" spans="2:15" ht="15" customHeight="1" outlineLevel="1" x14ac:dyDescent="0.2">
      <c r="B765" s="44">
        <v>2014</v>
      </c>
      <c r="C765" s="70"/>
      <c r="D765" s="270">
        <v>18</v>
      </c>
      <c r="E765" s="270"/>
      <c r="F765" s="270">
        <v>31</v>
      </c>
      <c r="G765" s="270"/>
      <c r="H765" s="270">
        <v>477.74400000000003</v>
      </c>
    </row>
    <row r="766" spans="2:15" ht="15" customHeight="1" x14ac:dyDescent="0.2">
      <c r="B766" s="257" t="s">
        <v>206</v>
      </c>
      <c r="C766" s="257"/>
      <c r="D766" s="270"/>
      <c r="E766" s="270"/>
      <c r="F766" s="270"/>
      <c r="G766" s="270"/>
      <c r="H766" s="270"/>
    </row>
    <row r="767" spans="2:15" ht="15" customHeight="1" x14ac:dyDescent="0.2">
      <c r="B767" s="44">
        <v>2019</v>
      </c>
      <c r="C767" s="257"/>
      <c r="D767" s="270">
        <v>341</v>
      </c>
      <c r="E767" s="270"/>
      <c r="F767" s="270">
        <v>622</v>
      </c>
      <c r="G767" s="270"/>
      <c r="H767" s="270">
        <v>17059.043000000001</v>
      </c>
      <c r="K767" s="269"/>
      <c r="L767" s="69"/>
      <c r="M767" s="269"/>
      <c r="N767" s="69"/>
      <c r="O767" s="269"/>
    </row>
    <row r="768" spans="2:15" ht="15" customHeight="1" x14ac:dyDescent="0.2">
      <c r="B768" s="44">
        <v>2018</v>
      </c>
      <c r="C768" s="257"/>
      <c r="D768" s="270">
        <v>334</v>
      </c>
      <c r="E768" s="270"/>
      <c r="F768" s="270">
        <v>609</v>
      </c>
      <c r="G768" s="270"/>
      <c r="H768" s="270">
        <v>17309.72</v>
      </c>
    </row>
    <row r="769" spans="2:8" ht="15" customHeight="1" x14ac:dyDescent="0.2">
      <c r="B769" s="44">
        <v>2017</v>
      </c>
      <c r="C769" s="257"/>
      <c r="D769" s="270">
        <v>318</v>
      </c>
      <c r="E769" s="270"/>
      <c r="F769" s="270">
        <v>567</v>
      </c>
      <c r="G769" s="270"/>
      <c r="H769" s="270">
        <v>14528.370999999999</v>
      </c>
    </row>
    <row r="770" spans="2:8" ht="15" customHeight="1" x14ac:dyDescent="0.2">
      <c r="B770" s="44">
        <v>2016</v>
      </c>
      <c r="C770" s="257"/>
      <c r="D770" s="270">
        <v>278</v>
      </c>
      <c r="E770" s="270"/>
      <c r="F770" s="270">
        <v>502</v>
      </c>
      <c r="G770" s="270"/>
      <c r="H770" s="270">
        <v>15539.376</v>
      </c>
    </row>
    <row r="771" spans="2:8" ht="15" customHeight="1" x14ac:dyDescent="0.2">
      <c r="B771" s="44">
        <v>2015</v>
      </c>
      <c r="C771" s="257"/>
      <c r="D771" s="270">
        <v>280</v>
      </c>
      <c r="E771" s="270"/>
      <c r="F771" s="270">
        <v>478</v>
      </c>
      <c r="G771" s="270"/>
      <c r="H771" s="270">
        <v>11786.397999999999</v>
      </c>
    </row>
    <row r="772" spans="2:8" ht="15" customHeight="1" x14ac:dyDescent="0.2">
      <c r="B772" s="44">
        <v>2014</v>
      </c>
      <c r="C772" s="70"/>
      <c r="D772" s="270">
        <v>290</v>
      </c>
      <c r="E772" s="270"/>
      <c r="F772" s="270">
        <v>481</v>
      </c>
      <c r="G772" s="270"/>
      <c r="H772" s="270">
        <v>10327.944</v>
      </c>
    </row>
    <row r="773" spans="2:8" ht="15" customHeight="1" outlineLevel="1" x14ac:dyDescent="0.2">
      <c r="B773" s="225" t="s">
        <v>17</v>
      </c>
      <c r="C773" s="225"/>
      <c r="D773" s="275"/>
      <c r="E773" s="275"/>
      <c r="F773" s="275"/>
      <c r="G773" s="275"/>
      <c r="H773" s="275"/>
    </row>
    <row r="774" spans="2:8" ht="15" customHeight="1" outlineLevel="1" x14ac:dyDescent="0.2">
      <c r="B774" s="44">
        <v>2019</v>
      </c>
      <c r="C774" s="225"/>
      <c r="D774" s="270">
        <v>109</v>
      </c>
      <c r="E774" s="270"/>
      <c r="F774" s="270">
        <v>110</v>
      </c>
      <c r="G774" s="270"/>
      <c r="H774" s="270">
        <v>685.18899999999996</v>
      </c>
    </row>
    <row r="775" spans="2:8" ht="15" customHeight="1" outlineLevel="1" x14ac:dyDescent="0.2">
      <c r="B775" s="44">
        <v>2018</v>
      </c>
      <c r="C775" s="173"/>
      <c r="D775" s="270">
        <v>103</v>
      </c>
      <c r="E775" s="270"/>
      <c r="F775" s="270">
        <v>103</v>
      </c>
      <c r="G775" s="270"/>
      <c r="H775" s="270">
        <v>575.5</v>
      </c>
    </row>
    <row r="776" spans="2:8" ht="15" customHeight="1" outlineLevel="1" x14ac:dyDescent="0.2">
      <c r="B776" s="44">
        <v>2017</v>
      </c>
      <c r="C776" s="173"/>
      <c r="D776" s="270">
        <v>114</v>
      </c>
      <c r="E776" s="270"/>
      <c r="F776" s="270">
        <v>114</v>
      </c>
      <c r="G776" s="270"/>
      <c r="H776" s="270">
        <v>536.50900000000001</v>
      </c>
    </row>
    <row r="777" spans="2:8" ht="15" customHeight="1" outlineLevel="1" x14ac:dyDescent="0.2">
      <c r="B777" s="44">
        <v>2016</v>
      </c>
      <c r="C777" s="225"/>
      <c r="D777" s="270">
        <v>109</v>
      </c>
      <c r="E777" s="270"/>
      <c r="F777" s="270">
        <v>109</v>
      </c>
      <c r="G777" s="270"/>
      <c r="H777" s="270">
        <v>441.87200000000001</v>
      </c>
    </row>
    <row r="778" spans="2:8" ht="15" customHeight="1" outlineLevel="1" x14ac:dyDescent="0.2">
      <c r="B778" s="44">
        <v>2015</v>
      </c>
      <c r="C778" s="225"/>
      <c r="D778" s="270">
        <v>118</v>
      </c>
      <c r="E778" s="270"/>
      <c r="F778" s="270">
        <v>118</v>
      </c>
      <c r="G778" s="270"/>
      <c r="H778" s="270">
        <v>508.005</v>
      </c>
    </row>
    <row r="779" spans="2:8" ht="15" customHeight="1" outlineLevel="1" x14ac:dyDescent="0.2">
      <c r="B779" s="44">
        <v>2014</v>
      </c>
      <c r="C779" s="70"/>
      <c r="D779" s="270">
        <v>126</v>
      </c>
      <c r="E779" s="270"/>
      <c r="F779" s="270">
        <v>127</v>
      </c>
      <c r="G779" s="270"/>
      <c r="H779" s="270">
        <v>354.24599999999998</v>
      </c>
    </row>
    <row r="780" spans="2:8" ht="15" customHeight="1" outlineLevel="1" x14ac:dyDescent="0.2">
      <c r="B780" s="225" t="s">
        <v>18</v>
      </c>
      <c r="C780" s="225"/>
      <c r="D780" s="275"/>
      <c r="E780" s="275"/>
      <c r="F780" s="275"/>
      <c r="G780" s="275"/>
      <c r="H780" s="275"/>
    </row>
    <row r="781" spans="2:8" ht="15" customHeight="1" outlineLevel="1" x14ac:dyDescent="0.2">
      <c r="B781" s="44">
        <v>2019</v>
      </c>
      <c r="C781" s="225"/>
      <c r="D781" s="270">
        <v>0</v>
      </c>
      <c r="E781" s="270"/>
      <c r="F781" s="270">
        <v>0</v>
      </c>
      <c r="G781" s="270"/>
      <c r="H781" s="270">
        <v>0</v>
      </c>
    </row>
    <row r="782" spans="2:8" ht="15" customHeight="1" outlineLevel="1" x14ac:dyDescent="0.2">
      <c r="B782" s="44">
        <v>2018</v>
      </c>
      <c r="C782" s="225"/>
      <c r="D782" s="270">
        <v>0</v>
      </c>
      <c r="E782" s="270"/>
      <c r="F782" s="270">
        <v>0</v>
      </c>
      <c r="G782" s="270"/>
      <c r="H782" s="270">
        <v>0</v>
      </c>
    </row>
    <row r="783" spans="2:8" ht="15" customHeight="1" outlineLevel="1" x14ac:dyDescent="0.2">
      <c r="B783" s="44">
        <v>2017</v>
      </c>
      <c r="C783" s="225"/>
      <c r="D783" s="270">
        <v>0</v>
      </c>
      <c r="E783" s="270"/>
      <c r="F783" s="270">
        <v>0</v>
      </c>
      <c r="G783" s="270"/>
      <c r="H783" s="270">
        <v>0</v>
      </c>
    </row>
    <row r="784" spans="2:8" ht="15" customHeight="1" outlineLevel="1" x14ac:dyDescent="0.2">
      <c r="B784" s="44">
        <v>2016</v>
      </c>
      <c r="C784" s="225"/>
      <c r="D784" s="270">
        <v>0</v>
      </c>
      <c r="E784" s="270"/>
      <c r="F784" s="270">
        <v>0</v>
      </c>
      <c r="G784" s="270"/>
      <c r="H784" s="270">
        <v>0</v>
      </c>
    </row>
    <row r="785" spans="2:8" ht="15" customHeight="1" outlineLevel="1" x14ac:dyDescent="0.2">
      <c r="B785" s="44">
        <v>2015</v>
      </c>
      <c r="C785" s="225"/>
      <c r="D785" s="270">
        <v>0</v>
      </c>
      <c r="E785" s="270"/>
      <c r="F785" s="270">
        <v>0</v>
      </c>
      <c r="G785" s="270"/>
      <c r="H785" s="270">
        <v>0</v>
      </c>
    </row>
    <row r="786" spans="2:8" ht="15" customHeight="1" outlineLevel="1" x14ac:dyDescent="0.2">
      <c r="B786" s="44">
        <v>2014</v>
      </c>
      <c r="C786" s="70"/>
      <c r="D786" s="270">
        <v>0</v>
      </c>
      <c r="E786" s="270"/>
      <c r="F786" s="270">
        <v>0</v>
      </c>
      <c r="G786" s="270"/>
      <c r="H786" s="270">
        <v>0</v>
      </c>
    </row>
    <row r="787" spans="2:8" ht="15" customHeight="1" outlineLevel="1" x14ac:dyDescent="0.2">
      <c r="B787" s="225" t="s">
        <v>19</v>
      </c>
      <c r="C787" s="225"/>
      <c r="D787" s="275"/>
      <c r="E787" s="275"/>
      <c r="F787" s="275"/>
      <c r="G787" s="275"/>
      <c r="H787" s="275"/>
    </row>
    <row r="788" spans="2:8" ht="15" customHeight="1" outlineLevel="1" x14ac:dyDescent="0.2">
      <c r="B788" s="44">
        <v>2019</v>
      </c>
      <c r="C788" s="225"/>
      <c r="D788" s="270">
        <v>7</v>
      </c>
      <c r="E788" s="270"/>
      <c r="F788" s="270">
        <v>22</v>
      </c>
      <c r="G788" s="270"/>
      <c r="H788" s="270">
        <v>514.56200000000001</v>
      </c>
    </row>
    <row r="789" spans="2:8" ht="15" customHeight="1" outlineLevel="1" x14ac:dyDescent="0.2">
      <c r="B789" s="44">
        <v>2018</v>
      </c>
      <c r="C789" s="225"/>
      <c r="D789" s="270">
        <v>6</v>
      </c>
      <c r="E789" s="270"/>
      <c r="F789" s="270">
        <v>20</v>
      </c>
      <c r="G789" s="270"/>
      <c r="H789" s="270">
        <v>576.43299999999999</v>
      </c>
    </row>
    <row r="790" spans="2:8" ht="15" customHeight="1" outlineLevel="1" x14ac:dyDescent="0.2">
      <c r="B790" s="44">
        <v>2017</v>
      </c>
      <c r="C790" s="225"/>
      <c r="D790" s="270">
        <v>6</v>
      </c>
      <c r="E790" s="270"/>
      <c r="F790" s="270">
        <v>19</v>
      </c>
      <c r="G790" s="270"/>
      <c r="H790" s="270">
        <v>550.34799999999996</v>
      </c>
    </row>
    <row r="791" spans="2:8" ht="15" customHeight="1" outlineLevel="1" x14ac:dyDescent="0.2">
      <c r="B791" s="44">
        <v>2016</v>
      </c>
      <c r="C791" s="225"/>
      <c r="D791" s="270">
        <v>6</v>
      </c>
      <c r="E791" s="270"/>
      <c r="F791" s="270">
        <v>20</v>
      </c>
      <c r="G791" s="270"/>
      <c r="H791" s="270">
        <v>448.56599999999997</v>
      </c>
    </row>
    <row r="792" spans="2:8" ht="15" customHeight="1" outlineLevel="1" x14ac:dyDescent="0.2">
      <c r="B792" s="44">
        <v>2015</v>
      </c>
      <c r="C792" s="225"/>
      <c r="D792" s="270">
        <v>6</v>
      </c>
      <c r="E792" s="270"/>
      <c r="F792" s="270">
        <v>20</v>
      </c>
      <c r="G792" s="270"/>
      <c r="H792" s="270">
        <v>404.70800000000003</v>
      </c>
    </row>
    <row r="793" spans="2:8" ht="15" customHeight="1" outlineLevel="1" x14ac:dyDescent="0.2">
      <c r="B793" s="44">
        <v>2014</v>
      </c>
      <c r="C793" s="70"/>
      <c r="D793" s="270">
        <v>6</v>
      </c>
      <c r="E793" s="270"/>
      <c r="F793" s="270">
        <v>20</v>
      </c>
      <c r="G793" s="270"/>
      <c r="H793" s="270">
        <v>386.98599999999999</v>
      </c>
    </row>
    <row r="794" spans="2:8" ht="15" customHeight="1" outlineLevel="1" x14ac:dyDescent="0.2">
      <c r="B794" s="225" t="s">
        <v>20</v>
      </c>
      <c r="C794" s="225"/>
      <c r="D794" s="275"/>
      <c r="E794" s="275"/>
      <c r="F794" s="275"/>
      <c r="G794" s="275"/>
      <c r="H794" s="275"/>
    </row>
    <row r="795" spans="2:8" ht="15" customHeight="1" outlineLevel="1" x14ac:dyDescent="0.2">
      <c r="B795" s="44">
        <v>2019</v>
      </c>
      <c r="C795" s="225"/>
      <c r="D795" s="270">
        <v>0</v>
      </c>
      <c r="E795" s="270"/>
      <c r="F795" s="270">
        <v>0</v>
      </c>
      <c r="G795" s="270"/>
      <c r="H795" s="270">
        <v>0</v>
      </c>
    </row>
    <row r="796" spans="2:8" ht="15" customHeight="1" outlineLevel="1" x14ac:dyDescent="0.2">
      <c r="B796" s="44">
        <v>2018</v>
      </c>
      <c r="C796" s="225"/>
      <c r="D796" s="270">
        <v>0</v>
      </c>
      <c r="E796" s="270"/>
      <c r="F796" s="270">
        <v>0</v>
      </c>
      <c r="G796" s="270"/>
      <c r="H796" s="270">
        <v>0</v>
      </c>
    </row>
    <row r="797" spans="2:8" ht="15" customHeight="1" outlineLevel="1" x14ac:dyDescent="0.2">
      <c r="B797" s="44">
        <v>2017</v>
      </c>
      <c r="C797" s="225"/>
      <c r="D797" s="270">
        <v>0</v>
      </c>
      <c r="E797" s="270"/>
      <c r="F797" s="270">
        <v>0</v>
      </c>
      <c r="G797" s="270"/>
      <c r="H797" s="270">
        <v>0</v>
      </c>
    </row>
    <row r="798" spans="2:8" ht="15" customHeight="1" outlineLevel="1" x14ac:dyDescent="0.2">
      <c r="B798" s="44">
        <v>2016</v>
      </c>
      <c r="C798" s="225"/>
      <c r="D798" s="270">
        <v>0</v>
      </c>
      <c r="E798" s="270"/>
      <c r="F798" s="270">
        <v>0</v>
      </c>
      <c r="G798" s="270"/>
      <c r="H798" s="270">
        <v>0</v>
      </c>
    </row>
    <row r="799" spans="2:8" ht="15" customHeight="1" outlineLevel="1" x14ac:dyDescent="0.2">
      <c r="B799" s="44">
        <v>2015</v>
      </c>
      <c r="C799" s="225"/>
      <c r="D799" s="270">
        <v>0</v>
      </c>
      <c r="E799" s="270"/>
      <c r="F799" s="270">
        <v>0</v>
      </c>
      <c r="G799" s="270"/>
      <c r="H799" s="270">
        <v>0</v>
      </c>
    </row>
    <row r="800" spans="2:8" ht="15" customHeight="1" outlineLevel="1" x14ac:dyDescent="0.2">
      <c r="B800" s="44">
        <v>2014</v>
      </c>
      <c r="C800" s="70"/>
      <c r="D800" s="270">
        <v>0</v>
      </c>
      <c r="E800" s="270"/>
      <c r="F800" s="270">
        <v>0</v>
      </c>
      <c r="G800" s="270"/>
      <c r="H800" s="270">
        <v>0</v>
      </c>
    </row>
    <row r="801" spans="2:8" ht="15" customHeight="1" outlineLevel="1" x14ac:dyDescent="0.2">
      <c r="B801" s="225" t="s">
        <v>21</v>
      </c>
      <c r="C801" s="225"/>
      <c r="D801" s="275"/>
      <c r="E801" s="275"/>
      <c r="F801" s="275"/>
      <c r="G801" s="275"/>
      <c r="H801" s="275"/>
    </row>
    <row r="802" spans="2:8" ht="15" customHeight="1" outlineLevel="1" x14ac:dyDescent="0.2">
      <c r="B802" s="44">
        <v>2019</v>
      </c>
      <c r="C802" s="225"/>
      <c r="D802" s="270">
        <v>0</v>
      </c>
      <c r="E802" s="270"/>
      <c r="F802" s="270">
        <v>0</v>
      </c>
      <c r="G802" s="270"/>
      <c r="H802" s="270">
        <v>0</v>
      </c>
    </row>
    <row r="803" spans="2:8" ht="15" customHeight="1" outlineLevel="1" x14ac:dyDescent="0.2">
      <c r="B803" s="44">
        <v>2018</v>
      </c>
      <c r="C803" s="225"/>
      <c r="D803" s="270">
        <v>0</v>
      </c>
      <c r="E803" s="270"/>
      <c r="F803" s="270">
        <v>0</v>
      </c>
      <c r="G803" s="270"/>
      <c r="H803" s="270">
        <v>0</v>
      </c>
    </row>
    <row r="804" spans="2:8" ht="15" customHeight="1" outlineLevel="1" x14ac:dyDescent="0.2">
      <c r="B804" s="44">
        <v>2017</v>
      </c>
      <c r="C804" s="225"/>
      <c r="D804" s="270">
        <v>0</v>
      </c>
      <c r="E804" s="270"/>
      <c r="F804" s="270">
        <v>0</v>
      </c>
      <c r="G804" s="270"/>
      <c r="H804" s="270">
        <v>0</v>
      </c>
    </row>
    <row r="805" spans="2:8" ht="15" customHeight="1" outlineLevel="1" x14ac:dyDescent="0.2">
      <c r="B805" s="44">
        <v>2016</v>
      </c>
      <c r="C805" s="225"/>
      <c r="D805" s="270">
        <v>0</v>
      </c>
      <c r="E805" s="270"/>
      <c r="F805" s="270">
        <v>0</v>
      </c>
      <c r="G805" s="270"/>
      <c r="H805" s="270">
        <v>0</v>
      </c>
    </row>
    <row r="806" spans="2:8" ht="15" customHeight="1" outlineLevel="1" x14ac:dyDescent="0.2">
      <c r="B806" s="44">
        <v>2015</v>
      </c>
      <c r="C806" s="225"/>
      <c r="D806" s="270">
        <v>0</v>
      </c>
      <c r="E806" s="270"/>
      <c r="F806" s="270">
        <v>0</v>
      </c>
      <c r="G806" s="270"/>
      <c r="H806" s="270">
        <v>0</v>
      </c>
    </row>
    <row r="807" spans="2:8" ht="15" customHeight="1" outlineLevel="1" x14ac:dyDescent="0.2">
      <c r="B807" s="44">
        <v>2014</v>
      </c>
      <c r="C807" s="70"/>
      <c r="D807" s="270">
        <v>0</v>
      </c>
      <c r="E807" s="270"/>
      <c r="F807" s="270">
        <v>0</v>
      </c>
      <c r="G807" s="270"/>
      <c r="H807" s="270">
        <v>0</v>
      </c>
    </row>
    <row r="808" spans="2:8" ht="15" customHeight="1" outlineLevel="1" x14ac:dyDescent="0.2">
      <c r="B808" s="225" t="s">
        <v>22</v>
      </c>
      <c r="C808" s="225"/>
      <c r="D808" s="275"/>
      <c r="E808" s="275"/>
      <c r="F808" s="275"/>
      <c r="G808" s="275"/>
      <c r="H808" s="275"/>
    </row>
    <row r="809" spans="2:8" ht="15" customHeight="1" outlineLevel="1" x14ac:dyDescent="0.2">
      <c r="B809" s="44">
        <v>2019</v>
      </c>
      <c r="C809" s="225"/>
      <c r="D809" s="270">
        <v>14</v>
      </c>
      <c r="E809" s="270"/>
      <c r="F809" s="270">
        <v>40</v>
      </c>
      <c r="G809" s="270"/>
      <c r="H809" s="270">
        <v>1390.136</v>
      </c>
    </row>
    <row r="810" spans="2:8" ht="15" customHeight="1" outlineLevel="1" x14ac:dyDescent="0.2">
      <c r="B810" s="44">
        <v>2018</v>
      </c>
      <c r="C810" s="225"/>
      <c r="D810" s="270">
        <v>11</v>
      </c>
      <c r="E810" s="270"/>
      <c r="F810" s="270">
        <v>38</v>
      </c>
      <c r="G810" s="270"/>
      <c r="H810" s="270">
        <v>2957.8780000000002</v>
      </c>
    </row>
    <row r="811" spans="2:8" ht="15" customHeight="1" outlineLevel="1" x14ac:dyDescent="0.2">
      <c r="B811" s="44">
        <v>2017</v>
      </c>
      <c r="C811" s="225"/>
      <c r="D811" s="270">
        <v>10</v>
      </c>
      <c r="E811" s="270"/>
      <c r="F811" s="270">
        <v>36</v>
      </c>
      <c r="G811" s="270"/>
      <c r="H811" s="270">
        <v>1519.913</v>
      </c>
    </row>
    <row r="812" spans="2:8" ht="15" customHeight="1" outlineLevel="1" x14ac:dyDescent="0.2">
      <c r="B812" s="44">
        <v>2016</v>
      </c>
      <c r="C812" s="225"/>
      <c r="D812" s="270">
        <v>8</v>
      </c>
      <c r="E812" s="270"/>
      <c r="F812" s="270">
        <v>21</v>
      </c>
      <c r="G812" s="270"/>
      <c r="H812" s="270">
        <v>4455.8119999999999</v>
      </c>
    </row>
    <row r="813" spans="2:8" ht="15" customHeight="1" outlineLevel="1" x14ac:dyDescent="0.2">
      <c r="B813" s="44">
        <v>2015</v>
      </c>
      <c r="C813" s="225"/>
      <c r="D813" s="270">
        <v>10</v>
      </c>
      <c r="E813" s="270"/>
      <c r="F813" s="270">
        <v>25</v>
      </c>
      <c r="G813" s="270"/>
      <c r="H813" s="270">
        <v>2176.2420000000002</v>
      </c>
    </row>
    <row r="814" spans="2:8" ht="15" customHeight="1" outlineLevel="1" x14ac:dyDescent="0.2">
      <c r="B814" s="44">
        <v>2014</v>
      </c>
      <c r="C814" s="70"/>
      <c r="D814" s="270">
        <v>10</v>
      </c>
      <c r="E814" s="270"/>
      <c r="F814" s="270">
        <v>31</v>
      </c>
      <c r="G814" s="270"/>
      <c r="H814" s="270">
        <v>1794.0239999999999</v>
      </c>
    </row>
    <row r="815" spans="2:8" ht="15" customHeight="1" outlineLevel="1" x14ac:dyDescent="0.2">
      <c r="B815" s="225" t="s">
        <v>23</v>
      </c>
      <c r="C815" s="225"/>
      <c r="D815" s="275"/>
      <c r="E815" s="275"/>
      <c r="F815" s="275"/>
      <c r="G815" s="275"/>
      <c r="H815" s="275"/>
    </row>
    <row r="816" spans="2:8" ht="15" customHeight="1" outlineLevel="1" x14ac:dyDescent="0.2">
      <c r="B816" s="44">
        <v>2019</v>
      </c>
      <c r="C816" s="225"/>
      <c r="D816" s="270">
        <v>32</v>
      </c>
      <c r="E816" s="270"/>
      <c r="F816" s="270">
        <v>45</v>
      </c>
      <c r="G816" s="270"/>
      <c r="H816" s="270">
        <v>3200.3629999999998</v>
      </c>
    </row>
    <row r="817" spans="2:8" ht="15" customHeight="1" outlineLevel="1" x14ac:dyDescent="0.2">
      <c r="B817" s="44">
        <v>2018</v>
      </c>
      <c r="C817" s="225"/>
      <c r="D817" s="270">
        <v>33</v>
      </c>
      <c r="E817" s="270"/>
      <c r="F817" s="270">
        <v>46</v>
      </c>
      <c r="G817" s="270"/>
      <c r="H817" s="270">
        <v>3092.02</v>
      </c>
    </row>
    <row r="818" spans="2:8" ht="15" customHeight="1" outlineLevel="1" x14ac:dyDescent="0.2">
      <c r="B818" s="44">
        <v>2017</v>
      </c>
      <c r="C818" s="225"/>
      <c r="D818" s="270">
        <v>33</v>
      </c>
      <c r="E818" s="270"/>
      <c r="F818" s="270">
        <v>52</v>
      </c>
      <c r="G818" s="270"/>
      <c r="H818" s="270">
        <v>2921.4949999999999</v>
      </c>
    </row>
    <row r="819" spans="2:8" ht="15" customHeight="1" outlineLevel="1" x14ac:dyDescent="0.2">
      <c r="B819" s="44">
        <v>2016</v>
      </c>
      <c r="C819" s="225"/>
      <c r="D819" s="270">
        <v>36</v>
      </c>
      <c r="E819" s="270"/>
      <c r="F819" s="270">
        <v>59</v>
      </c>
      <c r="G819" s="270"/>
      <c r="H819" s="270">
        <v>2899.92</v>
      </c>
    </row>
    <row r="820" spans="2:8" ht="15" customHeight="1" outlineLevel="1" x14ac:dyDescent="0.2">
      <c r="B820" s="44">
        <v>2015</v>
      </c>
      <c r="C820" s="225"/>
      <c r="D820" s="270">
        <v>36</v>
      </c>
      <c r="E820" s="270"/>
      <c r="F820" s="270">
        <v>58</v>
      </c>
      <c r="G820" s="270"/>
      <c r="H820" s="270">
        <v>2541.7710000000002</v>
      </c>
    </row>
    <row r="821" spans="2:8" ht="15" customHeight="1" outlineLevel="1" x14ac:dyDescent="0.2">
      <c r="B821" s="44">
        <v>2014</v>
      </c>
      <c r="C821" s="70"/>
      <c r="D821" s="270">
        <v>35</v>
      </c>
      <c r="E821" s="270"/>
      <c r="F821" s="270">
        <v>55</v>
      </c>
      <c r="G821" s="270"/>
      <c r="H821" s="270">
        <v>2507.8339999999998</v>
      </c>
    </row>
    <row r="822" spans="2:8" ht="15" customHeight="1" outlineLevel="1" x14ac:dyDescent="0.2">
      <c r="B822" s="225" t="s">
        <v>24</v>
      </c>
      <c r="C822" s="225"/>
      <c r="D822" s="275"/>
      <c r="E822" s="275"/>
      <c r="F822" s="275"/>
      <c r="G822" s="275"/>
      <c r="H822" s="275"/>
    </row>
    <row r="823" spans="2:8" ht="15" customHeight="1" outlineLevel="1" x14ac:dyDescent="0.2">
      <c r="B823" s="44">
        <v>2019</v>
      </c>
      <c r="C823" s="225"/>
      <c r="D823" s="270">
        <v>9</v>
      </c>
      <c r="E823" s="270"/>
      <c r="F823" s="270">
        <v>10</v>
      </c>
      <c r="G823" s="270"/>
      <c r="H823" s="270">
        <v>112.8</v>
      </c>
    </row>
    <row r="824" spans="2:8" ht="15" customHeight="1" outlineLevel="1" x14ac:dyDescent="0.2">
      <c r="B824" s="44">
        <v>2018</v>
      </c>
      <c r="C824" s="225"/>
      <c r="D824" s="270">
        <v>8</v>
      </c>
      <c r="E824" s="270"/>
      <c r="F824" s="270">
        <v>9</v>
      </c>
      <c r="G824" s="270"/>
      <c r="H824" s="270">
        <v>121.45399999999999</v>
      </c>
    </row>
    <row r="825" spans="2:8" ht="15" customHeight="1" outlineLevel="1" x14ac:dyDescent="0.2">
      <c r="B825" s="44">
        <v>2017</v>
      </c>
      <c r="C825" s="225"/>
      <c r="D825" s="270">
        <v>9</v>
      </c>
      <c r="E825" s="270"/>
      <c r="F825" s="270">
        <v>10</v>
      </c>
      <c r="G825" s="270"/>
      <c r="H825" s="270">
        <v>147.077</v>
      </c>
    </row>
    <row r="826" spans="2:8" ht="15" customHeight="1" outlineLevel="1" x14ac:dyDescent="0.2">
      <c r="B826" s="44">
        <v>2016</v>
      </c>
      <c r="C826" s="225"/>
      <c r="D826" s="270">
        <v>7</v>
      </c>
      <c r="E826" s="270"/>
      <c r="F826" s="270">
        <v>8</v>
      </c>
      <c r="G826" s="270"/>
      <c r="H826" s="270">
        <v>112.42100000000001</v>
      </c>
    </row>
    <row r="827" spans="2:8" ht="15" customHeight="1" outlineLevel="1" x14ac:dyDescent="0.2">
      <c r="B827" s="44">
        <v>2015</v>
      </c>
      <c r="C827" s="225"/>
      <c r="D827" s="270">
        <v>8</v>
      </c>
      <c r="E827" s="270"/>
      <c r="F827" s="270">
        <v>12</v>
      </c>
      <c r="G827" s="270"/>
      <c r="H827" s="270">
        <v>111.559</v>
      </c>
    </row>
    <row r="828" spans="2:8" ht="15" customHeight="1" outlineLevel="1" x14ac:dyDescent="0.2">
      <c r="B828" s="44">
        <v>2014</v>
      </c>
      <c r="C828" s="70"/>
      <c r="D828" s="270">
        <v>10</v>
      </c>
      <c r="E828" s="270"/>
      <c r="F828" s="270">
        <v>10</v>
      </c>
      <c r="G828" s="270"/>
      <c r="H828" s="270">
        <v>118.425</v>
      </c>
    </row>
    <row r="829" spans="2:8" ht="15" customHeight="1" outlineLevel="1" x14ac:dyDescent="0.2">
      <c r="B829" s="225" t="s">
        <v>25</v>
      </c>
      <c r="C829" s="225"/>
      <c r="D829" s="275"/>
      <c r="E829" s="275"/>
      <c r="F829" s="275"/>
      <c r="G829" s="275"/>
      <c r="H829" s="275"/>
    </row>
    <row r="830" spans="2:8" ht="15" customHeight="1" outlineLevel="1" x14ac:dyDescent="0.2">
      <c r="B830" s="44">
        <v>2019</v>
      </c>
      <c r="C830" s="225"/>
      <c r="D830" s="270">
        <v>88</v>
      </c>
      <c r="E830" s="270"/>
      <c r="F830" s="270">
        <v>299</v>
      </c>
      <c r="G830" s="270"/>
      <c r="H830" s="270">
        <v>9448.7849999999999</v>
      </c>
    </row>
    <row r="831" spans="2:8" ht="15" customHeight="1" outlineLevel="1" x14ac:dyDescent="0.2">
      <c r="B831" s="44">
        <v>2018</v>
      </c>
      <c r="C831" s="225"/>
      <c r="D831" s="270">
        <v>85</v>
      </c>
      <c r="E831" s="270"/>
      <c r="F831" s="270">
        <v>290</v>
      </c>
      <c r="G831" s="270"/>
      <c r="H831" s="270">
        <v>9178.7260000000006</v>
      </c>
    </row>
    <row r="832" spans="2:8" ht="15" customHeight="1" outlineLevel="1" x14ac:dyDescent="0.2">
      <c r="B832" s="44">
        <v>2017</v>
      </c>
      <c r="C832" s="225"/>
      <c r="D832" s="270">
        <v>72</v>
      </c>
      <c r="E832" s="270"/>
      <c r="F832" s="270">
        <v>237</v>
      </c>
      <c r="G832" s="270"/>
      <c r="H832" s="270">
        <v>8109.4390000000003</v>
      </c>
    </row>
    <row r="833" spans="2:8" ht="15" customHeight="1" outlineLevel="1" x14ac:dyDescent="0.2">
      <c r="B833" s="44">
        <v>2016</v>
      </c>
      <c r="C833" s="225"/>
      <c r="D833" s="270">
        <v>55</v>
      </c>
      <c r="E833" s="270"/>
      <c r="F833" s="270">
        <v>207</v>
      </c>
      <c r="G833" s="270"/>
      <c r="H833" s="270">
        <v>6673.1319999999996</v>
      </c>
    </row>
    <row r="834" spans="2:8" ht="15" customHeight="1" outlineLevel="1" x14ac:dyDescent="0.2">
      <c r="B834" s="44">
        <v>2015</v>
      </c>
      <c r="C834" s="225"/>
      <c r="D834" s="270">
        <v>53</v>
      </c>
      <c r="E834" s="270"/>
      <c r="F834" s="270">
        <v>191</v>
      </c>
      <c r="G834" s="270"/>
      <c r="H834" s="270">
        <v>5592.8419999999996</v>
      </c>
    </row>
    <row r="835" spans="2:8" ht="15" customHeight="1" outlineLevel="1" x14ac:dyDescent="0.2">
      <c r="B835" s="44">
        <v>2014</v>
      </c>
      <c r="C835" s="70"/>
      <c r="D835" s="270">
        <v>53</v>
      </c>
      <c r="E835" s="270"/>
      <c r="F835" s="270">
        <v>185</v>
      </c>
      <c r="G835" s="270"/>
      <c r="H835" s="270">
        <v>4772.0959999999995</v>
      </c>
    </row>
    <row r="836" spans="2:8" ht="15" customHeight="1" outlineLevel="1" x14ac:dyDescent="0.2">
      <c r="B836" s="225" t="s">
        <v>26</v>
      </c>
      <c r="C836" s="225"/>
      <c r="D836" s="275"/>
      <c r="E836" s="275"/>
      <c r="F836" s="275"/>
      <c r="G836" s="275"/>
      <c r="H836" s="275"/>
    </row>
    <row r="837" spans="2:8" ht="15" customHeight="1" outlineLevel="1" x14ac:dyDescent="0.2">
      <c r="B837" s="44">
        <v>2019</v>
      </c>
      <c r="C837" s="225"/>
      <c r="D837" s="270">
        <v>2</v>
      </c>
      <c r="E837" s="270"/>
      <c r="F837" s="274" t="s">
        <v>37</v>
      </c>
      <c r="G837" s="270"/>
      <c r="H837" s="274" t="s">
        <v>37</v>
      </c>
    </row>
    <row r="838" spans="2:8" ht="15" customHeight="1" outlineLevel="1" x14ac:dyDescent="0.2">
      <c r="B838" s="44">
        <v>2018</v>
      </c>
      <c r="C838" s="225"/>
      <c r="D838" s="270">
        <v>3</v>
      </c>
      <c r="E838" s="270"/>
      <c r="F838" s="270">
        <v>4</v>
      </c>
      <c r="G838" s="270"/>
      <c r="H838" s="270">
        <v>1.6639999999999999</v>
      </c>
    </row>
    <row r="839" spans="2:8" ht="15" customHeight="1" outlineLevel="1" x14ac:dyDescent="0.2">
      <c r="B839" s="44">
        <v>2017</v>
      </c>
      <c r="C839" s="225"/>
      <c r="D839" s="270">
        <v>3</v>
      </c>
      <c r="E839" s="270"/>
      <c r="F839" s="270">
        <v>4</v>
      </c>
      <c r="G839" s="270"/>
      <c r="H839" s="270">
        <v>5.7</v>
      </c>
    </row>
    <row r="840" spans="2:8" ht="15" customHeight="1" outlineLevel="1" x14ac:dyDescent="0.2">
      <c r="B840" s="44">
        <v>2016</v>
      </c>
      <c r="C840" s="225"/>
      <c r="D840" s="270">
        <v>1</v>
      </c>
      <c r="E840" s="270"/>
      <c r="F840" s="274" t="s">
        <v>37</v>
      </c>
      <c r="G840" s="274"/>
      <c r="H840" s="274" t="s">
        <v>37</v>
      </c>
    </row>
    <row r="841" spans="2:8" ht="15" customHeight="1" outlineLevel="1" x14ac:dyDescent="0.2">
      <c r="B841" s="44">
        <v>2015</v>
      </c>
      <c r="C841" s="225"/>
      <c r="D841" s="270">
        <v>0</v>
      </c>
      <c r="E841" s="270"/>
      <c r="F841" s="270">
        <v>0</v>
      </c>
      <c r="G841" s="270"/>
      <c r="H841" s="270">
        <v>0</v>
      </c>
    </row>
    <row r="842" spans="2:8" ht="15" customHeight="1" outlineLevel="1" x14ac:dyDescent="0.2">
      <c r="B842" s="44">
        <v>2014</v>
      </c>
      <c r="C842" s="70"/>
      <c r="D842" s="270">
        <v>0</v>
      </c>
      <c r="E842" s="270"/>
      <c r="F842" s="270">
        <v>0</v>
      </c>
      <c r="G842" s="270"/>
      <c r="H842" s="270">
        <v>0</v>
      </c>
    </row>
    <row r="843" spans="2:8" ht="15" customHeight="1" outlineLevel="1" x14ac:dyDescent="0.2">
      <c r="B843" s="225" t="s">
        <v>27</v>
      </c>
      <c r="C843" s="225"/>
      <c r="D843" s="275"/>
      <c r="E843" s="275"/>
      <c r="F843" s="275"/>
      <c r="G843" s="275"/>
      <c r="H843" s="275"/>
    </row>
    <row r="844" spans="2:8" ht="15" customHeight="1" outlineLevel="1" x14ac:dyDescent="0.2">
      <c r="B844" s="44">
        <v>2019</v>
      </c>
      <c r="C844" s="225"/>
      <c r="D844" s="270">
        <v>4</v>
      </c>
      <c r="E844" s="270"/>
      <c r="F844" s="270">
        <v>6</v>
      </c>
      <c r="G844" s="270"/>
      <c r="H844" s="270">
        <v>98.456999999999994</v>
      </c>
    </row>
    <row r="845" spans="2:8" ht="15" customHeight="1" outlineLevel="1" x14ac:dyDescent="0.2">
      <c r="B845" s="44">
        <v>2018</v>
      </c>
      <c r="C845" s="225"/>
      <c r="D845" s="270">
        <v>4</v>
      </c>
      <c r="E845" s="270"/>
      <c r="F845" s="270">
        <v>6</v>
      </c>
      <c r="G845" s="270"/>
      <c r="H845" s="270">
        <v>30.875</v>
      </c>
    </row>
    <row r="846" spans="2:8" ht="15" customHeight="1" outlineLevel="1" x14ac:dyDescent="0.2">
      <c r="B846" s="44">
        <v>2017</v>
      </c>
      <c r="C846" s="225"/>
      <c r="D846" s="270">
        <v>2</v>
      </c>
      <c r="E846" s="270"/>
      <c r="F846" s="274" t="s">
        <v>37</v>
      </c>
      <c r="G846" s="274"/>
      <c r="H846" s="274" t="s">
        <v>37</v>
      </c>
    </row>
    <row r="847" spans="2:8" ht="15" customHeight="1" outlineLevel="1" x14ac:dyDescent="0.2">
      <c r="B847" s="44">
        <v>2016</v>
      </c>
      <c r="C847" s="225"/>
      <c r="D847" s="270">
        <v>6</v>
      </c>
      <c r="E847" s="270"/>
      <c r="F847" s="270">
        <v>7</v>
      </c>
      <c r="G847" s="270"/>
      <c r="H847" s="270">
        <v>59.884999999999998</v>
      </c>
    </row>
    <row r="848" spans="2:8" ht="15" customHeight="1" outlineLevel="1" x14ac:dyDescent="0.2">
      <c r="B848" s="44">
        <v>2015</v>
      </c>
      <c r="C848" s="225"/>
      <c r="D848" s="270">
        <v>5</v>
      </c>
      <c r="E848" s="270"/>
      <c r="F848" s="270">
        <v>6</v>
      </c>
      <c r="G848" s="270"/>
      <c r="H848" s="270">
        <v>36.521999999999998</v>
      </c>
    </row>
    <row r="849" spans="2:8" ht="15" customHeight="1" outlineLevel="1" x14ac:dyDescent="0.2">
      <c r="B849" s="44">
        <v>2014</v>
      </c>
      <c r="C849" s="70"/>
      <c r="D849" s="270">
        <v>3</v>
      </c>
      <c r="E849" s="270"/>
      <c r="F849" s="274" t="s">
        <v>37</v>
      </c>
      <c r="G849" s="274"/>
      <c r="H849" s="274" t="s">
        <v>37</v>
      </c>
    </row>
    <row r="850" spans="2:8" ht="15" customHeight="1" outlineLevel="1" x14ac:dyDescent="0.2">
      <c r="B850" s="225" t="s">
        <v>28</v>
      </c>
      <c r="C850" s="225"/>
      <c r="D850" s="275"/>
      <c r="E850" s="275"/>
      <c r="F850" s="275"/>
      <c r="G850" s="275"/>
      <c r="H850" s="275"/>
    </row>
    <row r="851" spans="2:8" ht="15" customHeight="1" outlineLevel="1" x14ac:dyDescent="0.2">
      <c r="B851" s="44">
        <v>2019</v>
      </c>
      <c r="C851" s="225"/>
      <c r="D851" s="270">
        <v>10</v>
      </c>
      <c r="E851" s="270"/>
      <c r="F851" s="270">
        <v>21</v>
      </c>
      <c r="G851" s="270"/>
      <c r="H851" s="270">
        <v>1129.354</v>
      </c>
    </row>
    <row r="852" spans="2:8" ht="15" customHeight="1" outlineLevel="1" x14ac:dyDescent="0.2">
      <c r="B852" s="44">
        <v>2018</v>
      </c>
      <c r="C852" s="225"/>
      <c r="D852" s="270">
        <v>11</v>
      </c>
      <c r="E852" s="270"/>
      <c r="F852" s="270">
        <v>23</v>
      </c>
      <c r="G852" s="270"/>
      <c r="H852" s="270">
        <v>368.06900000000002</v>
      </c>
    </row>
    <row r="853" spans="2:8" ht="15" customHeight="1" outlineLevel="1" x14ac:dyDescent="0.2">
      <c r="B853" s="44">
        <v>2017</v>
      </c>
      <c r="C853" s="225"/>
      <c r="D853" s="270">
        <v>9</v>
      </c>
      <c r="E853" s="270"/>
      <c r="F853" s="270">
        <v>32</v>
      </c>
      <c r="G853" s="270"/>
      <c r="H853" s="270">
        <v>355.48500000000001</v>
      </c>
    </row>
    <row r="854" spans="2:8" ht="15" customHeight="1" outlineLevel="1" x14ac:dyDescent="0.2">
      <c r="B854" s="44">
        <v>2016</v>
      </c>
      <c r="C854" s="225"/>
      <c r="D854" s="270">
        <v>7</v>
      </c>
      <c r="E854" s="270"/>
      <c r="F854" s="270">
        <v>26</v>
      </c>
      <c r="G854" s="270"/>
      <c r="H854" s="270">
        <v>177.20400000000001</v>
      </c>
    </row>
    <row r="855" spans="2:8" ht="15" customHeight="1" outlineLevel="1" x14ac:dyDescent="0.2">
      <c r="B855" s="44">
        <v>2015</v>
      </c>
      <c r="C855" s="225"/>
      <c r="D855" s="270">
        <v>7</v>
      </c>
      <c r="E855" s="270"/>
      <c r="F855" s="270">
        <v>10</v>
      </c>
      <c r="G855" s="270"/>
      <c r="H855" s="270">
        <v>173.804</v>
      </c>
    </row>
    <row r="856" spans="2:8" ht="15" customHeight="1" outlineLevel="1" x14ac:dyDescent="0.2">
      <c r="B856" s="44">
        <v>2014</v>
      </c>
      <c r="C856" s="70"/>
      <c r="D856" s="270">
        <v>5</v>
      </c>
      <c r="E856" s="270"/>
      <c r="F856" s="270">
        <v>7</v>
      </c>
      <c r="G856" s="270"/>
      <c r="H856" s="270">
        <v>139.31700000000001</v>
      </c>
    </row>
    <row r="857" spans="2:8" ht="15" customHeight="1" outlineLevel="1" x14ac:dyDescent="0.2">
      <c r="B857" s="225" t="s">
        <v>29</v>
      </c>
      <c r="C857" s="225"/>
      <c r="D857" s="275"/>
      <c r="E857" s="275"/>
      <c r="F857" s="275"/>
      <c r="G857" s="275"/>
      <c r="H857" s="275"/>
    </row>
    <row r="858" spans="2:8" ht="15" customHeight="1" outlineLevel="1" x14ac:dyDescent="0.2">
      <c r="B858" s="44">
        <v>2019</v>
      </c>
      <c r="C858" s="225"/>
      <c r="D858" s="270">
        <v>35</v>
      </c>
      <c r="E858" s="270"/>
      <c r="F858" s="274" t="s">
        <v>37</v>
      </c>
      <c r="G858" s="270"/>
      <c r="H858" s="270">
        <v>0</v>
      </c>
    </row>
    <row r="859" spans="2:8" ht="15" customHeight="1" outlineLevel="1" x14ac:dyDescent="0.2">
      <c r="B859" s="44">
        <v>2018</v>
      </c>
      <c r="C859" s="225"/>
      <c r="D859" s="270">
        <v>36</v>
      </c>
      <c r="E859" s="270"/>
      <c r="F859" s="270">
        <v>36</v>
      </c>
      <c r="G859" s="270"/>
      <c r="H859" s="270">
        <v>192.66200000000001</v>
      </c>
    </row>
    <row r="860" spans="2:8" ht="15" customHeight="1" outlineLevel="1" x14ac:dyDescent="0.2">
      <c r="B860" s="44">
        <v>2017</v>
      </c>
      <c r="C860" s="225"/>
      <c r="D860" s="270">
        <v>33</v>
      </c>
      <c r="E860" s="270"/>
      <c r="F860" s="270">
        <v>33</v>
      </c>
      <c r="G860" s="270"/>
      <c r="H860" s="270">
        <v>175.429</v>
      </c>
    </row>
    <row r="861" spans="2:8" ht="15" customHeight="1" outlineLevel="1" x14ac:dyDescent="0.2">
      <c r="B861" s="44">
        <v>2016</v>
      </c>
      <c r="C861" s="225"/>
      <c r="D861" s="270">
        <v>20</v>
      </c>
      <c r="E861" s="270"/>
      <c r="F861" s="270">
        <v>20</v>
      </c>
      <c r="G861" s="270"/>
      <c r="H861" s="270">
        <v>110.158</v>
      </c>
    </row>
    <row r="862" spans="2:8" ht="15" customHeight="1" outlineLevel="1" x14ac:dyDescent="0.2">
      <c r="B862" s="44">
        <v>2015</v>
      </c>
      <c r="C862" s="225"/>
      <c r="D862" s="270">
        <v>14</v>
      </c>
      <c r="E862" s="270"/>
      <c r="F862" s="270">
        <v>14</v>
      </c>
      <c r="G862" s="270"/>
      <c r="H862" s="270">
        <v>81.584000000000003</v>
      </c>
    </row>
    <row r="863" spans="2:8" ht="15" customHeight="1" outlineLevel="1" x14ac:dyDescent="0.2">
      <c r="B863" s="44">
        <v>2014</v>
      </c>
      <c r="C863" s="70"/>
      <c r="D863" s="270">
        <v>21</v>
      </c>
      <c r="E863" s="270"/>
      <c r="F863" s="270">
        <v>21</v>
      </c>
      <c r="G863" s="270"/>
      <c r="H863" s="270">
        <v>87.113</v>
      </c>
    </row>
    <row r="864" spans="2:8" ht="15" customHeight="1" outlineLevel="1" x14ac:dyDescent="0.2">
      <c r="B864" s="225" t="s">
        <v>30</v>
      </c>
      <c r="C864" s="225"/>
      <c r="D864" s="275"/>
      <c r="E864" s="275"/>
      <c r="F864" s="275"/>
      <c r="G864" s="275"/>
      <c r="H864" s="275"/>
    </row>
    <row r="865" spans="2:8" ht="15" customHeight="1" outlineLevel="1" x14ac:dyDescent="0.2">
      <c r="B865" s="44">
        <v>2019</v>
      </c>
      <c r="C865" s="225"/>
      <c r="D865" s="270">
        <v>4</v>
      </c>
      <c r="E865" s="270"/>
      <c r="F865" s="270">
        <v>4</v>
      </c>
      <c r="G865" s="270"/>
      <c r="H865" s="270">
        <v>21.585999999999999</v>
      </c>
    </row>
    <row r="866" spans="2:8" ht="15" customHeight="1" outlineLevel="1" x14ac:dyDescent="0.2">
      <c r="B866" s="44">
        <v>2018</v>
      </c>
      <c r="C866" s="225"/>
      <c r="D866" s="270">
        <v>5</v>
      </c>
      <c r="E866" s="270"/>
      <c r="F866" s="270">
        <v>5</v>
      </c>
      <c r="G866" s="270"/>
      <c r="H866" s="270">
        <v>27.922999999999998</v>
      </c>
    </row>
    <row r="867" spans="2:8" ht="15" customHeight="1" outlineLevel="1" x14ac:dyDescent="0.2">
      <c r="B867" s="44">
        <v>2017</v>
      </c>
      <c r="C867" s="225"/>
      <c r="D867" s="270">
        <v>4</v>
      </c>
      <c r="E867" s="270"/>
      <c r="F867" s="270">
        <v>4</v>
      </c>
      <c r="G867" s="270"/>
      <c r="H867" s="270">
        <v>8.0109999999999992</v>
      </c>
    </row>
    <row r="868" spans="2:8" ht="15" customHeight="1" outlineLevel="1" x14ac:dyDescent="0.2">
      <c r="B868" s="44">
        <v>2016</v>
      </c>
      <c r="C868" s="225"/>
      <c r="D868" s="270">
        <v>3</v>
      </c>
      <c r="E868" s="270"/>
      <c r="F868" s="270">
        <v>3</v>
      </c>
      <c r="G868" s="270"/>
      <c r="H868" s="270">
        <v>10.395</v>
      </c>
    </row>
    <row r="869" spans="2:8" ht="15" customHeight="1" outlineLevel="1" x14ac:dyDescent="0.2">
      <c r="B869" s="44">
        <v>2015</v>
      </c>
      <c r="C869" s="225"/>
      <c r="D869" s="270">
        <v>2</v>
      </c>
      <c r="E869" s="270"/>
      <c r="F869" s="274" t="s">
        <v>37</v>
      </c>
      <c r="G869" s="274"/>
      <c r="H869" s="274" t="s">
        <v>37</v>
      </c>
    </row>
    <row r="870" spans="2:8" ht="15" customHeight="1" outlineLevel="1" x14ac:dyDescent="0.2">
      <c r="B870" s="44">
        <v>2014</v>
      </c>
      <c r="C870" s="70"/>
      <c r="D870" s="270">
        <v>1</v>
      </c>
      <c r="E870" s="270"/>
      <c r="F870" s="274" t="s">
        <v>37</v>
      </c>
      <c r="G870" s="274"/>
      <c r="H870" s="274" t="s">
        <v>37</v>
      </c>
    </row>
    <row r="871" spans="2:8" ht="15" customHeight="1" outlineLevel="1" x14ac:dyDescent="0.2">
      <c r="B871" s="225" t="s">
        <v>31</v>
      </c>
      <c r="C871" s="225"/>
      <c r="D871" s="275"/>
      <c r="E871" s="275"/>
      <c r="F871" s="275"/>
      <c r="G871" s="275"/>
      <c r="H871" s="275"/>
    </row>
    <row r="872" spans="2:8" ht="15" customHeight="1" outlineLevel="1" x14ac:dyDescent="0.2">
      <c r="B872" s="44">
        <v>2019</v>
      </c>
      <c r="C872" s="225"/>
      <c r="D872" s="270">
        <v>16</v>
      </c>
      <c r="E872" s="270"/>
      <c r="F872" s="270">
        <v>16</v>
      </c>
      <c r="G872" s="270"/>
      <c r="H872" s="270">
        <v>156.155</v>
      </c>
    </row>
    <row r="873" spans="2:8" ht="15" customHeight="1" outlineLevel="1" x14ac:dyDescent="0.2">
      <c r="B873" s="44">
        <v>2018</v>
      </c>
      <c r="C873" s="225"/>
      <c r="D873" s="270">
        <v>17</v>
      </c>
      <c r="E873" s="270"/>
      <c r="F873" s="270">
        <v>17</v>
      </c>
      <c r="G873" s="270"/>
      <c r="H873" s="270">
        <v>117.494</v>
      </c>
    </row>
    <row r="874" spans="2:8" ht="15" customHeight="1" outlineLevel="1" x14ac:dyDescent="0.2">
      <c r="B874" s="44">
        <v>2017</v>
      </c>
      <c r="C874" s="225"/>
      <c r="D874" s="270">
        <v>13</v>
      </c>
      <c r="E874" s="270"/>
      <c r="F874" s="270">
        <v>13</v>
      </c>
      <c r="G874" s="270"/>
      <c r="H874" s="270">
        <v>124.48399999999999</v>
      </c>
    </row>
    <row r="875" spans="2:8" ht="15" customHeight="1" outlineLevel="1" x14ac:dyDescent="0.2">
      <c r="B875" s="44">
        <v>2016</v>
      </c>
      <c r="C875" s="225"/>
      <c r="D875" s="270">
        <v>11</v>
      </c>
      <c r="E875" s="270"/>
      <c r="F875" s="270">
        <v>11</v>
      </c>
      <c r="G875" s="270"/>
      <c r="H875" s="270">
        <v>79.462999999999994</v>
      </c>
    </row>
    <row r="876" spans="2:8" ht="15" customHeight="1" outlineLevel="1" x14ac:dyDescent="0.2">
      <c r="B876" s="44">
        <v>2015</v>
      </c>
      <c r="C876" s="225"/>
      <c r="D876" s="270">
        <v>10</v>
      </c>
      <c r="E876" s="270"/>
      <c r="F876" s="270">
        <v>10</v>
      </c>
      <c r="G876" s="270"/>
      <c r="H876" s="270">
        <v>82.991</v>
      </c>
    </row>
    <row r="877" spans="2:8" ht="15" customHeight="1" outlineLevel="1" x14ac:dyDescent="0.2">
      <c r="B877" s="44">
        <v>2014</v>
      </c>
      <c r="C877" s="70"/>
      <c r="D877" s="270">
        <v>9</v>
      </c>
      <c r="E877" s="270"/>
      <c r="F877" s="270">
        <v>9</v>
      </c>
      <c r="G877" s="270"/>
      <c r="H877" s="270">
        <v>94.481999999999999</v>
      </c>
    </row>
    <row r="878" spans="2:8" ht="15" customHeight="1" outlineLevel="1" x14ac:dyDescent="0.2">
      <c r="B878" s="225" t="s">
        <v>32</v>
      </c>
      <c r="C878" s="225"/>
      <c r="D878" s="275"/>
      <c r="E878" s="275"/>
      <c r="F878" s="275"/>
      <c r="G878" s="275"/>
      <c r="H878" s="275"/>
    </row>
    <row r="879" spans="2:8" ht="15" customHeight="1" outlineLevel="1" x14ac:dyDescent="0.2">
      <c r="B879" s="44">
        <v>2019</v>
      </c>
      <c r="C879" s="225"/>
      <c r="D879" s="270">
        <v>5</v>
      </c>
      <c r="E879" s="270"/>
      <c r="F879" s="270">
        <v>5</v>
      </c>
      <c r="G879" s="270"/>
      <c r="H879" s="270">
        <v>50.219000000000001</v>
      </c>
    </row>
    <row r="880" spans="2:8" ht="15" customHeight="1" outlineLevel="1" x14ac:dyDescent="0.2">
      <c r="B880" s="44">
        <v>2018</v>
      </c>
      <c r="C880" s="225"/>
      <c r="D880" s="270">
        <v>5</v>
      </c>
      <c r="E880" s="270"/>
      <c r="F880" s="270">
        <v>5</v>
      </c>
      <c r="G880" s="270"/>
      <c r="H880" s="270">
        <v>33.362000000000002</v>
      </c>
    </row>
    <row r="881" spans="2:15" ht="15" customHeight="1" outlineLevel="1" x14ac:dyDescent="0.2">
      <c r="B881" s="44">
        <v>2017</v>
      </c>
      <c r="C881" s="225"/>
      <c r="D881" s="270">
        <v>4</v>
      </c>
      <c r="E881" s="270"/>
      <c r="F881" s="274" t="s">
        <v>37</v>
      </c>
      <c r="G881" s="274"/>
      <c r="H881" s="274" t="s">
        <v>37</v>
      </c>
    </row>
    <row r="882" spans="2:15" ht="15" customHeight="1" outlineLevel="1" x14ac:dyDescent="0.2">
      <c r="B882" s="44">
        <v>2016</v>
      </c>
      <c r="C882" s="225"/>
      <c r="D882" s="270">
        <v>2</v>
      </c>
      <c r="E882" s="270"/>
      <c r="F882" s="274" t="s">
        <v>37</v>
      </c>
      <c r="G882" s="274"/>
      <c r="H882" s="274" t="s">
        <v>37</v>
      </c>
    </row>
    <row r="883" spans="2:15" ht="15" customHeight="1" outlineLevel="1" x14ac:dyDescent="0.2">
      <c r="B883" s="44">
        <v>2015</v>
      </c>
      <c r="C883" s="225"/>
      <c r="D883" s="270">
        <v>2</v>
      </c>
      <c r="E883" s="270"/>
      <c r="F883" s="274" t="s">
        <v>37</v>
      </c>
      <c r="G883" s="274"/>
      <c r="H883" s="274" t="s">
        <v>37</v>
      </c>
    </row>
    <row r="884" spans="2:15" ht="15" customHeight="1" outlineLevel="1" x14ac:dyDescent="0.2">
      <c r="B884" s="44">
        <v>2014</v>
      </c>
      <c r="C884" s="70"/>
      <c r="D884" s="270">
        <v>4</v>
      </c>
      <c r="E884" s="270"/>
      <c r="F884" s="270">
        <v>4</v>
      </c>
      <c r="G884" s="270"/>
      <c r="H884" s="270">
        <v>10.494</v>
      </c>
    </row>
    <row r="885" spans="2:15" ht="15" customHeight="1" outlineLevel="1" x14ac:dyDescent="0.2">
      <c r="B885" s="225" t="s">
        <v>33</v>
      </c>
      <c r="C885" s="225"/>
      <c r="D885" s="275"/>
      <c r="E885" s="275"/>
      <c r="F885" s="275"/>
      <c r="G885" s="275"/>
      <c r="H885" s="275"/>
    </row>
    <row r="886" spans="2:15" ht="15" customHeight="1" outlineLevel="1" x14ac:dyDescent="0.2">
      <c r="B886" s="44">
        <v>2019</v>
      </c>
      <c r="C886" s="225"/>
      <c r="D886" s="270">
        <v>6</v>
      </c>
      <c r="E886" s="270"/>
      <c r="F886" s="270">
        <v>6</v>
      </c>
      <c r="G886" s="270"/>
      <c r="H886" s="270">
        <v>37.856000000000002</v>
      </c>
    </row>
    <row r="887" spans="2:15" ht="15" customHeight="1" outlineLevel="1" x14ac:dyDescent="0.2">
      <c r="B887" s="44">
        <v>2018</v>
      </c>
      <c r="C887" s="225"/>
      <c r="D887" s="270">
        <v>7</v>
      </c>
      <c r="E887" s="270"/>
      <c r="F887" s="270">
        <v>7</v>
      </c>
      <c r="G887" s="270"/>
      <c r="H887" s="270">
        <v>35.659999999999997</v>
      </c>
    </row>
    <row r="888" spans="2:15" ht="15" customHeight="1" outlineLevel="1" x14ac:dyDescent="0.2">
      <c r="B888" s="44">
        <v>2017</v>
      </c>
      <c r="C888" s="225"/>
      <c r="D888" s="270">
        <v>6</v>
      </c>
      <c r="E888" s="270"/>
      <c r="F888" s="270">
        <v>6</v>
      </c>
      <c r="G888" s="270"/>
      <c r="H888" s="270">
        <v>33.328000000000003</v>
      </c>
    </row>
    <row r="889" spans="2:15" ht="15" customHeight="1" outlineLevel="1" x14ac:dyDescent="0.2">
      <c r="B889" s="44">
        <v>2016</v>
      </c>
      <c r="C889" s="225"/>
      <c r="D889" s="270">
        <v>7</v>
      </c>
      <c r="E889" s="270"/>
      <c r="F889" s="270">
        <v>8</v>
      </c>
      <c r="G889" s="270"/>
      <c r="H889" s="270">
        <v>33.317999999999998</v>
      </c>
    </row>
    <row r="890" spans="2:15" ht="15" customHeight="1" outlineLevel="1" x14ac:dyDescent="0.2">
      <c r="B890" s="44">
        <v>2015</v>
      </c>
      <c r="C890" s="225"/>
      <c r="D890" s="270">
        <v>9</v>
      </c>
      <c r="E890" s="270"/>
      <c r="F890" s="270">
        <v>10</v>
      </c>
      <c r="G890" s="270"/>
      <c r="H890" s="270">
        <v>57.192999999999998</v>
      </c>
    </row>
    <row r="891" spans="2:15" ht="15" customHeight="1" outlineLevel="1" x14ac:dyDescent="0.2">
      <c r="B891" s="44">
        <v>2014</v>
      </c>
      <c r="C891" s="70"/>
      <c r="D891" s="270">
        <v>7</v>
      </c>
      <c r="E891" s="270"/>
      <c r="F891" s="270">
        <v>8</v>
      </c>
      <c r="G891" s="270"/>
      <c r="H891" s="270">
        <v>57.695</v>
      </c>
    </row>
    <row r="892" spans="2:15" ht="15" customHeight="1" x14ac:dyDescent="0.2">
      <c r="B892" s="257" t="s">
        <v>208</v>
      </c>
      <c r="C892" s="173"/>
      <c r="D892" s="273"/>
      <c r="E892" s="270"/>
      <c r="F892" s="270"/>
      <c r="G892" s="270"/>
      <c r="H892" s="270"/>
    </row>
    <row r="893" spans="2:15" ht="15" customHeight="1" x14ac:dyDescent="0.2">
      <c r="B893" s="44">
        <v>2019</v>
      </c>
      <c r="C893" s="257"/>
      <c r="D893" s="270">
        <v>1256</v>
      </c>
      <c r="E893" s="270"/>
      <c r="F893" s="270">
        <v>3429</v>
      </c>
      <c r="G893" s="270"/>
      <c r="H893" s="270">
        <v>120070.696</v>
      </c>
      <c r="K893" s="269"/>
      <c r="L893" s="69"/>
      <c r="M893" s="269"/>
      <c r="N893" s="69"/>
      <c r="O893" s="269"/>
    </row>
    <row r="894" spans="2:15" ht="15" customHeight="1" x14ac:dyDescent="0.2">
      <c r="B894" s="44">
        <v>2018</v>
      </c>
      <c r="C894" s="257"/>
      <c r="D894" s="270">
        <v>1227</v>
      </c>
      <c r="E894" s="270"/>
      <c r="F894" s="270">
        <v>3316</v>
      </c>
      <c r="G894" s="270"/>
      <c r="H894" s="270">
        <v>129115.314</v>
      </c>
    </row>
    <row r="895" spans="2:15" ht="15" customHeight="1" x14ac:dyDescent="0.2">
      <c r="B895" s="44">
        <v>2017</v>
      </c>
      <c r="C895" s="257"/>
      <c r="D895" s="270">
        <v>1137</v>
      </c>
      <c r="E895" s="270"/>
      <c r="F895" s="270">
        <v>2373</v>
      </c>
      <c r="G895" s="270"/>
      <c r="H895" s="270">
        <v>110081.88099999999</v>
      </c>
    </row>
    <row r="896" spans="2:15" ht="15" customHeight="1" x14ac:dyDescent="0.2">
      <c r="B896" s="44">
        <v>2016</v>
      </c>
      <c r="C896" s="257"/>
      <c r="D896" s="270">
        <v>1091</v>
      </c>
      <c r="E896" s="270"/>
      <c r="F896" s="270">
        <v>2271</v>
      </c>
      <c r="G896" s="270"/>
      <c r="H896" s="270">
        <v>101287.963</v>
      </c>
    </row>
    <row r="897" spans="2:9" ht="15" customHeight="1" x14ac:dyDescent="0.2">
      <c r="B897" s="44">
        <v>2015</v>
      </c>
      <c r="C897" s="257"/>
      <c r="D897" s="270">
        <v>1023</v>
      </c>
      <c r="E897" s="270"/>
      <c r="F897" s="270">
        <v>2493</v>
      </c>
      <c r="G897" s="270"/>
      <c r="H897" s="270">
        <v>111084.80899999999</v>
      </c>
    </row>
    <row r="898" spans="2:9" ht="15" customHeight="1" x14ac:dyDescent="0.2">
      <c r="B898" s="44">
        <v>2014</v>
      </c>
      <c r="C898" s="70"/>
      <c r="D898" s="270">
        <v>985</v>
      </c>
      <c r="E898" s="270"/>
      <c r="F898" s="270">
        <v>2150</v>
      </c>
      <c r="G898" s="270"/>
      <c r="H898" s="270">
        <v>106776.478</v>
      </c>
      <c r="I898" s="70" t="s">
        <v>276</v>
      </c>
    </row>
    <row r="899" spans="2:9" ht="15" customHeight="1" outlineLevel="1" x14ac:dyDescent="0.2">
      <c r="B899" s="225" t="s">
        <v>17</v>
      </c>
      <c r="C899" s="225"/>
      <c r="D899" s="275"/>
      <c r="E899" s="275"/>
      <c r="F899" s="275"/>
      <c r="G899" s="275"/>
      <c r="H899" s="275"/>
    </row>
    <row r="900" spans="2:9" ht="15" customHeight="1" outlineLevel="1" x14ac:dyDescent="0.2">
      <c r="B900" s="44">
        <v>2019</v>
      </c>
      <c r="C900" s="225"/>
      <c r="D900" s="270">
        <v>352</v>
      </c>
      <c r="E900" s="270"/>
      <c r="F900" s="270">
        <v>361</v>
      </c>
      <c r="G900" s="270"/>
      <c r="H900" s="270">
        <v>2126.297</v>
      </c>
    </row>
    <row r="901" spans="2:9" ht="15" customHeight="1" outlineLevel="1" x14ac:dyDescent="0.2">
      <c r="B901" s="44">
        <v>2018</v>
      </c>
      <c r="C901" s="173"/>
      <c r="D901" s="270">
        <v>358</v>
      </c>
      <c r="E901" s="270"/>
      <c r="F901" s="270">
        <v>367</v>
      </c>
      <c r="G901" s="270"/>
      <c r="H901" s="270">
        <v>1918.5229999999999</v>
      </c>
    </row>
    <row r="902" spans="2:9" ht="15" customHeight="1" outlineLevel="1" x14ac:dyDescent="0.2">
      <c r="B902" s="44">
        <v>2017</v>
      </c>
      <c r="C902" s="173"/>
      <c r="D902" s="270">
        <v>352</v>
      </c>
      <c r="E902" s="270"/>
      <c r="F902" s="270">
        <v>359</v>
      </c>
      <c r="G902" s="270"/>
      <c r="H902" s="270">
        <v>1885.8779999999999</v>
      </c>
    </row>
    <row r="903" spans="2:9" ht="15" customHeight="1" outlineLevel="1" x14ac:dyDescent="0.2">
      <c r="B903" s="44">
        <v>2016</v>
      </c>
      <c r="C903" s="225"/>
      <c r="D903" s="270">
        <v>342</v>
      </c>
      <c r="E903" s="270"/>
      <c r="F903" s="270">
        <v>351</v>
      </c>
      <c r="G903" s="270"/>
      <c r="H903" s="270">
        <v>1687.211</v>
      </c>
    </row>
    <row r="904" spans="2:9" ht="15" customHeight="1" outlineLevel="1" x14ac:dyDescent="0.2">
      <c r="B904" s="44">
        <v>2015</v>
      </c>
      <c r="C904" s="225"/>
      <c r="D904" s="270">
        <v>320</v>
      </c>
      <c r="E904" s="270"/>
      <c r="F904" s="270">
        <v>329</v>
      </c>
      <c r="G904" s="270"/>
      <c r="H904" s="270">
        <v>1403.7180000000001</v>
      </c>
    </row>
    <row r="905" spans="2:9" ht="15" customHeight="1" outlineLevel="1" x14ac:dyDescent="0.2">
      <c r="B905" s="44">
        <v>2014</v>
      </c>
      <c r="C905" s="70"/>
      <c r="D905" s="270">
        <v>315</v>
      </c>
      <c r="E905" s="270"/>
      <c r="F905" s="270">
        <v>319</v>
      </c>
      <c r="G905" s="270"/>
      <c r="H905" s="270">
        <v>1113.0809999999999</v>
      </c>
    </row>
    <row r="906" spans="2:9" ht="15" customHeight="1" outlineLevel="1" x14ac:dyDescent="0.2">
      <c r="B906" s="225" t="s">
        <v>18</v>
      </c>
      <c r="C906" s="225"/>
      <c r="D906" s="275"/>
      <c r="E906" s="275"/>
      <c r="F906" s="275"/>
      <c r="G906" s="275"/>
      <c r="H906" s="275"/>
    </row>
    <row r="907" spans="2:9" ht="15" customHeight="1" outlineLevel="1" x14ac:dyDescent="0.2">
      <c r="B907" s="44">
        <v>2019</v>
      </c>
      <c r="C907" s="225"/>
      <c r="D907" s="270">
        <v>0</v>
      </c>
      <c r="E907" s="270"/>
      <c r="F907" s="270">
        <v>0</v>
      </c>
      <c r="G907" s="270"/>
      <c r="H907" s="270">
        <v>0</v>
      </c>
    </row>
    <row r="908" spans="2:9" ht="15" customHeight="1" outlineLevel="1" x14ac:dyDescent="0.2">
      <c r="B908" s="44">
        <v>2018</v>
      </c>
      <c r="C908" s="225"/>
      <c r="D908" s="270">
        <v>0</v>
      </c>
      <c r="E908" s="270"/>
      <c r="F908" s="270">
        <v>0</v>
      </c>
      <c r="G908" s="270"/>
      <c r="H908" s="270">
        <v>0</v>
      </c>
    </row>
    <row r="909" spans="2:9" ht="15" customHeight="1" outlineLevel="1" x14ac:dyDescent="0.2">
      <c r="B909" s="44">
        <v>2017</v>
      </c>
      <c r="C909" s="225"/>
      <c r="D909" s="270">
        <v>0</v>
      </c>
      <c r="E909" s="270"/>
      <c r="F909" s="270">
        <v>0</v>
      </c>
      <c r="G909" s="270"/>
      <c r="H909" s="270">
        <v>0</v>
      </c>
    </row>
    <row r="910" spans="2:9" ht="15" customHeight="1" outlineLevel="1" x14ac:dyDescent="0.2">
      <c r="B910" s="44">
        <v>2016</v>
      </c>
      <c r="C910" s="225"/>
      <c r="D910" s="270">
        <v>0</v>
      </c>
      <c r="E910" s="270"/>
      <c r="F910" s="270">
        <v>0</v>
      </c>
      <c r="G910" s="270"/>
      <c r="H910" s="270">
        <v>0</v>
      </c>
    </row>
    <row r="911" spans="2:9" ht="15" customHeight="1" outlineLevel="1" x14ac:dyDescent="0.2">
      <c r="B911" s="44">
        <v>2015</v>
      </c>
      <c r="C911" s="225"/>
      <c r="D911" s="270">
        <v>0</v>
      </c>
      <c r="E911" s="270"/>
      <c r="F911" s="270">
        <v>0</v>
      </c>
      <c r="G911" s="270"/>
      <c r="H911" s="270">
        <v>0</v>
      </c>
    </row>
    <row r="912" spans="2:9" ht="15" customHeight="1" outlineLevel="1" x14ac:dyDescent="0.2">
      <c r="B912" s="44">
        <v>2014</v>
      </c>
      <c r="C912" s="70"/>
      <c r="D912" s="270">
        <v>0</v>
      </c>
      <c r="E912" s="270"/>
      <c r="F912" s="270">
        <v>0</v>
      </c>
      <c r="G912" s="270"/>
      <c r="H912" s="270">
        <v>0</v>
      </c>
    </row>
    <row r="913" spans="2:8" ht="15" customHeight="1" outlineLevel="1" x14ac:dyDescent="0.2">
      <c r="B913" s="225" t="s">
        <v>19</v>
      </c>
      <c r="C913" s="225"/>
      <c r="D913" s="275"/>
      <c r="E913" s="275"/>
      <c r="F913" s="275"/>
      <c r="G913" s="275"/>
      <c r="H913" s="275"/>
    </row>
    <row r="914" spans="2:8" ht="15" customHeight="1" outlineLevel="1" x14ac:dyDescent="0.2">
      <c r="B914" s="44">
        <v>2019</v>
      </c>
      <c r="C914" s="225"/>
      <c r="D914" s="270">
        <v>31</v>
      </c>
      <c r="E914" s="270"/>
      <c r="F914" s="270">
        <v>253</v>
      </c>
      <c r="G914" s="270"/>
      <c r="H914" s="270">
        <v>8950.4330000000009</v>
      </c>
    </row>
    <row r="915" spans="2:8" ht="15" customHeight="1" outlineLevel="1" x14ac:dyDescent="0.2">
      <c r="B915" s="44">
        <v>2018</v>
      </c>
      <c r="C915" s="225"/>
      <c r="D915" s="270">
        <v>33</v>
      </c>
      <c r="E915" s="270"/>
      <c r="F915" s="270">
        <v>224</v>
      </c>
      <c r="G915" s="270"/>
      <c r="H915" s="270">
        <v>7600.8019999999997</v>
      </c>
    </row>
    <row r="916" spans="2:8" ht="15" customHeight="1" outlineLevel="1" x14ac:dyDescent="0.2">
      <c r="B916" s="44">
        <v>2017</v>
      </c>
      <c r="C916" s="225"/>
      <c r="D916" s="270">
        <v>31</v>
      </c>
      <c r="E916" s="270"/>
      <c r="F916" s="270">
        <v>152</v>
      </c>
      <c r="G916" s="270"/>
      <c r="H916" s="270">
        <v>5266.4759999999997</v>
      </c>
    </row>
    <row r="917" spans="2:8" ht="15" customHeight="1" outlineLevel="1" x14ac:dyDescent="0.2">
      <c r="B917" s="44">
        <v>2016</v>
      </c>
      <c r="C917" s="225"/>
      <c r="D917" s="270">
        <v>27</v>
      </c>
      <c r="E917" s="270"/>
      <c r="F917" s="270">
        <v>149</v>
      </c>
      <c r="G917" s="270"/>
      <c r="H917" s="270">
        <v>4538.3680000000004</v>
      </c>
    </row>
    <row r="918" spans="2:8" ht="15" customHeight="1" outlineLevel="1" x14ac:dyDescent="0.2">
      <c r="B918" s="44">
        <v>2015</v>
      </c>
      <c r="C918" s="225"/>
      <c r="D918" s="270">
        <v>31</v>
      </c>
      <c r="E918" s="270"/>
      <c r="F918" s="270">
        <v>128</v>
      </c>
      <c r="G918" s="270"/>
      <c r="H918" s="270">
        <v>4296.7219999999998</v>
      </c>
    </row>
    <row r="919" spans="2:8" ht="15" customHeight="1" outlineLevel="1" x14ac:dyDescent="0.2">
      <c r="B919" s="44">
        <v>2014</v>
      </c>
      <c r="C919" s="70"/>
      <c r="D919" s="270">
        <v>32</v>
      </c>
      <c r="E919" s="270"/>
      <c r="F919" s="270">
        <v>139</v>
      </c>
      <c r="G919" s="270"/>
      <c r="H919" s="270">
        <v>4904.384</v>
      </c>
    </row>
    <row r="920" spans="2:8" ht="15" customHeight="1" outlineLevel="1" x14ac:dyDescent="0.2">
      <c r="B920" s="225" t="s">
        <v>20</v>
      </c>
      <c r="C920" s="225"/>
      <c r="D920" s="275"/>
      <c r="E920" s="275"/>
      <c r="F920" s="275"/>
      <c r="G920" s="275"/>
      <c r="H920" s="275"/>
    </row>
    <row r="921" spans="2:8" ht="15" customHeight="1" outlineLevel="1" x14ac:dyDescent="0.2">
      <c r="B921" s="44">
        <v>2019</v>
      </c>
      <c r="C921" s="225"/>
      <c r="D921" s="270">
        <v>1</v>
      </c>
      <c r="E921" s="270"/>
      <c r="F921" s="274" t="s">
        <v>37</v>
      </c>
      <c r="G921" s="270"/>
      <c r="H921" s="274" t="s">
        <v>37</v>
      </c>
    </row>
    <row r="922" spans="2:8" ht="15" customHeight="1" outlineLevel="1" x14ac:dyDescent="0.2">
      <c r="B922" s="44">
        <v>2018</v>
      </c>
      <c r="C922" s="225"/>
      <c r="D922" s="270">
        <v>1</v>
      </c>
      <c r="E922" s="270"/>
      <c r="F922" s="274" t="s">
        <v>37</v>
      </c>
      <c r="G922" s="270"/>
      <c r="H922" s="274" t="s">
        <v>37</v>
      </c>
    </row>
    <row r="923" spans="2:8" ht="15" customHeight="1" outlineLevel="1" x14ac:dyDescent="0.2">
      <c r="B923" s="44">
        <v>2017</v>
      </c>
      <c r="C923" s="225"/>
      <c r="D923" s="270">
        <v>1</v>
      </c>
      <c r="E923" s="270"/>
      <c r="F923" s="274" t="s">
        <v>37</v>
      </c>
      <c r="G923" s="274"/>
      <c r="H923" s="274" t="s">
        <v>37</v>
      </c>
    </row>
    <row r="924" spans="2:8" ht="15" customHeight="1" outlineLevel="1" x14ac:dyDescent="0.2">
      <c r="B924" s="44">
        <v>2016</v>
      </c>
      <c r="C924" s="225"/>
      <c r="D924" s="270">
        <v>1</v>
      </c>
      <c r="E924" s="270"/>
      <c r="F924" s="274" t="s">
        <v>37</v>
      </c>
      <c r="G924" s="274"/>
      <c r="H924" s="274" t="s">
        <v>37</v>
      </c>
    </row>
    <row r="925" spans="2:8" ht="15" customHeight="1" outlineLevel="1" x14ac:dyDescent="0.2">
      <c r="B925" s="44">
        <v>2015</v>
      </c>
      <c r="C925" s="225"/>
      <c r="D925" s="270">
        <v>0</v>
      </c>
      <c r="E925" s="270"/>
      <c r="F925" s="270">
        <v>0</v>
      </c>
      <c r="G925" s="270"/>
      <c r="H925" s="270">
        <v>0</v>
      </c>
    </row>
    <row r="926" spans="2:8" ht="15" customHeight="1" outlineLevel="1" x14ac:dyDescent="0.2">
      <c r="B926" s="44">
        <v>2014</v>
      </c>
      <c r="C926" s="70"/>
      <c r="D926" s="270">
        <v>0</v>
      </c>
      <c r="E926" s="270"/>
      <c r="F926" s="270">
        <v>0</v>
      </c>
      <c r="G926" s="270"/>
      <c r="H926" s="270">
        <v>0</v>
      </c>
    </row>
    <row r="927" spans="2:8" ht="15" customHeight="1" outlineLevel="1" x14ac:dyDescent="0.2">
      <c r="B927" s="225" t="s">
        <v>21</v>
      </c>
      <c r="C927" s="225"/>
      <c r="D927" s="275"/>
      <c r="E927" s="275"/>
      <c r="F927" s="275"/>
      <c r="G927" s="275"/>
      <c r="H927" s="275"/>
    </row>
    <row r="928" spans="2:8" ht="15" customHeight="1" outlineLevel="1" x14ac:dyDescent="0.2">
      <c r="B928" s="44">
        <v>2019</v>
      </c>
      <c r="C928" s="225"/>
      <c r="D928" s="270">
        <v>8</v>
      </c>
      <c r="E928" s="270"/>
      <c r="F928" s="270">
        <v>91</v>
      </c>
      <c r="G928" s="270"/>
      <c r="H928" s="270">
        <v>4072.4319999999998</v>
      </c>
    </row>
    <row r="929" spans="2:8" ht="15" customHeight="1" outlineLevel="1" x14ac:dyDescent="0.2">
      <c r="B929" s="44">
        <v>2018</v>
      </c>
      <c r="C929" s="225"/>
      <c r="D929" s="270">
        <v>7</v>
      </c>
      <c r="E929" s="270"/>
      <c r="F929" s="270">
        <v>92</v>
      </c>
      <c r="G929" s="270"/>
      <c r="H929" s="270">
        <v>3300.7550000000001</v>
      </c>
    </row>
    <row r="930" spans="2:8" ht="15" customHeight="1" outlineLevel="1" x14ac:dyDescent="0.2">
      <c r="B930" s="44">
        <v>2017</v>
      </c>
      <c r="C930" s="225"/>
      <c r="D930" s="270">
        <v>8</v>
      </c>
      <c r="E930" s="270"/>
      <c r="F930" s="270">
        <v>99</v>
      </c>
      <c r="G930" s="270"/>
      <c r="H930" s="270">
        <v>2847.8939999999998</v>
      </c>
    </row>
    <row r="931" spans="2:8" ht="15" customHeight="1" outlineLevel="1" x14ac:dyDescent="0.2">
      <c r="B931" s="44">
        <v>2016</v>
      </c>
      <c r="C931" s="225"/>
      <c r="D931" s="270">
        <v>8</v>
      </c>
      <c r="E931" s="270"/>
      <c r="F931" s="270">
        <v>88</v>
      </c>
      <c r="G931" s="270"/>
      <c r="H931" s="270">
        <v>2625.9189999999999</v>
      </c>
    </row>
    <row r="932" spans="2:8" ht="15" customHeight="1" outlineLevel="1" x14ac:dyDescent="0.2">
      <c r="B932" s="44">
        <v>2015</v>
      </c>
      <c r="C932" s="225"/>
      <c r="D932" s="270">
        <v>2</v>
      </c>
      <c r="E932" s="270"/>
      <c r="F932" s="274" t="s">
        <v>37</v>
      </c>
      <c r="G932" s="274"/>
      <c r="H932" s="274" t="s">
        <v>37</v>
      </c>
    </row>
    <row r="933" spans="2:8" ht="15" customHeight="1" outlineLevel="1" x14ac:dyDescent="0.2">
      <c r="B933" s="44">
        <v>2014</v>
      </c>
      <c r="C933" s="70"/>
      <c r="D933" s="270">
        <v>2</v>
      </c>
      <c r="E933" s="270"/>
      <c r="F933" s="274" t="s">
        <v>37</v>
      </c>
      <c r="G933" s="274"/>
      <c r="H933" s="274" t="s">
        <v>37</v>
      </c>
    </row>
    <row r="934" spans="2:8" ht="15" customHeight="1" outlineLevel="1" x14ac:dyDescent="0.2">
      <c r="B934" s="225" t="s">
        <v>22</v>
      </c>
      <c r="C934" s="225"/>
      <c r="D934" s="275"/>
      <c r="E934" s="275"/>
      <c r="F934" s="275"/>
      <c r="G934" s="275"/>
      <c r="H934" s="275"/>
    </row>
    <row r="935" spans="2:8" ht="15" customHeight="1" outlineLevel="1" x14ac:dyDescent="0.2">
      <c r="B935" s="44">
        <v>2019</v>
      </c>
      <c r="C935" s="225"/>
      <c r="D935" s="270">
        <v>77</v>
      </c>
      <c r="E935" s="270"/>
      <c r="F935" s="270">
        <v>1042</v>
      </c>
      <c r="G935" s="270"/>
      <c r="H935" s="270">
        <v>16866.691999999999</v>
      </c>
    </row>
    <row r="936" spans="2:8" ht="15" customHeight="1" outlineLevel="1" x14ac:dyDescent="0.2">
      <c r="B936" s="44">
        <v>2018</v>
      </c>
      <c r="C936" s="225"/>
      <c r="D936" s="270">
        <v>70</v>
      </c>
      <c r="E936" s="270"/>
      <c r="F936" s="270">
        <v>1045</v>
      </c>
      <c r="G936" s="270"/>
      <c r="H936" s="270">
        <v>21324.519</v>
      </c>
    </row>
    <row r="937" spans="2:8" ht="15" customHeight="1" outlineLevel="1" x14ac:dyDescent="0.2">
      <c r="B937" s="44">
        <v>2017</v>
      </c>
      <c r="C937" s="225"/>
      <c r="D937" s="270">
        <v>63</v>
      </c>
      <c r="E937" s="270"/>
      <c r="F937" s="270">
        <v>287</v>
      </c>
      <c r="G937" s="270"/>
      <c r="H937" s="270">
        <v>11907.773999999999</v>
      </c>
    </row>
    <row r="938" spans="2:8" ht="15" customHeight="1" outlineLevel="1" x14ac:dyDescent="0.2">
      <c r="B938" s="44">
        <v>2016</v>
      </c>
      <c r="C938" s="225"/>
      <c r="D938" s="270">
        <v>61</v>
      </c>
      <c r="E938" s="270"/>
      <c r="F938" s="270">
        <v>252</v>
      </c>
      <c r="G938" s="270"/>
      <c r="H938" s="270">
        <v>9274.7199999999993</v>
      </c>
    </row>
    <row r="939" spans="2:8" ht="15" customHeight="1" outlineLevel="1" x14ac:dyDescent="0.2">
      <c r="B939" s="44">
        <v>2015</v>
      </c>
      <c r="C939" s="225"/>
      <c r="D939" s="270">
        <v>60</v>
      </c>
      <c r="E939" s="270"/>
      <c r="F939" s="270">
        <v>586</v>
      </c>
      <c r="G939" s="270"/>
      <c r="H939" s="270">
        <v>20959.927</v>
      </c>
    </row>
    <row r="940" spans="2:8" ht="15" customHeight="1" outlineLevel="1" x14ac:dyDescent="0.2">
      <c r="B940" s="44">
        <v>2014</v>
      </c>
      <c r="C940" s="70"/>
      <c r="D940" s="270">
        <v>65</v>
      </c>
      <c r="E940" s="270"/>
      <c r="F940" s="270">
        <v>293</v>
      </c>
      <c r="G940" s="270"/>
      <c r="H940" s="270">
        <v>12659.493</v>
      </c>
    </row>
    <row r="941" spans="2:8" ht="15" customHeight="1" outlineLevel="1" x14ac:dyDescent="0.2">
      <c r="B941" s="225" t="s">
        <v>23</v>
      </c>
      <c r="C941" s="225"/>
      <c r="D941" s="275"/>
      <c r="E941" s="275"/>
      <c r="F941" s="275"/>
      <c r="G941" s="275"/>
      <c r="H941" s="275"/>
    </row>
    <row r="942" spans="2:8" ht="15" customHeight="1" outlineLevel="1" x14ac:dyDescent="0.2">
      <c r="B942" s="44">
        <v>2019</v>
      </c>
      <c r="C942" s="225"/>
      <c r="D942" s="270">
        <v>166</v>
      </c>
      <c r="E942" s="270"/>
      <c r="F942" s="270">
        <v>621</v>
      </c>
      <c r="G942" s="270"/>
      <c r="H942" s="270">
        <v>60488.832999999999</v>
      </c>
    </row>
    <row r="943" spans="2:8" ht="15" customHeight="1" outlineLevel="1" x14ac:dyDescent="0.2">
      <c r="B943" s="44">
        <v>2018</v>
      </c>
      <c r="C943" s="225"/>
      <c r="D943" s="270">
        <v>171</v>
      </c>
      <c r="E943" s="270"/>
      <c r="F943" s="270">
        <v>618</v>
      </c>
      <c r="G943" s="270"/>
      <c r="H943" s="270">
        <v>71156.006999999998</v>
      </c>
    </row>
    <row r="944" spans="2:8" ht="15" customHeight="1" outlineLevel="1" x14ac:dyDescent="0.2">
      <c r="B944" s="44">
        <v>2017</v>
      </c>
      <c r="C944" s="225"/>
      <c r="D944" s="270">
        <v>170</v>
      </c>
      <c r="E944" s="270"/>
      <c r="F944" s="270">
        <v>589</v>
      </c>
      <c r="G944" s="270"/>
      <c r="H944" s="270">
        <v>66769.107000000004</v>
      </c>
    </row>
    <row r="945" spans="2:9" ht="15" customHeight="1" outlineLevel="1" x14ac:dyDescent="0.2">
      <c r="B945" s="44">
        <v>2016</v>
      </c>
      <c r="C945" s="225"/>
      <c r="D945" s="270">
        <v>163</v>
      </c>
      <c r="E945" s="270"/>
      <c r="F945" s="270">
        <v>585</v>
      </c>
      <c r="G945" s="270"/>
      <c r="H945" s="270">
        <v>64040.107000000004</v>
      </c>
    </row>
    <row r="946" spans="2:9" ht="15" customHeight="1" outlineLevel="1" x14ac:dyDescent="0.2">
      <c r="B946" s="44">
        <v>2015</v>
      </c>
      <c r="C946" s="225"/>
      <c r="D946" s="270">
        <v>152</v>
      </c>
      <c r="E946" s="270"/>
      <c r="F946" s="270">
        <v>581</v>
      </c>
      <c r="G946" s="270"/>
      <c r="H946" s="270">
        <v>64578.974000000002</v>
      </c>
    </row>
    <row r="947" spans="2:9" ht="15" customHeight="1" outlineLevel="1" x14ac:dyDescent="0.2">
      <c r="B947" s="44">
        <v>2014</v>
      </c>
      <c r="C947" s="70"/>
      <c r="D947" s="270">
        <v>147</v>
      </c>
      <c r="E947" s="270"/>
      <c r="F947" s="270">
        <v>541</v>
      </c>
      <c r="G947" s="270"/>
      <c r="H947" s="270">
        <v>67591.595000000001</v>
      </c>
      <c r="I947" s="70" t="s">
        <v>276</v>
      </c>
    </row>
    <row r="948" spans="2:9" ht="15" customHeight="1" outlineLevel="1" x14ac:dyDescent="0.2">
      <c r="B948" s="225" t="s">
        <v>24</v>
      </c>
      <c r="C948" s="225"/>
      <c r="D948" s="275"/>
      <c r="E948" s="275"/>
      <c r="F948" s="275"/>
      <c r="G948" s="275"/>
      <c r="H948" s="275"/>
    </row>
    <row r="949" spans="2:9" ht="15" customHeight="1" outlineLevel="1" x14ac:dyDescent="0.2">
      <c r="B949" s="44">
        <v>2019</v>
      </c>
      <c r="C949" s="225"/>
      <c r="D949" s="270">
        <v>58</v>
      </c>
      <c r="E949" s="270"/>
      <c r="F949" s="270">
        <v>109</v>
      </c>
      <c r="G949" s="270"/>
      <c r="H949" s="270">
        <v>2224.8679999999999</v>
      </c>
    </row>
    <row r="950" spans="2:9" ht="15" customHeight="1" outlineLevel="1" x14ac:dyDescent="0.2">
      <c r="B950" s="44">
        <v>2018</v>
      </c>
      <c r="C950" s="225"/>
      <c r="D950" s="270">
        <v>59</v>
      </c>
      <c r="E950" s="270"/>
      <c r="F950" s="270">
        <v>116</v>
      </c>
      <c r="G950" s="270"/>
      <c r="H950" s="270">
        <v>3387.56</v>
      </c>
    </row>
    <row r="951" spans="2:9" ht="15" customHeight="1" outlineLevel="1" x14ac:dyDescent="0.2">
      <c r="B951" s="44">
        <v>2017</v>
      </c>
      <c r="C951" s="225"/>
      <c r="D951" s="270">
        <v>56</v>
      </c>
      <c r="E951" s="270"/>
      <c r="F951" s="270">
        <v>116</v>
      </c>
      <c r="G951" s="270"/>
      <c r="H951" s="270">
        <v>2418.933</v>
      </c>
    </row>
    <row r="952" spans="2:9" ht="15" customHeight="1" outlineLevel="1" x14ac:dyDescent="0.2">
      <c r="B952" s="44">
        <v>2016</v>
      </c>
      <c r="C952" s="225"/>
      <c r="D952" s="270">
        <v>57</v>
      </c>
      <c r="E952" s="270"/>
      <c r="F952" s="270">
        <v>124</v>
      </c>
      <c r="G952" s="270"/>
      <c r="H952" s="270">
        <v>3241.806</v>
      </c>
    </row>
    <row r="953" spans="2:9" ht="15" customHeight="1" outlineLevel="1" x14ac:dyDescent="0.2">
      <c r="B953" s="44">
        <v>2015</v>
      </c>
      <c r="C953" s="225"/>
      <c r="D953" s="270">
        <v>58</v>
      </c>
      <c r="E953" s="270"/>
      <c r="F953" s="270">
        <v>108</v>
      </c>
      <c r="G953" s="270"/>
      <c r="H953" s="270">
        <v>2809.944</v>
      </c>
    </row>
    <row r="954" spans="2:9" ht="15" customHeight="1" outlineLevel="1" x14ac:dyDescent="0.2">
      <c r="B954" s="44">
        <v>2014</v>
      </c>
      <c r="C954" s="70"/>
      <c r="D954" s="270">
        <v>64</v>
      </c>
      <c r="E954" s="270"/>
      <c r="F954" s="270">
        <v>142</v>
      </c>
      <c r="G954" s="270"/>
      <c r="H954" s="270">
        <v>3708.5010000000002</v>
      </c>
    </row>
    <row r="955" spans="2:9" ht="15" customHeight="1" outlineLevel="1" x14ac:dyDescent="0.2">
      <c r="B955" s="225" t="s">
        <v>25</v>
      </c>
      <c r="C955" s="225"/>
      <c r="D955" s="275"/>
      <c r="E955" s="275"/>
      <c r="F955" s="275"/>
      <c r="G955" s="275"/>
      <c r="H955" s="275"/>
    </row>
    <row r="956" spans="2:9" ht="15" customHeight="1" outlineLevel="1" x14ac:dyDescent="0.2">
      <c r="B956" s="44">
        <v>2019</v>
      </c>
      <c r="C956" s="225"/>
      <c r="D956" s="270">
        <v>171</v>
      </c>
      <c r="E956" s="270"/>
      <c r="F956" s="270">
        <v>395</v>
      </c>
      <c r="G956" s="270"/>
      <c r="H956" s="270">
        <v>11426.669</v>
      </c>
    </row>
    <row r="957" spans="2:9" ht="15" customHeight="1" outlineLevel="1" x14ac:dyDescent="0.2">
      <c r="B957" s="44">
        <v>2018</v>
      </c>
      <c r="C957" s="225"/>
      <c r="D957" s="270">
        <v>163</v>
      </c>
      <c r="E957" s="270"/>
      <c r="F957" s="270">
        <v>356</v>
      </c>
      <c r="G957" s="270"/>
      <c r="H957" s="270">
        <v>9950.0570000000007</v>
      </c>
    </row>
    <row r="958" spans="2:9" ht="15" customHeight="1" outlineLevel="1" x14ac:dyDescent="0.2">
      <c r="B958" s="44">
        <v>2017</v>
      </c>
      <c r="C958" s="225"/>
      <c r="D958" s="270">
        <v>140</v>
      </c>
      <c r="E958" s="270"/>
      <c r="F958" s="270">
        <v>313</v>
      </c>
      <c r="G958" s="270"/>
      <c r="H958" s="270">
        <v>8938.7270000000008</v>
      </c>
    </row>
    <row r="959" spans="2:9" ht="15" customHeight="1" outlineLevel="1" x14ac:dyDescent="0.2">
      <c r="B959" s="44">
        <v>2016</v>
      </c>
      <c r="C959" s="225"/>
      <c r="D959" s="270">
        <v>120</v>
      </c>
      <c r="E959" s="270"/>
      <c r="F959" s="270">
        <v>278</v>
      </c>
      <c r="G959" s="270"/>
      <c r="H959" s="270">
        <v>7606.6719999999996</v>
      </c>
    </row>
    <row r="960" spans="2:9" ht="15" customHeight="1" outlineLevel="1" x14ac:dyDescent="0.2">
      <c r="B960" s="44">
        <v>2015</v>
      </c>
      <c r="C960" s="225"/>
      <c r="D960" s="270">
        <v>111</v>
      </c>
      <c r="E960" s="270"/>
      <c r="F960" s="270">
        <v>266</v>
      </c>
      <c r="G960" s="270"/>
      <c r="H960" s="270">
        <v>7177.3429999999998</v>
      </c>
    </row>
    <row r="961" spans="2:8" ht="15" customHeight="1" outlineLevel="1" x14ac:dyDescent="0.2">
      <c r="B961" s="44">
        <v>2014</v>
      </c>
      <c r="C961" s="70"/>
      <c r="D961" s="270">
        <v>91</v>
      </c>
      <c r="E961" s="270"/>
      <c r="F961" s="270">
        <v>238</v>
      </c>
      <c r="G961" s="270"/>
      <c r="H961" s="270">
        <v>6201.0290000000005</v>
      </c>
    </row>
    <row r="962" spans="2:8" ht="15" customHeight="1" outlineLevel="1" x14ac:dyDescent="0.2">
      <c r="B962" s="225" t="s">
        <v>26</v>
      </c>
      <c r="C962" s="225"/>
      <c r="D962" s="275"/>
      <c r="E962" s="275"/>
      <c r="F962" s="275"/>
      <c r="G962" s="275"/>
      <c r="H962" s="275"/>
    </row>
    <row r="963" spans="2:8" ht="15" customHeight="1" outlineLevel="1" x14ac:dyDescent="0.2">
      <c r="B963" s="44">
        <v>2019</v>
      </c>
      <c r="C963" s="225"/>
      <c r="D963" s="270">
        <v>12</v>
      </c>
      <c r="E963" s="270"/>
      <c r="F963" s="274" t="s">
        <v>37</v>
      </c>
      <c r="G963" s="270"/>
      <c r="H963" s="274" t="s">
        <v>37</v>
      </c>
    </row>
    <row r="964" spans="2:8" ht="15" customHeight="1" outlineLevel="1" x14ac:dyDescent="0.2">
      <c r="B964" s="44">
        <v>2018</v>
      </c>
      <c r="C964" s="225"/>
      <c r="D964" s="270">
        <v>7</v>
      </c>
      <c r="E964" s="270"/>
      <c r="F964" s="274" t="s">
        <v>37</v>
      </c>
      <c r="G964" s="270"/>
      <c r="H964" s="274" t="s">
        <v>37</v>
      </c>
    </row>
    <row r="965" spans="2:8" ht="15" customHeight="1" outlineLevel="1" x14ac:dyDescent="0.2">
      <c r="B965" s="44">
        <v>2017</v>
      </c>
      <c r="C965" s="225"/>
      <c r="D965" s="270">
        <v>5</v>
      </c>
      <c r="E965" s="270"/>
      <c r="F965" s="270">
        <v>69</v>
      </c>
      <c r="G965" s="270"/>
      <c r="H965" s="270">
        <v>2526.922</v>
      </c>
    </row>
    <row r="966" spans="2:8" ht="15" customHeight="1" outlineLevel="1" x14ac:dyDescent="0.2">
      <c r="B966" s="44">
        <v>2016</v>
      </c>
      <c r="C966" s="225"/>
      <c r="D966" s="270">
        <v>5</v>
      </c>
      <c r="E966" s="270"/>
      <c r="F966" s="270">
        <v>55</v>
      </c>
      <c r="G966" s="270"/>
      <c r="H966" s="270">
        <v>1931.04</v>
      </c>
    </row>
    <row r="967" spans="2:8" ht="15" customHeight="1" outlineLevel="1" x14ac:dyDescent="0.2">
      <c r="B967" s="44">
        <v>2015</v>
      </c>
      <c r="C967" s="225"/>
      <c r="D967" s="270">
        <v>8</v>
      </c>
      <c r="E967" s="270"/>
      <c r="F967" s="274" t="s">
        <v>37</v>
      </c>
      <c r="G967" s="274"/>
      <c r="H967" s="274" t="s">
        <v>37</v>
      </c>
    </row>
    <row r="968" spans="2:8" ht="15" customHeight="1" outlineLevel="1" x14ac:dyDescent="0.2">
      <c r="B968" s="44">
        <v>2014</v>
      </c>
      <c r="C968" s="70"/>
      <c r="D968" s="270">
        <v>9</v>
      </c>
      <c r="E968" s="270"/>
      <c r="F968" s="270">
        <v>47</v>
      </c>
      <c r="G968" s="270"/>
      <c r="H968" s="270">
        <v>1322.9580000000001</v>
      </c>
    </row>
    <row r="969" spans="2:8" ht="15" customHeight="1" outlineLevel="1" x14ac:dyDescent="0.2">
      <c r="B969" s="225" t="s">
        <v>27</v>
      </c>
      <c r="C969" s="225"/>
      <c r="D969" s="275"/>
      <c r="E969" s="275"/>
      <c r="F969" s="275"/>
      <c r="G969" s="275"/>
      <c r="H969" s="275"/>
    </row>
    <row r="970" spans="2:8" ht="15" customHeight="1" outlineLevel="1" x14ac:dyDescent="0.2">
      <c r="B970" s="44">
        <v>2019</v>
      </c>
      <c r="C970" s="225"/>
      <c r="D970" s="270">
        <v>25</v>
      </c>
      <c r="E970" s="270"/>
      <c r="F970" s="270">
        <v>29</v>
      </c>
      <c r="G970" s="270"/>
      <c r="H970" s="270">
        <v>1511.58</v>
      </c>
    </row>
    <row r="971" spans="2:8" ht="15" customHeight="1" outlineLevel="1" x14ac:dyDescent="0.2">
      <c r="B971" s="44">
        <v>2018</v>
      </c>
      <c r="C971" s="225"/>
      <c r="D971" s="270">
        <v>23</v>
      </c>
      <c r="E971" s="270"/>
      <c r="F971" s="270">
        <v>26</v>
      </c>
      <c r="G971" s="270"/>
      <c r="H971" s="270">
        <v>1309.694</v>
      </c>
    </row>
    <row r="972" spans="2:8" ht="15" customHeight="1" outlineLevel="1" x14ac:dyDescent="0.2">
      <c r="B972" s="44">
        <v>2017</v>
      </c>
      <c r="C972" s="225"/>
      <c r="D972" s="270">
        <v>20</v>
      </c>
      <c r="E972" s="270"/>
      <c r="F972" s="270">
        <v>23</v>
      </c>
      <c r="G972" s="270"/>
      <c r="H972" s="270">
        <v>701.59</v>
      </c>
    </row>
    <row r="973" spans="2:8" ht="15" customHeight="1" outlineLevel="1" x14ac:dyDescent="0.2">
      <c r="B973" s="44">
        <v>2016</v>
      </c>
      <c r="C973" s="225"/>
      <c r="D973" s="270">
        <v>15</v>
      </c>
      <c r="E973" s="270"/>
      <c r="F973" s="274" t="s">
        <v>37</v>
      </c>
      <c r="G973" s="274"/>
      <c r="H973" s="274" t="s">
        <v>37</v>
      </c>
    </row>
    <row r="974" spans="2:8" ht="15" customHeight="1" outlineLevel="1" x14ac:dyDescent="0.2">
      <c r="B974" s="44">
        <v>2015</v>
      </c>
      <c r="C974" s="225"/>
      <c r="D974" s="270">
        <v>17</v>
      </c>
      <c r="E974" s="270"/>
      <c r="F974" s="270">
        <v>21</v>
      </c>
      <c r="G974" s="270"/>
      <c r="H974" s="270">
        <v>1468.2560000000001</v>
      </c>
    </row>
    <row r="975" spans="2:8" ht="15" customHeight="1" outlineLevel="1" x14ac:dyDescent="0.2">
      <c r="B975" s="44">
        <v>2014</v>
      </c>
      <c r="C975" s="70"/>
      <c r="D975" s="270">
        <v>15</v>
      </c>
      <c r="E975" s="270"/>
      <c r="F975" s="270">
        <v>23</v>
      </c>
      <c r="G975" s="270"/>
      <c r="H975" s="270">
        <v>459.404</v>
      </c>
    </row>
    <row r="976" spans="2:8" ht="15" customHeight="1" outlineLevel="1" x14ac:dyDescent="0.2">
      <c r="B976" s="225" t="s">
        <v>28</v>
      </c>
      <c r="C976" s="225"/>
      <c r="D976" s="275"/>
      <c r="E976" s="275"/>
      <c r="F976" s="275"/>
      <c r="G976" s="275"/>
      <c r="H976" s="275"/>
    </row>
    <row r="977" spans="2:8" ht="15" customHeight="1" outlineLevel="1" x14ac:dyDescent="0.2">
      <c r="B977" s="44">
        <v>2019</v>
      </c>
      <c r="C977" s="225"/>
      <c r="D977" s="270">
        <v>56</v>
      </c>
      <c r="E977" s="270"/>
      <c r="F977" s="270">
        <v>84</v>
      </c>
      <c r="G977" s="270"/>
      <c r="H977" s="270">
        <v>1671.4110000000001</v>
      </c>
    </row>
    <row r="978" spans="2:8" ht="15" customHeight="1" outlineLevel="1" x14ac:dyDescent="0.2">
      <c r="B978" s="44">
        <v>2018</v>
      </c>
      <c r="C978" s="225"/>
      <c r="D978" s="270">
        <v>55</v>
      </c>
      <c r="E978" s="270"/>
      <c r="F978" s="270">
        <v>79</v>
      </c>
      <c r="G978" s="270"/>
      <c r="H978" s="270">
        <v>1381.8440000000001</v>
      </c>
    </row>
    <row r="979" spans="2:8" ht="15" customHeight="1" outlineLevel="1" x14ac:dyDescent="0.2">
      <c r="B979" s="44">
        <v>2017</v>
      </c>
      <c r="C979" s="225"/>
      <c r="D979" s="270">
        <v>45</v>
      </c>
      <c r="E979" s="270"/>
      <c r="F979" s="270">
        <v>65</v>
      </c>
      <c r="G979" s="270"/>
      <c r="H979" s="270">
        <v>1121.461</v>
      </c>
    </row>
    <row r="980" spans="2:8" ht="15" customHeight="1" outlineLevel="1" x14ac:dyDescent="0.2">
      <c r="B980" s="44">
        <v>2016</v>
      </c>
      <c r="C980" s="225"/>
      <c r="D980" s="270">
        <v>47</v>
      </c>
      <c r="E980" s="270"/>
      <c r="F980" s="270">
        <v>65</v>
      </c>
      <c r="G980" s="270"/>
      <c r="H980" s="270">
        <v>1221.2719999999999</v>
      </c>
    </row>
    <row r="981" spans="2:8" ht="15" customHeight="1" outlineLevel="1" x14ac:dyDescent="0.2">
      <c r="B981" s="44">
        <v>2015</v>
      </c>
      <c r="C981" s="225"/>
      <c r="D981" s="270">
        <v>46</v>
      </c>
      <c r="E981" s="270"/>
      <c r="F981" s="270">
        <v>63</v>
      </c>
      <c r="G981" s="270"/>
      <c r="H981" s="270">
        <v>1168.8810000000001</v>
      </c>
    </row>
    <row r="982" spans="2:8" ht="15" customHeight="1" outlineLevel="1" x14ac:dyDescent="0.2">
      <c r="B982" s="44">
        <v>2014</v>
      </c>
      <c r="C982" s="70"/>
      <c r="D982" s="270">
        <v>45</v>
      </c>
      <c r="E982" s="270"/>
      <c r="F982" s="270">
        <v>69</v>
      </c>
      <c r="G982" s="270"/>
      <c r="H982" s="270">
        <v>1336.152</v>
      </c>
    </row>
    <row r="983" spans="2:8" ht="15" customHeight="1" outlineLevel="1" x14ac:dyDescent="0.2">
      <c r="B983" s="225" t="s">
        <v>29</v>
      </c>
      <c r="C983" s="225"/>
      <c r="D983" s="275"/>
      <c r="E983" s="275"/>
      <c r="F983" s="275"/>
      <c r="G983" s="275"/>
      <c r="H983" s="275"/>
    </row>
    <row r="984" spans="2:8" ht="15" customHeight="1" outlineLevel="1" x14ac:dyDescent="0.2">
      <c r="B984" s="44">
        <v>2019</v>
      </c>
      <c r="C984" s="225"/>
      <c r="D984" s="270">
        <v>156</v>
      </c>
      <c r="E984" s="270"/>
      <c r="F984" s="270">
        <v>165</v>
      </c>
      <c r="G984" s="270"/>
      <c r="H984" s="270">
        <v>3413.8629999999998</v>
      </c>
    </row>
    <row r="985" spans="2:8" ht="15" customHeight="1" outlineLevel="1" x14ac:dyDescent="0.2">
      <c r="B985" s="44">
        <v>2018</v>
      </c>
      <c r="C985" s="225"/>
      <c r="D985" s="270">
        <v>153</v>
      </c>
      <c r="E985" s="270"/>
      <c r="F985" s="270">
        <v>159</v>
      </c>
      <c r="G985" s="270"/>
      <c r="H985" s="270">
        <v>2992.1819999999998</v>
      </c>
    </row>
    <row r="986" spans="2:8" ht="15" customHeight="1" outlineLevel="1" x14ac:dyDescent="0.2">
      <c r="B986" s="44">
        <v>2017</v>
      </c>
      <c r="C986" s="225"/>
      <c r="D986" s="270">
        <v>132</v>
      </c>
      <c r="E986" s="270"/>
      <c r="F986" s="270">
        <v>141</v>
      </c>
      <c r="G986" s="270"/>
      <c r="H986" s="270">
        <v>3362.163</v>
      </c>
    </row>
    <row r="987" spans="2:8" ht="15" customHeight="1" outlineLevel="1" x14ac:dyDescent="0.2">
      <c r="B987" s="44">
        <v>2016</v>
      </c>
      <c r="C987" s="225"/>
      <c r="D987" s="270">
        <v>131</v>
      </c>
      <c r="E987" s="270"/>
      <c r="F987" s="270">
        <v>139</v>
      </c>
      <c r="G987" s="270"/>
      <c r="H987" s="270">
        <v>2592.3969999999999</v>
      </c>
    </row>
    <row r="988" spans="2:8" ht="15" customHeight="1" outlineLevel="1" x14ac:dyDescent="0.2">
      <c r="B988" s="44">
        <v>2015</v>
      </c>
      <c r="C988" s="225"/>
      <c r="D988" s="270">
        <v>110</v>
      </c>
      <c r="E988" s="270"/>
      <c r="F988" s="270">
        <v>118</v>
      </c>
      <c r="G988" s="270"/>
      <c r="H988" s="270">
        <v>2254.1680000000001</v>
      </c>
    </row>
    <row r="989" spans="2:8" ht="15" customHeight="1" outlineLevel="1" x14ac:dyDescent="0.2">
      <c r="B989" s="44">
        <v>2014</v>
      </c>
      <c r="C989" s="70"/>
      <c r="D989" s="270">
        <v>100</v>
      </c>
      <c r="E989" s="270"/>
      <c r="F989" s="270">
        <v>108</v>
      </c>
      <c r="G989" s="270"/>
      <c r="H989" s="270">
        <v>1235.086</v>
      </c>
    </row>
    <row r="990" spans="2:8" ht="15" customHeight="1" outlineLevel="1" x14ac:dyDescent="0.2">
      <c r="B990" s="225" t="s">
        <v>30</v>
      </c>
      <c r="C990" s="225"/>
      <c r="D990" s="275"/>
      <c r="E990" s="275"/>
      <c r="F990" s="275"/>
      <c r="G990" s="275"/>
      <c r="H990" s="275"/>
    </row>
    <row r="991" spans="2:8" ht="15" customHeight="1" outlineLevel="1" x14ac:dyDescent="0.2">
      <c r="B991" s="44">
        <v>2019</v>
      </c>
      <c r="C991" s="225"/>
      <c r="D991" s="270">
        <v>27</v>
      </c>
      <c r="E991" s="270"/>
      <c r="F991" s="270">
        <v>51</v>
      </c>
      <c r="G991" s="270"/>
      <c r="H991" s="270">
        <v>553.90800000000002</v>
      </c>
    </row>
    <row r="992" spans="2:8" ht="15" customHeight="1" outlineLevel="1" x14ac:dyDescent="0.2">
      <c r="B992" s="44">
        <v>2018</v>
      </c>
      <c r="C992" s="225"/>
      <c r="D992" s="270">
        <v>25</v>
      </c>
      <c r="E992" s="270"/>
      <c r="F992" s="270">
        <v>42</v>
      </c>
      <c r="G992" s="270"/>
      <c r="H992" s="270">
        <v>490.49</v>
      </c>
    </row>
    <row r="993" spans="2:8" ht="15" customHeight="1" outlineLevel="1" x14ac:dyDescent="0.2">
      <c r="B993" s="44">
        <v>2017</v>
      </c>
      <c r="C993" s="225"/>
      <c r="D993" s="270">
        <v>27</v>
      </c>
      <c r="E993" s="270"/>
      <c r="F993" s="270">
        <v>44</v>
      </c>
      <c r="G993" s="270"/>
      <c r="H993" s="270">
        <v>405.18</v>
      </c>
    </row>
    <row r="994" spans="2:8" ht="15" customHeight="1" outlineLevel="1" x14ac:dyDescent="0.2">
      <c r="B994" s="44">
        <v>2016</v>
      </c>
      <c r="C994" s="225"/>
      <c r="D994" s="270">
        <v>24</v>
      </c>
      <c r="E994" s="270"/>
      <c r="F994" s="270">
        <v>37</v>
      </c>
      <c r="G994" s="270"/>
      <c r="H994" s="270">
        <v>388.012</v>
      </c>
    </row>
    <row r="995" spans="2:8" ht="15" customHeight="1" outlineLevel="1" x14ac:dyDescent="0.2">
      <c r="B995" s="44">
        <v>2015</v>
      </c>
      <c r="C995" s="225"/>
      <c r="D995" s="270">
        <v>22</v>
      </c>
      <c r="E995" s="270"/>
      <c r="F995" s="270">
        <v>39</v>
      </c>
      <c r="G995" s="270"/>
      <c r="H995" s="270">
        <v>292.31900000000002</v>
      </c>
    </row>
    <row r="996" spans="2:8" ht="15" customHeight="1" outlineLevel="1" x14ac:dyDescent="0.2">
      <c r="B996" s="44">
        <v>2014</v>
      </c>
      <c r="C996" s="70"/>
      <c r="D996" s="270">
        <v>26</v>
      </c>
      <c r="E996" s="270"/>
      <c r="F996" s="274" t="s">
        <v>37</v>
      </c>
      <c r="G996" s="274"/>
      <c r="H996" s="274" t="s">
        <v>37</v>
      </c>
    </row>
    <row r="997" spans="2:8" ht="15" customHeight="1" outlineLevel="1" x14ac:dyDescent="0.2">
      <c r="B997" s="225" t="s">
        <v>31</v>
      </c>
      <c r="C997" s="225"/>
      <c r="D997" s="275"/>
      <c r="E997" s="275"/>
      <c r="F997" s="275"/>
      <c r="G997" s="275"/>
      <c r="H997" s="275"/>
    </row>
    <row r="998" spans="2:8" ht="15" customHeight="1" outlineLevel="1" x14ac:dyDescent="0.2">
      <c r="B998" s="44">
        <v>2019</v>
      </c>
      <c r="C998" s="225"/>
      <c r="D998" s="270">
        <v>58</v>
      </c>
      <c r="E998" s="270"/>
      <c r="F998" s="270">
        <v>71</v>
      </c>
      <c r="G998" s="270"/>
      <c r="H998" s="270">
        <v>1643.66</v>
      </c>
    </row>
    <row r="999" spans="2:8" ht="15" customHeight="1" outlineLevel="1" x14ac:dyDescent="0.2">
      <c r="B999" s="44">
        <v>2018</v>
      </c>
      <c r="C999" s="225"/>
      <c r="D999" s="270">
        <v>47</v>
      </c>
      <c r="E999" s="270"/>
      <c r="F999" s="270">
        <v>57</v>
      </c>
      <c r="G999" s="270"/>
      <c r="H999" s="270">
        <v>1182.635</v>
      </c>
    </row>
    <row r="1000" spans="2:8" ht="15" customHeight="1" outlineLevel="1" x14ac:dyDescent="0.2">
      <c r="B1000" s="44">
        <v>2017</v>
      </c>
      <c r="C1000" s="225"/>
      <c r="D1000" s="270">
        <v>31</v>
      </c>
      <c r="E1000" s="270"/>
      <c r="F1000" s="270">
        <v>44</v>
      </c>
      <c r="G1000" s="270"/>
      <c r="H1000" s="270">
        <v>1328.2719999999999</v>
      </c>
    </row>
    <row r="1001" spans="2:8" ht="15" customHeight="1" outlineLevel="1" x14ac:dyDescent="0.2">
      <c r="B1001" s="44">
        <v>2016</v>
      </c>
      <c r="C1001" s="225"/>
      <c r="D1001" s="270">
        <v>41</v>
      </c>
      <c r="E1001" s="270"/>
      <c r="F1001" s="270">
        <v>57</v>
      </c>
      <c r="G1001" s="270"/>
      <c r="H1001" s="270">
        <v>1215.0920000000001</v>
      </c>
    </row>
    <row r="1002" spans="2:8" ht="15" customHeight="1" outlineLevel="1" x14ac:dyDescent="0.2">
      <c r="B1002" s="44">
        <v>2015</v>
      </c>
      <c r="C1002" s="225"/>
      <c r="D1002" s="270">
        <v>39</v>
      </c>
      <c r="E1002" s="270"/>
      <c r="F1002" s="270">
        <v>55</v>
      </c>
      <c r="G1002" s="270"/>
      <c r="H1002" s="270">
        <v>1257.547</v>
      </c>
    </row>
    <row r="1003" spans="2:8" ht="15" customHeight="1" outlineLevel="1" x14ac:dyDescent="0.2">
      <c r="B1003" s="44">
        <v>2014</v>
      </c>
      <c r="C1003" s="70"/>
      <c r="D1003" s="270">
        <v>34</v>
      </c>
      <c r="E1003" s="270"/>
      <c r="F1003" s="270">
        <v>47</v>
      </c>
      <c r="G1003" s="270"/>
      <c r="H1003" s="270">
        <v>1156.93</v>
      </c>
    </row>
    <row r="1004" spans="2:8" ht="15" customHeight="1" outlineLevel="1" x14ac:dyDescent="0.2">
      <c r="B1004" s="225" t="s">
        <v>32</v>
      </c>
      <c r="C1004" s="225"/>
      <c r="D1004" s="275"/>
      <c r="E1004" s="275"/>
      <c r="F1004" s="275"/>
      <c r="G1004" s="275"/>
      <c r="H1004" s="275"/>
    </row>
    <row r="1005" spans="2:8" ht="15" customHeight="1" outlineLevel="1" x14ac:dyDescent="0.2">
      <c r="B1005" s="44">
        <v>2019</v>
      </c>
      <c r="C1005" s="225"/>
      <c r="D1005" s="270">
        <v>23</v>
      </c>
      <c r="E1005" s="270"/>
      <c r="F1005" s="270">
        <v>23</v>
      </c>
      <c r="G1005" s="270"/>
      <c r="H1005" s="270">
        <v>199.49</v>
      </c>
    </row>
    <row r="1006" spans="2:8" ht="15" customHeight="1" outlineLevel="1" x14ac:dyDescent="0.2">
      <c r="B1006" s="44">
        <v>2018</v>
      </c>
      <c r="C1006" s="225"/>
      <c r="D1006" s="270">
        <v>21</v>
      </c>
      <c r="E1006" s="270"/>
      <c r="F1006" s="270">
        <v>21</v>
      </c>
      <c r="G1006" s="270"/>
      <c r="H1006" s="270">
        <v>132.76900000000001</v>
      </c>
    </row>
    <row r="1007" spans="2:8" ht="15" customHeight="1" outlineLevel="1" x14ac:dyDescent="0.2">
      <c r="B1007" s="44">
        <v>2017</v>
      </c>
      <c r="C1007" s="225"/>
      <c r="D1007" s="270">
        <v>23</v>
      </c>
      <c r="E1007" s="270"/>
      <c r="F1007" s="274" t="s">
        <v>37</v>
      </c>
      <c r="G1007" s="274"/>
      <c r="H1007" s="274" t="s">
        <v>37</v>
      </c>
    </row>
    <row r="1008" spans="2:8" ht="15" customHeight="1" outlineLevel="1" x14ac:dyDescent="0.2">
      <c r="B1008" s="44">
        <v>2016</v>
      </c>
      <c r="C1008" s="225"/>
      <c r="D1008" s="270">
        <v>20</v>
      </c>
      <c r="E1008" s="270"/>
      <c r="F1008" s="270">
        <v>21</v>
      </c>
      <c r="G1008" s="270"/>
      <c r="H1008" s="270">
        <v>89.554000000000002</v>
      </c>
    </row>
    <row r="1009" spans="2:15" ht="15" customHeight="1" outlineLevel="1" x14ac:dyDescent="0.2">
      <c r="B1009" s="44">
        <v>2015</v>
      </c>
      <c r="C1009" s="225"/>
      <c r="D1009" s="270">
        <v>20</v>
      </c>
      <c r="E1009" s="270"/>
      <c r="F1009" s="270">
        <v>21</v>
      </c>
      <c r="G1009" s="270"/>
      <c r="H1009" s="270">
        <v>95.968999999999994</v>
      </c>
    </row>
    <row r="1010" spans="2:15" ht="15" customHeight="1" outlineLevel="1" x14ac:dyDescent="0.2">
      <c r="B1010" s="44">
        <v>2014</v>
      </c>
      <c r="C1010" s="70"/>
      <c r="D1010" s="270">
        <v>15</v>
      </c>
      <c r="E1010" s="270"/>
      <c r="F1010" s="270">
        <v>16</v>
      </c>
      <c r="G1010" s="270"/>
      <c r="H1010" s="270">
        <v>77.238</v>
      </c>
    </row>
    <row r="1011" spans="2:15" ht="15" customHeight="1" outlineLevel="1" x14ac:dyDescent="0.2">
      <c r="B1011" s="225" t="s">
        <v>33</v>
      </c>
      <c r="C1011" s="225"/>
      <c r="D1011" s="275"/>
      <c r="E1011" s="275"/>
      <c r="F1011" s="275"/>
      <c r="G1011" s="275"/>
      <c r="H1011" s="275"/>
    </row>
    <row r="1012" spans="2:15" ht="15" customHeight="1" outlineLevel="1" x14ac:dyDescent="0.2">
      <c r="B1012" s="44">
        <v>2019</v>
      </c>
      <c r="C1012" s="225"/>
      <c r="D1012" s="270">
        <v>35</v>
      </c>
      <c r="E1012" s="270"/>
      <c r="F1012" s="270">
        <v>47</v>
      </c>
      <c r="G1012" s="270"/>
      <c r="H1012" s="270">
        <v>560.09400000000005</v>
      </c>
    </row>
    <row r="1013" spans="2:15" ht="15" customHeight="1" outlineLevel="1" x14ac:dyDescent="0.2">
      <c r="B1013" s="44">
        <v>2018</v>
      </c>
      <c r="C1013" s="225"/>
      <c r="D1013" s="270">
        <v>34</v>
      </c>
      <c r="E1013" s="270"/>
      <c r="F1013" s="270">
        <v>45</v>
      </c>
      <c r="G1013" s="270"/>
      <c r="H1013" s="270">
        <v>524.00599999999997</v>
      </c>
    </row>
    <row r="1014" spans="2:15" ht="15" customHeight="1" outlineLevel="1" x14ac:dyDescent="0.2">
      <c r="B1014" s="44">
        <v>2017</v>
      </c>
      <c r="C1014" s="225"/>
      <c r="D1014" s="270">
        <v>33</v>
      </c>
      <c r="E1014" s="270"/>
      <c r="F1014" s="270">
        <v>48</v>
      </c>
      <c r="G1014" s="270"/>
      <c r="H1014" s="270">
        <v>494.065</v>
      </c>
    </row>
    <row r="1015" spans="2:15" ht="15" customHeight="1" outlineLevel="1" x14ac:dyDescent="0.2">
      <c r="B1015" s="44">
        <v>2016</v>
      </c>
      <c r="C1015" s="225"/>
      <c r="D1015" s="270">
        <v>29</v>
      </c>
      <c r="E1015" s="270"/>
      <c r="F1015" s="270">
        <v>50</v>
      </c>
      <c r="G1015" s="270"/>
      <c r="H1015" s="270">
        <v>463.154</v>
      </c>
    </row>
    <row r="1016" spans="2:15" ht="15" customHeight="1" outlineLevel="1" x14ac:dyDescent="0.2">
      <c r="B1016" s="44">
        <v>2015</v>
      </c>
      <c r="C1016" s="225"/>
      <c r="D1016" s="270">
        <v>27</v>
      </c>
      <c r="E1016" s="270"/>
      <c r="F1016" s="270">
        <v>48</v>
      </c>
      <c r="G1016" s="270"/>
      <c r="H1016" s="270">
        <v>488.97300000000001</v>
      </c>
    </row>
    <row r="1017" spans="2:15" ht="15" customHeight="1" outlineLevel="1" x14ac:dyDescent="0.2">
      <c r="B1017" s="44">
        <v>2014</v>
      </c>
      <c r="C1017" s="70"/>
      <c r="D1017" s="270">
        <v>25</v>
      </c>
      <c r="E1017" s="270"/>
      <c r="F1017" s="270">
        <v>45</v>
      </c>
      <c r="G1017" s="270"/>
      <c r="H1017" s="270">
        <v>510.17200000000003</v>
      </c>
    </row>
    <row r="1018" spans="2:15" ht="15" customHeight="1" x14ac:dyDescent="0.2">
      <c r="B1018" s="257" t="s">
        <v>209</v>
      </c>
      <c r="C1018" s="257"/>
      <c r="D1018" s="270"/>
      <c r="E1018" s="270"/>
      <c r="F1018" s="270"/>
      <c r="G1018" s="270"/>
      <c r="H1018" s="270"/>
    </row>
    <row r="1019" spans="2:15" ht="15" customHeight="1" x14ac:dyDescent="0.2">
      <c r="B1019" s="44">
        <v>2019</v>
      </c>
      <c r="C1019" s="257"/>
      <c r="D1019" s="270">
        <v>3997</v>
      </c>
      <c r="E1019" s="270"/>
      <c r="F1019" s="270">
        <v>10410</v>
      </c>
      <c r="G1019" s="270"/>
      <c r="H1019" s="270">
        <v>845541.15500000003</v>
      </c>
      <c r="K1019" s="269"/>
      <c r="L1019" s="269"/>
      <c r="M1019" s="269"/>
      <c r="N1019" s="69"/>
      <c r="O1019" s="269"/>
    </row>
    <row r="1020" spans="2:15" ht="15" customHeight="1" x14ac:dyDescent="0.2">
      <c r="B1020" s="44">
        <v>2018</v>
      </c>
      <c r="C1020" s="257"/>
      <c r="D1020" s="270">
        <v>3889</v>
      </c>
      <c r="E1020" s="270"/>
      <c r="F1020" s="270">
        <v>9863</v>
      </c>
      <c r="G1020" s="270"/>
      <c r="H1020" s="270">
        <v>790858.24300000002</v>
      </c>
    </row>
    <row r="1021" spans="2:15" ht="15" customHeight="1" x14ac:dyDescent="0.2">
      <c r="B1021" s="44">
        <v>2017</v>
      </c>
      <c r="C1021" s="257"/>
      <c r="D1021" s="270">
        <v>3657</v>
      </c>
      <c r="E1021" s="270"/>
      <c r="F1021" s="270">
        <v>9251</v>
      </c>
      <c r="G1021" s="270"/>
      <c r="H1021" s="270">
        <v>731277.62199999997</v>
      </c>
    </row>
    <row r="1022" spans="2:15" ht="15" customHeight="1" x14ac:dyDescent="0.2">
      <c r="B1022" s="44">
        <v>2016</v>
      </c>
      <c r="C1022" s="257"/>
      <c r="D1022" s="270">
        <v>3489</v>
      </c>
      <c r="E1022" s="270"/>
      <c r="F1022" s="270">
        <v>8853</v>
      </c>
      <c r="G1022" s="270"/>
      <c r="H1022" s="270">
        <v>681124.21799999999</v>
      </c>
    </row>
    <row r="1023" spans="2:15" ht="15" customHeight="1" x14ac:dyDescent="0.2">
      <c r="B1023" s="44">
        <v>2015</v>
      </c>
      <c r="C1023" s="257"/>
      <c r="D1023" s="270">
        <v>3379</v>
      </c>
      <c r="E1023" s="270"/>
      <c r="F1023" s="270">
        <v>8611</v>
      </c>
      <c r="G1023" s="270"/>
      <c r="H1023" s="270">
        <v>625461.978</v>
      </c>
    </row>
    <row r="1024" spans="2:15" ht="15" customHeight="1" x14ac:dyDescent="0.2">
      <c r="B1024" s="70">
        <v>2014</v>
      </c>
      <c r="C1024" s="70"/>
      <c r="D1024" s="270">
        <v>3256</v>
      </c>
      <c r="E1024" s="270"/>
      <c r="F1024" s="270">
        <v>8380</v>
      </c>
      <c r="G1024" s="270"/>
      <c r="H1024" s="270">
        <v>585824.56799999997</v>
      </c>
      <c r="I1024" s="70" t="s">
        <v>276</v>
      </c>
    </row>
    <row r="1025" spans="2:8" ht="15" customHeight="1" outlineLevel="1" x14ac:dyDescent="0.2">
      <c r="B1025" s="225" t="s">
        <v>17</v>
      </c>
      <c r="C1025" s="225"/>
      <c r="D1025" s="275"/>
      <c r="E1025" s="275"/>
      <c r="F1025" s="275"/>
      <c r="G1025" s="275"/>
      <c r="H1025" s="275"/>
    </row>
    <row r="1026" spans="2:8" ht="15" customHeight="1" outlineLevel="1" x14ac:dyDescent="0.2">
      <c r="B1026" s="44">
        <v>2019</v>
      </c>
      <c r="C1026" s="225"/>
      <c r="D1026" s="270">
        <v>256</v>
      </c>
      <c r="E1026" s="270"/>
      <c r="F1026" s="270">
        <v>517</v>
      </c>
      <c r="G1026" s="270"/>
      <c r="H1026" s="270">
        <v>20287.169000000002</v>
      </c>
    </row>
    <row r="1027" spans="2:8" ht="15" customHeight="1" outlineLevel="1" x14ac:dyDescent="0.2">
      <c r="B1027" s="44">
        <v>2018</v>
      </c>
      <c r="C1027" s="173"/>
      <c r="D1027" s="270">
        <v>254</v>
      </c>
      <c r="E1027" s="270"/>
      <c r="F1027" s="270">
        <v>530</v>
      </c>
      <c r="G1027" s="270"/>
      <c r="H1027" s="270">
        <v>19941.867999999999</v>
      </c>
    </row>
    <row r="1028" spans="2:8" ht="15" customHeight="1" outlineLevel="1" x14ac:dyDescent="0.2">
      <c r="B1028" s="44">
        <v>2017</v>
      </c>
      <c r="C1028" s="173"/>
      <c r="D1028" s="270">
        <v>243</v>
      </c>
      <c r="E1028" s="270"/>
      <c r="F1028" s="270">
        <v>496</v>
      </c>
      <c r="G1028" s="270"/>
      <c r="H1028" s="270">
        <v>18170.789000000001</v>
      </c>
    </row>
    <row r="1029" spans="2:8" ht="15" customHeight="1" outlineLevel="1" x14ac:dyDescent="0.2">
      <c r="B1029" s="44">
        <v>2016</v>
      </c>
      <c r="C1029" s="225"/>
      <c r="D1029" s="270">
        <v>231</v>
      </c>
      <c r="E1029" s="270"/>
      <c r="F1029" s="270">
        <v>441</v>
      </c>
      <c r="G1029" s="270"/>
      <c r="H1029" s="270">
        <v>15926.201999999999</v>
      </c>
    </row>
    <row r="1030" spans="2:8" ht="15" customHeight="1" outlineLevel="1" x14ac:dyDescent="0.2">
      <c r="B1030" s="44">
        <v>2015</v>
      </c>
      <c r="C1030" s="225"/>
      <c r="D1030" s="270">
        <v>228</v>
      </c>
      <c r="E1030" s="270"/>
      <c r="F1030" s="270">
        <v>374</v>
      </c>
      <c r="G1030" s="270"/>
      <c r="H1030" s="270">
        <v>16924.544999999998</v>
      </c>
    </row>
    <row r="1031" spans="2:8" ht="15" customHeight="1" outlineLevel="1" x14ac:dyDescent="0.2">
      <c r="B1031" s="44">
        <v>2014</v>
      </c>
      <c r="C1031" s="70"/>
      <c r="D1031" s="270">
        <v>237</v>
      </c>
      <c r="E1031" s="270"/>
      <c r="F1031" s="270">
        <v>379</v>
      </c>
      <c r="G1031" s="270"/>
      <c r="H1031" s="270">
        <v>16353.305</v>
      </c>
    </row>
    <row r="1032" spans="2:8" ht="15" customHeight="1" outlineLevel="1" x14ac:dyDescent="0.2">
      <c r="B1032" s="225" t="s">
        <v>18</v>
      </c>
      <c r="C1032" s="225"/>
      <c r="D1032" s="275"/>
      <c r="E1032" s="275"/>
      <c r="F1032" s="275"/>
      <c r="G1032" s="275"/>
      <c r="H1032" s="275"/>
    </row>
    <row r="1033" spans="2:8" ht="15" customHeight="1" outlineLevel="1" x14ac:dyDescent="0.2">
      <c r="B1033" s="44">
        <v>2019</v>
      </c>
      <c r="C1033" s="225"/>
      <c r="D1033" s="270">
        <v>1</v>
      </c>
      <c r="E1033" s="270"/>
      <c r="F1033" s="274" t="s">
        <v>37</v>
      </c>
      <c r="G1033" s="270"/>
      <c r="H1033" s="274" t="s">
        <v>37</v>
      </c>
    </row>
    <row r="1034" spans="2:8" ht="15" customHeight="1" outlineLevel="1" x14ac:dyDescent="0.2">
      <c r="B1034" s="44">
        <v>2018</v>
      </c>
      <c r="C1034" s="225"/>
      <c r="D1034" s="270">
        <v>1</v>
      </c>
      <c r="E1034" s="270"/>
      <c r="F1034" s="274" t="s">
        <v>37</v>
      </c>
      <c r="G1034" s="270"/>
      <c r="H1034" s="274" t="s">
        <v>37</v>
      </c>
    </row>
    <row r="1035" spans="2:8" ht="15" customHeight="1" outlineLevel="1" x14ac:dyDescent="0.2">
      <c r="B1035" s="44">
        <v>2017</v>
      </c>
      <c r="C1035" s="225"/>
      <c r="D1035" s="270">
        <v>1</v>
      </c>
      <c r="E1035" s="270"/>
      <c r="F1035" s="274" t="s">
        <v>37</v>
      </c>
      <c r="G1035" s="274"/>
      <c r="H1035" s="274" t="s">
        <v>37</v>
      </c>
    </row>
    <row r="1036" spans="2:8" ht="15" customHeight="1" outlineLevel="1" x14ac:dyDescent="0.2">
      <c r="B1036" s="44">
        <v>2016</v>
      </c>
      <c r="C1036" s="225"/>
      <c r="D1036" s="270">
        <v>1</v>
      </c>
      <c r="E1036" s="270"/>
      <c r="F1036" s="274" t="s">
        <v>37</v>
      </c>
      <c r="G1036" s="274"/>
      <c r="H1036" s="274" t="s">
        <v>37</v>
      </c>
    </row>
    <row r="1037" spans="2:8" ht="15" customHeight="1" outlineLevel="1" x14ac:dyDescent="0.2">
      <c r="B1037" s="44">
        <v>2015</v>
      </c>
      <c r="C1037" s="225"/>
      <c r="D1037" s="270">
        <v>0</v>
      </c>
      <c r="E1037" s="270"/>
      <c r="F1037" s="270">
        <v>0</v>
      </c>
      <c r="G1037" s="270"/>
      <c r="H1037" s="270">
        <v>0</v>
      </c>
    </row>
    <row r="1038" spans="2:8" ht="15" customHeight="1" outlineLevel="1" x14ac:dyDescent="0.2">
      <c r="B1038" s="44">
        <v>2014</v>
      </c>
      <c r="C1038" s="70"/>
      <c r="D1038" s="270">
        <v>0</v>
      </c>
      <c r="E1038" s="270"/>
      <c r="F1038" s="270">
        <v>0</v>
      </c>
      <c r="G1038" s="270"/>
      <c r="H1038" s="270">
        <v>0</v>
      </c>
    </row>
    <row r="1039" spans="2:8" ht="15" customHeight="1" outlineLevel="1" x14ac:dyDescent="0.2">
      <c r="B1039" s="225" t="s">
        <v>19</v>
      </c>
      <c r="C1039" s="225"/>
      <c r="D1039" s="275"/>
      <c r="E1039" s="275"/>
      <c r="F1039" s="275"/>
      <c r="G1039" s="275"/>
      <c r="H1039" s="275"/>
    </row>
    <row r="1040" spans="2:8" ht="15" customHeight="1" outlineLevel="1" x14ac:dyDescent="0.2">
      <c r="B1040" s="44">
        <v>2019</v>
      </c>
      <c r="C1040" s="225"/>
      <c r="D1040" s="270">
        <v>141</v>
      </c>
      <c r="E1040" s="270"/>
      <c r="F1040" s="270">
        <v>867</v>
      </c>
      <c r="G1040" s="270"/>
      <c r="H1040" s="270">
        <v>107605.719</v>
      </c>
    </row>
    <row r="1041" spans="2:8" ht="15" customHeight="1" outlineLevel="1" x14ac:dyDescent="0.2">
      <c r="B1041" s="44">
        <v>2018</v>
      </c>
      <c r="C1041" s="225"/>
      <c r="D1041" s="270">
        <v>145</v>
      </c>
      <c r="E1041" s="270"/>
      <c r="F1041" s="270">
        <v>832</v>
      </c>
      <c r="G1041" s="270"/>
      <c r="H1041" s="270">
        <v>101365.379</v>
      </c>
    </row>
    <row r="1042" spans="2:8" ht="15" customHeight="1" outlineLevel="1" x14ac:dyDescent="0.2">
      <c r="B1042" s="44">
        <v>2017</v>
      </c>
      <c r="C1042" s="225"/>
      <c r="D1042" s="270">
        <v>133</v>
      </c>
      <c r="E1042" s="270"/>
      <c r="F1042" s="270">
        <v>749</v>
      </c>
      <c r="G1042" s="270"/>
      <c r="H1042" s="270">
        <v>100532.947</v>
      </c>
    </row>
    <row r="1043" spans="2:8" ht="15" customHeight="1" outlineLevel="1" x14ac:dyDescent="0.2">
      <c r="B1043" s="44">
        <v>2016</v>
      </c>
      <c r="C1043" s="225"/>
      <c r="D1043" s="270">
        <v>134</v>
      </c>
      <c r="E1043" s="270"/>
      <c r="F1043" s="270">
        <v>725</v>
      </c>
      <c r="G1043" s="270"/>
      <c r="H1043" s="270">
        <v>92846.509000000005</v>
      </c>
    </row>
    <row r="1044" spans="2:8" ht="15" customHeight="1" outlineLevel="1" x14ac:dyDescent="0.2">
      <c r="B1044" s="44">
        <v>2015</v>
      </c>
      <c r="C1044" s="225"/>
      <c r="D1044" s="270">
        <v>137</v>
      </c>
      <c r="E1044" s="270"/>
      <c r="F1044" s="270">
        <v>719</v>
      </c>
      <c r="G1044" s="270"/>
      <c r="H1044" s="270">
        <v>75850.236000000004</v>
      </c>
    </row>
    <row r="1045" spans="2:8" ht="15" customHeight="1" outlineLevel="1" x14ac:dyDescent="0.2">
      <c r="B1045" s="44">
        <v>2014</v>
      </c>
      <c r="C1045" s="70"/>
      <c r="D1045" s="270">
        <v>128</v>
      </c>
      <c r="E1045" s="270"/>
      <c r="F1045" s="270">
        <v>667</v>
      </c>
      <c r="G1045" s="270"/>
      <c r="H1045" s="270">
        <v>55503.207000000002</v>
      </c>
    </row>
    <row r="1046" spans="2:8" ht="15" customHeight="1" outlineLevel="1" x14ac:dyDescent="0.2">
      <c r="B1046" s="225" t="s">
        <v>20</v>
      </c>
      <c r="C1046" s="225"/>
      <c r="D1046" s="275"/>
      <c r="E1046" s="275"/>
      <c r="F1046" s="275"/>
      <c r="G1046" s="275"/>
      <c r="H1046" s="275"/>
    </row>
    <row r="1047" spans="2:8" ht="15" customHeight="1" outlineLevel="1" x14ac:dyDescent="0.2">
      <c r="B1047" s="44">
        <v>2019</v>
      </c>
      <c r="C1047" s="225"/>
      <c r="D1047" s="270">
        <v>8</v>
      </c>
      <c r="E1047" s="270"/>
      <c r="F1047" s="274" t="s">
        <v>37</v>
      </c>
      <c r="G1047" s="270"/>
      <c r="H1047" s="274" t="s">
        <v>37</v>
      </c>
    </row>
    <row r="1048" spans="2:8" ht="15" customHeight="1" outlineLevel="1" x14ac:dyDescent="0.2">
      <c r="B1048" s="44">
        <v>2018</v>
      </c>
      <c r="C1048" s="225"/>
      <c r="D1048" s="270">
        <v>8</v>
      </c>
      <c r="E1048" s="270"/>
      <c r="F1048" s="270">
        <v>8</v>
      </c>
      <c r="G1048" s="270"/>
      <c r="H1048" s="270">
        <v>50.01</v>
      </c>
    </row>
    <row r="1049" spans="2:8" ht="15" customHeight="1" outlineLevel="1" x14ac:dyDescent="0.2">
      <c r="B1049" s="44">
        <v>2017</v>
      </c>
      <c r="C1049" s="225"/>
      <c r="D1049" s="270">
        <v>5</v>
      </c>
      <c r="E1049" s="270"/>
      <c r="F1049" s="270">
        <v>5</v>
      </c>
      <c r="G1049" s="270"/>
      <c r="H1049" s="270">
        <v>32.720999999999997</v>
      </c>
    </row>
    <row r="1050" spans="2:8" ht="15" customHeight="1" outlineLevel="1" x14ac:dyDescent="0.2">
      <c r="B1050" s="44">
        <v>2016</v>
      </c>
      <c r="C1050" s="225"/>
      <c r="D1050" s="270">
        <v>6</v>
      </c>
      <c r="E1050" s="270"/>
      <c r="F1050" s="270">
        <v>6</v>
      </c>
      <c r="G1050" s="270"/>
      <c r="H1050" s="270">
        <v>19.204000000000001</v>
      </c>
    </row>
    <row r="1051" spans="2:8" ht="15" customHeight="1" outlineLevel="1" x14ac:dyDescent="0.2">
      <c r="B1051" s="44">
        <v>2015</v>
      </c>
      <c r="C1051" s="225"/>
      <c r="D1051" s="270">
        <v>1</v>
      </c>
      <c r="E1051" s="270"/>
      <c r="F1051" s="274" t="s">
        <v>37</v>
      </c>
      <c r="G1051" s="274"/>
      <c r="H1051" s="274" t="s">
        <v>37</v>
      </c>
    </row>
    <row r="1052" spans="2:8" ht="15" customHeight="1" outlineLevel="1" x14ac:dyDescent="0.2">
      <c r="B1052" s="44">
        <v>2014</v>
      </c>
      <c r="C1052" s="70"/>
      <c r="D1052" s="270">
        <v>0</v>
      </c>
      <c r="E1052" s="270"/>
      <c r="F1052" s="270">
        <v>0</v>
      </c>
      <c r="G1052" s="270"/>
      <c r="H1052" s="270">
        <v>0</v>
      </c>
    </row>
    <row r="1053" spans="2:8" ht="15" customHeight="1" outlineLevel="1" x14ac:dyDescent="0.2">
      <c r="B1053" s="225" t="s">
        <v>21</v>
      </c>
      <c r="C1053" s="225"/>
      <c r="D1053" s="275"/>
      <c r="E1053" s="275"/>
      <c r="F1053" s="275"/>
      <c r="G1053" s="275"/>
      <c r="H1053" s="275"/>
    </row>
    <row r="1054" spans="2:8" ht="15" customHeight="1" outlineLevel="1" x14ac:dyDescent="0.2">
      <c r="B1054" s="44">
        <v>2019</v>
      </c>
      <c r="C1054" s="225"/>
      <c r="D1054" s="270">
        <v>26</v>
      </c>
      <c r="E1054" s="270"/>
      <c r="F1054" s="270">
        <v>276</v>
      </c>
      <c r="G1054" s="270"/>
      <c r="H1054" s="270">
        <v>19305.78</v>
      </c>
    </row>
    <row r="1055" spans="2:8" ht="15" customHeight="1" outlineLevel="1" x14ac:dyDescent="0.2">
      <c r="B1055" s="44">
        <v>2018</v>
      </c>
      <c r="C1055" s="225"/>
      <c r="D1055" s="270">
        <v>24</v>
      </c>
      <c r="E1055" s="270"/>
      <c r="F1055" s="270">
        <v>264</v>
      </c>
      <c r="G1055" s="270"/>
      <c r="H1055" s="270">
        <v>16598.276999999998</v>
      </c>
    </row>
    <row r="1056" spans="2:8" ht="15" customHeight="1" outlineLevel="1" x14ac:dyDescent="0.2">
      <c r="B1056" s="44">
        <v>2017</v>
      </c>
      <c r="C1056" s="225"/>
      <c r="D1056" s="270">
        <v>24</v>
      </c>
      <c r="E1056" s="270"/>
      <c r="F1056" s="270">
        <v>257</v>
      </c>
      <c r="G1056" s="270"/>
      <c r="H1056" s="270">
        <v>15860.745000000001</v>
      </c>
    </row>
    <row r="1057" spans="2:8" ht="15" customHeight="1" outlineLevel="1" x14ac:dyDescent="0.2">
      <c r="B1057" s="44">
        <v>2016</v>
      </c>
      <c r="C1057" s="225"/>
      <c r="D1057" s="270">
        <v>25</v>
      </c>
      <c r="E1057" s="270"/>
      <c r="F1057" s="270">
        <v>244</v>
      </c>
      <c r="G1057" s="270"/>
      <c r="H1057" s="270">
        <v>17667.907999999999</v>
      </c>
    </row>
    <row r="1058" spans="2:8" ht="15" customHeight="1" outlineLevel="1" x14ac:dyDescent="0.2">
      <c r="B1058" s="44">
        <v>2015</v>
      </c>
      <c r="C1058" s="225"/>
      <c r="D1058" s="270">
        <v>5</v>
      </c>
      <c r="E1058" s="270"/>
      <c r="F1058" s="270">
        <v>221</v>
      </c>
      <c r="G1058" s="270"/>
      <c r="H1058" s="270">
        <v>14176.223</v>
      </c>
    </row>
    <row r="1059" spans="2:8" ht="15" customHeight="1" outlineLevel="1" x14ac:dyDescent="0.2">
      <c r="B1059" s="44">
        <v>2014</v>
      </c>
      <c r="C1059" s="70"/>
      <c r="D1059" s="270">
        <v>5</v>
      </c>
      <c r="E1059" s="270"/>
      <c r="F1059" s="270">
        <v>211</v>
      </c>
      <c r="G1059" s="270"/>
      <c r="H1059" s="270">
        <v>14507.601000000001</v>
      </c>
    </row>
    <row r="1060" spans="2:8" ht="15" customHeight="1" outlineLevel="1" x14ac:dyDescent="0.2">
      <c r="B1060" s="225" t="s">
        <v>22</v>
      </c>
      <c r="C1060" s="225"/>
      <c r="D1060" s="275"/>
      <c r="E1060" s="275"/>
      <c r="F1060" s="275"/>
      <c r="G1060" s="275"/>
      <c r="H1060" s="275"/>
    </row>
    <row r="1061" spans="2:8" ht="15" customHeight="1" outlineLevel="1" x14ac:dyDescent="0.2">
      <c r="B1061" s="44">
        <v>2019</v>
      </c>
      <c r="C1061" s="225"/>
      <c r="D1061" s="270">
        <v>137</v>
      </c>
      <c r="E1061" s="270"/>
      <c r="F1061" s="270">
        <v>522</v>
      </c>
      <c r="G1061" s="270"/>
      <c r="H1061" s="270">
        <v>28767.785</v>
      </c>
    </row>
    <row r="1062" spans="2:8" ht="15" customHeight="1" outlineLevel="1" x14ac:dyDescent="0.2">
      <c r="B1062" s="44">
        <v>2018</v>
      </c>
      <c r="C1062" s="225"/>
      <c r="D1062" s="270">
        <v>132</v>
      </c>
      <c r="E1062" s="270"/>
      <c r="F1062" s="270">
        <v>463</v>
      </c>
      <c r="G1062" s="270"/>
      <c r="H1062" s="270">
        <v>25441.420999999998</v>
      </c>
    </row>
    <row r="1063" spans="2:8" ht="15" customHeight="1" outlineLevel="1" x14ac:dyDescent="0.2">
      <c r="B1063" s="44">
        <v>2017</v>
      </c>
      <c r="C1063" s="225"/>
      <c r="D1063" s="270">
        <v>131</v>
      </c>
      <c r="E1063" s="270"/>
      <c r="F1063" s="270">
        <v>400</v>
      </c>
      <c r="G1063" s="270"/>
      <c r="H1063" s="270">
        <v>30427.163</v>
      </c>
    </row>
    <row r="1064" spans="2:8" ht="15" customHeight="1" outlineLevel="1" x14ac:dyDescent="0.2">
      <c r="B1064" s="44">
        <v>2016</v>
      </c>
      <c r="C1064" s="225"/>
      <c r="D1064" s="270">
        <v>139</v>
      </c>
      <c r="E1064" s="270"/>
      <c r="F1064" s="270">
        <v>538</v>
      </c>
      <c r="G1064" s="270"/>
      <c r="H1064" s="270">
        <v>43981.421000000002</v>
      </c>
    </row>
    <row r="1065" spans="2:8" ht="15" customHeight="1" outlineLevel="1" x14ac:dyDescent="0.2">
      <c r="B1065" s="44">
        <v>2015</v>
      </c>
      <c r="C1065" s="225"/>
      <c r="D1065" s="270">
        <v>147</v>
      </c>
      <c r="E1065" s="270"/>
      <c r="F1065" s="270">
        <v>585</v>
      </c>
      <c r="G1065" s="270"/>
      <c r="H1065" s="270">
        <v>47323.269</v>
      </c>
    </row>
    <row r="1066" spans="2:8" ht="15" customHeight="1" outlineLevel="1" x14ac:dyDescent="0.2">
      <c r="B1066" s="44">
        <v>2014</v>
      </c>
      <c r="C1066" s="70"/>
      <c r="D1066" s="270">
        <v>143</v>
      </c>
      <c r="E1066" s="270"/>
      <c r="F1066" s="270">
        <v>626</v>
      </c>
      <c r="G1066" s="270"/>
      <c r="H1066" s="270">
        <v>54447.599000000002</v>
      </c>
    </row>
    <row r="1067" spans="2:8" ht="15" customHeight="1" outlineLevel="1" x14ac:dyDescent="0.2">
      <c r="B1067" s="225" t="s">
        <v>23</v>
      </c>
      <c r="C1067" s="225"/>
      <c r="D1067" s="275"/>
      <c r="E1067" s="275"/>
      <c r="F1067" s="275"/>
      <c r="G1067" s="275"/>
      <c r="H1067" s="275"/>
    </row>
    <row r="1068" spans="2:8" ht="15" customHeight="1" outlineLevel="1" x14ac:dyDescent="0.2">
      <c r="B1068" s="44">
        <v>2019</v>
      </c>
      <c r="C1068" s="225"/>
      <c r="D1068" s="270">
        <v>577</v>
      </c>
      <c r="E1068" s="270"/>
      <c r="F1068" s="270">
        <v>2146</v>
      </c>
      <c r="G1068" s="270"/>
      <c r="H1068" s="270">
        <v>345527.565</v>
      </c>
    </row>
    <row r="1069" spans="2:8" ht="15" customHeight="1" outlineLevel="1" x14ac:dyDescent="0.2">
      <c r="B1069" s="44">
        <v>2018</v>
      </c>
      <c r="C1069" s="225"/>
      <c r="D1069" s="270">
        <v>579</v>
      </c>
      <c r="E1069" s="270"/>
      <c r="F1069" s="270">
        <v>2155</v>
      </c>
      <c r="G1069" s="270"/>
      <c r="H1069" s="270">
        <v>349914.826</v>
      </c>
    </row>
    <row r="1070" spans="2:8" ht="15" customHeight="1" outlineLevel="1" x14ac:dyDescent="0.2">
      <c r="B1070" s="44">
        <v>2017</v>
      </c>
      <c r="C1070" s="225"/>
      <c r="D1070" s="270">
        <v>549</v>
      </c>
      <c r="E1070" s="270"/>
      <c r="F1070" s="270">
        <v>2049</v>
      </c>
      <c r="G1070" s="270"/>
      <c r="H1070" s="270">
        <v>314801.81</v>
      </c>
    </row>
    <row r="1071" spans="2:8" ht="15" customHeight="1" outlineLevel="1" x14ac:dyDescent="0.2">
      <c r="B1071" s="44">
        <v>2016</v>
      </c>
      <c r="C1071" s="225"/>
      <c r="D1071" s="270">
        <v>534</v>
      </c>
      <c r="E1071" s="270"/>
      <c r="F1071" s="270">
        <v>1961</v>
      </c>
      <c r="G1071" s="270"/>
      <c r="H1071" s="270">
        <v>288390.64899999998</v>
      </c>
    </row>
    <row r="1072" spans="2:8" ht="15" customHeight="1" outlineLevel="1" x14ac:dyDescent="0.2">
      <c r="B1072" s="44">
        <v>2015</v>
      </c>
      <c r="C1072" s="225"/>
      <c r="D1072" s="270">
        <v>529</v>
      </c>
      <c r="E1072" s="270"/>
      <c r="F1072" s="270">
        <v>1979</v>
      </c>
      <c r="G1072" s="270"/>
      <c r="H1072" s="270">
        <v>280002.17800000001</v>
      </c>
    </row>
    <row r="1073" spans="2:9" ht="15" customHeight="1" outlineLevel="1" x14ac:dyDescent="0.2">
      <c r="B1073" s="44">
        <v>2014</v>
      </c>
      <c r="C1073" s="70"/>
      <c r="D1073" s="270">
        <v>509</v>
      </c>
      <c r="E1073" s="270"/>
      <c r="F1073" s="270">
        <v>1894</v>
      </c>
      <c r="G1073" s="270"/>
      <c r="H1073" s="270">
        <v>263792.576</v>
      </c>
      <c r="I1073" s="70" t="s">
        <v>276</v>
      </c>
    </row>
    <row r="1074" spans="2:9" ht="15" customHeight="1" outlineLevel="1" x14ac:dyDescent="0.2">
      <c r="B1074" s="225" t="s">
        <v>24</v>
      </c>
      <c r="C1074" s="225"/>
      <c r="D1074" s="275"/>
      <c r="E1074" s="275"/>
      <c r="F1074" s="275"/>
      <c r="G1074" s="275"/>
      <c r="H1074" s="275"/>
    </row>
    <row r="1075" spans="2:9" ht="15" customHeight="1" outlineLevel="1" x14ac:dyDescent="0.2">
      <c r="B1075" s="44">
        <v>2019</v>
      </c>
      <c r="C1075" s="225"/>
      <c r="D1075" s="270">
        <v>155</v>
      </c>
      <c r="E1075" s="270"/>
      <c r="F1075" s="270">
        <v>1317</v>
      </c>
      <c r="G1075" s="270"/>
      <c r="H1075" s="270">
        <v>168282.55600000001</v>
      </c>
    </row>
    <row r="1076" spans="2:9" ht="15" customHeight="1" outlineLevel="1" x14ac:dyDescent="0.2">
      <c r="B1076" s="44">
        <v>2018</v>
      </c>
      <c r="C1076" s="225"/>
      <c r="D1076" s="270">
        <v>155</v>
      </c>
      <c r="E1076" s="270"/>
      <c r="F1076" s="270">
        <v>1001</v>
      </c>
      <c r="G1076" s="270"/>
      <c r="H1076" s="270">
        <v>112133.598</v>
      </c>
    </row>
    <row r="1077" spans="2:9" ht="15" customHeight="1" outlineLevel="1" x14ac:dyDescent="0.2">
      <c r="B1077" s="44">
        <v>2017</v>
      </c>
      <c r="C1077" s="225"/>
      <c r="D1077" s="270">
        <v>154</v>
      </c>
      <c r="E1077" s="270"/>
      <c r="F1077" s="270">
        <v>980</v>
      </c>
      <c r="G1077" s="270"/>
      <c r="H1077" s="270">
        <v>95914.581000000006</v>
      </c>
    </row>
    <row r="1078" spans="2:9" ht="15" customHeight="1" outlineLevel="1" x14ac:dyDescent="0.2">
      <c r="B1078" s="44">
        <v>2016</v>
      </c>
      <c r="C1078" s="225"/>
      <c r="D1078" s="270">
        <v>152</v>
      </c>
      <c r="E1078" s="270"/>
      <c r="F1078" s="270">
        <v>932</v>
      </c>
      <c r="G1078" s="270"/>
      <c r="H1078" s="270">
        <v>87266.987999999998</v>
      </c>
    </row>
    <row r="1079" spans="2:9" ht="15" customHeight="1" outlineLevel="1" x14ac:dyDescent="0.2">
      <c r="B1079" s="44">
        <v>2015</v>
      </c>
      <c r="C1079" s="225"/>
      <c r="D1079" s="270">
        <v>151</v>
      </c>
      <c r="E1079" s="270"/>
      <c r="F1079" s="270">
        <v>930</v>
      </c>
      <c r="G1079" s="270"/>
      <c r="H1079" s="270">
        <v>85411.524999999994</v>
      </c>
    </row>
    <row r="1080" spans="2:9" ht="15" customHeight="1" outlineLevel="1" x14ac:dyDescent="0.2">
      <c r="B1080" s="44">
        <v>2014</v>
      </c>
      <c r="C1080" s="70"/>
      <c r="D1080" s="270">
        <v>157</v>
      </c>
      <c r="E1080" s="270"/>
      <c r="F1080" s="270">
        <v>933</v>
      </c>
      <c r="G1080" s="270"/>
      <c r="H1080" s="270">
        <v>76084.232000000004</v>
      </c>
    </row>
    <row r="1081" spans="2:9" ht="15" customHeight="1" outlineLevel="1" x14ac:dyDescent="0.2">
      <c r="B1081" s="225" t="s">
        <v>25</v>
      </c>
      <c r="C1081" s="225"/>
      <c r="D1081" s="275"/>
      <c r="E1081" s="275"/>
      <c r="F1081" s="275"/>
      <c r="G1081" s="275"/>
      <c r="H1081" s="275"/>
    </row>
    <row r="1082" spans="2:9" ht="15" customHeight="1" outlineLevel="1" x14ac:dyDescent="0.2">
      <c r="B1082" s="44">
        <v>2019</v>
      </c>
      <c r="C1082" s="225"/>
      <c r="D1082" s="270">
        <v>534</v>
      </c>
      <c r="E1082" s="270"/>
      <c r="F1082" s="270">
        <v>1891</v>
      </c>
      <c r="G1082" s="270"/>
      <c r="H1082" s="270">
        <v>80222.366999999998</v>
      </c>
    </row>
    <row r="1083" spans="2:9" ht="15" customHeight="1" outlineLevel="1" x14ac:dyDescent="0.2">
      <c r="B1083" s="44">
        <v>2018</v>
      </c>
      <c r="C1083" s="225"/>
      <c r="D1083" s="270">
        <v>513</v>
      </c>
      <c r="E1083" s="270"/>
      <c r="F1083" s="270">
        <v>1823</v>
      </c>
      <c r="G1083" s="270"/>
      <c r="H1083" s="270">
        <v>84100.922000000006</v>
      </c>
    </row>
    <row r="1084" spans="2:9" ht="15" customHeight="1" outlineLevel="1" x14ac:dyDescent="0.2">
      <c r="B1084" s="44">
        <v>2017</v>
      </c>
      <c r="C1084" s="225"/>
      <c r="D1084" s="270">
        <v>445</v>
      </c>
      <c r="E1084" s="270"/>
      <c r="F1084" s="270">
        <v>1709</v>
      </c>
      <c r="G1084" s="270"/>
      <c r="H1084" s="270">
        <v>80615.87</v>
      </c>
    </row>
    <row r="1085" spans="2:9" ht="15" customHeight="1" outlineLevel="1" x14ac:dyDescent="0.2">
      <c r="B1085" s="44">
        <v>2016</v>
      </c>
      <c r="C1085" s="225"/>
      <c r="D1085" s="270">
        <v>389</v>
      </c>
      <c r="E1085" s="270"/>
      <c r="F1085" s="270">
        <v>1543</v>
      </c>
      <c r="G1085" s="270"/>
      <c r="H1085" s="270">
        <v>69719.994000000006</v>
      </c>
    </row>
    <row r="1086" spans="2:9" ht="15" customHeight="1" outlineLevel="1" x14ac:dyDescent="0.2">
      <c r="B1086" s="44">
        <v>2015</v>
      </c>
      <c r="C1086" s="225"/>
      <c r="D1086" s="270">
        <v>370</v>
      </c>
      <c r="E1086" s="270"/>
      <c r="F1086" s="270">
        <v>1532</v>
      </c>
      <c r="G1086" s="270"/>
      <c r="H1086" s="270">
        <v>60824.745999999999</v>
      </c>
    </row>
    <row r="1087" spans="2:9" ht="15" customHeight="1" outlineLevel="1" x14ac:dyDescent="0.2">
      <c r="B1087" s="44">
        <v>2014</v>
      </c>
      <c r="C1087" s="70"/>
      <c r="D1087" s="270">
        <v>342</v>
      </c>
      <c r="E1087" s="270"/>
      <c r="F1087" s="270">
        <v>1476</v>
      </c>
      <c r="G1087" s="270"/>
      <c r="H1087" s="270">
        <v>58186.718000000001</v>
      </c>
    </row>
    <row r="1088" spans="2:9" ht="15" customHeight="1" outlineLevel="1" x14ac:dyDescent="0.2">
      <c r="B1088" s="225" t="s">
        <v>26</v>
      </c>
      <c r="C1088" s="225"/>
      <c r="D1088" s="275"/>
      <c r="E1088" s="275"/>
      <c r="F1088" s="275"/>
      <c r="G1088" s="275"/>
      <c r="H1088" s="275"/>
    </row>
    <row r="1089" spans="2:8" ht="15" customHeight="1" outlineLevel="1" x14ac:dyDescent="0.2">
      <c r="B1089" s="44">
        <v>2019</v>
      </c>
      <c r="C1089" s="225"/>
      <c r="D1089" s="270">
        <v>46</v>
      </c>
      <c r="E1089" s="270"/>
      <c r="F1089" s="270">
        <v>61</v>
      </c>
      <c r="G1089" s="270"/>
      <c r="H1089" s="270">
        <v>3531.2179999999998</v>
      </c>
    </row>
    <row r="1090" spans="2:8" ht="15" customHeight="1" outlineLevel="1" x14ac:dyDescent="0.2">
      <c r="B1090" s="44">
        <v>2018</v>
      </c>
      <c r="C1090" s="225"/>
      <c r="D1090" s="270">
        <v>37</v>
      </c>
      <c r="E1090" s="270"/>
      <c r="F1090" s="270">
        <v>89</v>
      </c>
      <c r="G1090" s="270"/>
      <c r="H1090" s="270">
        <v>14562.635</v>
      </c>
    </row>
    <row r="1091" spans="2:8" ht="15" customHeight="1" outlineLevel="1" x14ac:dyDescent="0.2">
      <c r="B1091" s="44">
        <v>2017</v>
      </c>
      <c r="C1091" s="225"/>
      <c r="D1091" s="270">
        <v>43</v>
      </c>
      <c r="E1091" s="270"/>
      <c r="F1091" s="270">
        <v>93</v>
      </c>
      <c r="G1091" s="270"/>
      <c r="H1091" s="270">
        <v>14651.101000000001</v>
      </c>
    </row>
    <row r="1092" spans="2:8" ht="15" customHeight="1" outlineLevel="1" x14ac:dyDescent="0.2">
      <c r="B1092" s="44">
        <v>2016</v>
      </c>
      <c r="C1092" s="225"/>
      <c r="D1092" s="270">
        <v>37</v>
      </c>
      <c r="E1092" s="270"/>
      <c r="F1092" s="270">
        <v>87</v>
      </c>
      <c r="G1092" s="270"/>
      <c r="H1092" s="270">
        <v>14494.509</v>
      </c>
    </row>
    <row r="1093" spans="2:8" ht="15" customHeight="1" outlineLevel="1" x14ac:dyDescent="0.2">
      <c r="B1093" s="44">
        <v>2015</v>
      </c>
      <c r="C1093" s="225"/>
      <c r="D1093" s="270">
        <v>32</v>
      </c>
      <c r="E1093" s="270"/>
      <c r="F1093" s="274" t="s">
        <v>37</v>
      </c>
      <c r="G1093" s="274"/>
      <c r="H1093" s="274" t="s">
        <v>37</v>
      </c>
    </row>
    <row r="1094" spans="2:8" ht="15" customHeight="1" outlineLevel="1" x14ac:dyDescent="0.2">
      <c r="B1094" s="44">
        <v>2014</v>
      </c>
      <c r="C1094" s="70"/>
      <c r="D1094" s="270">
        <v>32</v>
      </c>
      <c r="E1094" s="270"/>
      <c r="F1094" s="270">
        <v>36</v>
      </c>
      <c r="G1094" s="270"/>
      <c r="H1094" s="270">
        <v>1169.213</v>
      </c>
    </row>
    <row r="1095" spans="2:8" ht="15" customHeight="1" outlineLevel="1" x14ac:dyDescent="0.2">
      <c r="B1095" s="225" t="s">
        <v>27</v>
      </c>
      <c r="C1095" s="225"/>
      <c r="D1095" s="275"/>
      <c r="E1095" s="275"/>
      <c r="F1095" s="275"/>
      <c r="G1095" s="275"/>
      <c r="H1095" s="275"/>
    </row>
    <row r="1096" spans="2:8" ht="15" customHeight="1" outlineLevel="1" x14ac:dyDescent="0.2">
      <c r="B1096" s="44">
        <v>2019</v>
      </c>
      <c r="C1096" s="225"/>
      <c r="D1096" s="270">
        <v>87</v>
      </c>
      <c r="E1096" s="270"/>
      <c r="F1096" s="270">
        <v>124</v>
      </c>
      <c r="G1096" s="270"/>
      <c r="H1096" s="270">
        <v>4556.6480000000001</v>
      </c>
    </row>
    <row r="1097" spans="2:8" ht="15" customHeight="1" outlineLevel="1" x14ac:dyDescent="0.2">
      <c r="B1097" s="44">
        <v>2018</v>
      </c>
      <c r="C1097" s="225"/>
      <c r="D1097" s="270">
        <v>97</v>
      </c>
      <c r="E1097" s="270"/>
      <c r="F1097" s="274" t="s">
        <v>37</v>
      </c>
      <c r="G1097" s="270"/>
      <c r="H1097" s="274" t="s">
        <v>37</v>
      </c>
    </row>
    <row r="1098" spans="2:8" ht="15" customHeight="1" outlineLevel="1" x14ac:dyDescent="0.2">
      <c r="B1098" s="44">
        <v>2017</v>
      </c>
      <c r="C1098" s="225"/>
      <c r="D1098" s="270">
        <v>58</v>
      </c>
      <c r="E1098" s="270"/>
      <c r="F1098" s="274" t="s">
        <v>37</v>
      </c>
      <c r="G1098" s="274"/>
      <c r="H1098" s="274" t="s">
        <v>37</v>
      </c>
    </row>
    <row r="1099" spans="2:8" ht="15" customHeight="1" outlineLevel="1" x14ac:dyDescent="0.2">
      <c r="B1099" s="44">
        <v>2016</v>
      </c>
      <c r="C1099" s="225"/>
      <c r="D1099" s="270">
        <v>54</v>
      </c>
      <c r="E1099" s="270"/>
      <c r="F1099" s="274" t="s">
        <v>37</v>
      </c>
      <c r="G1099" s="274"/>
      <c r="H1099" s="274" t="s">
        <v>37</v>
      </c>
    </row>
    <row r="1100" spans="2:8" ht="15" customHeight="1" outlineLevel="1" x14ac:dyDescent="0.2">
      <c r="B1100" s="44">
        <v>2015</v>
      </c>
      <c r="C1100" s="225"/>
      <c r="D1100" s="270">
        <v>46</v>
      </c>
      <c r="E1100" s="270"/>
      <c r="F1100" s="270">
        <v>73</v>
      </c>
      <c r="G1100" s="270"/>
      <c r="H1100" s="270">
        <v>2872.04</v>
      </c>
    </row>
    <row r="1101" spans="2:8" ht="15" customHeight="1" outlineLevel="1" x14ac:dyDescent="0.2">
      <c r="B1101" s="44">
        <v>2014</v>
      </c>
      <c r="C1101" s="70"/>
      <c r="D1101" s="270">
        <v>39</v>
      </c>
      <c r="E1101" s="270"/>
      <c r="F1101" s="270">
        <v>60</v>
      </c>
      <c r="G1101" s="270"/>
      <c r="H1101" s="270">
        <v>4355.625</v>
      </c>
    </row>
    <row r="1102" spans="2:8" ht="15" customHeight="1" outlineLevel="1" x14ac:dyDescent="0.2">
      <c r="B1102" s="225" t="s">
        <v>28</v>
      </c>
      <c r="C1102" s="225"/>
      <c r="D1102" s="275"/>
      <c r="E1102" s="275"/>
      <c r="F1102" s="275"/>
      <c r="G1102" s="275"/>
      <c r="H1102" s="275"/>
    </row>
    <row r="1103" spans="2:8" ht="15" customHeight="1" outlineLevel="1" x14ac:dyDescent="0.2">
      <c r="B1103" s="44">
        <v>2019</v>
      </c>
      <c r="C1103" s="225"/>
      <c r="D1103" s="270">
        <v>301</v>
      </c>
      <c r="E1103" s="270"/>
      <c r="F1103" s="270">
        <v>396</v>
      </c>
      <c r="G1103" s="270"/>
      <c r="H1103" s="270">
        <v>9749.0540000000001</v>
      </c>
    </row>
    <row r="1104" spans="2:8" ht="15" customHeight="1" outlineLevel="1" x14ac:dyDescent="0.2">
      <c r="B1104" s="44">
        <v>2018</v>
      </c>
      <c r="C1104" s="225"/>
      <c r="D1104" s="270">
        <v>288</v>
      </c>
      <c r="E1104" s="270"/>
      <c r="F1104" s="270">
        <v>374</v>
      </c>
      <c r="G1104" s="270"/>
      <c r="H1104" s="270">
        <v>9028.9159999999993</v>
      </c>
    </row>
    <row r="1105" spans="2:8" ht="15" customHeight="1" outlineLevel="1" x14ac:dyDescent="0.2">
      <c r="B1105" s="44">
        <v>2017</v>
      </c>
      <c r="C1105" s="225"/>
      <c r="D1105" s="270">
        <v>285</v>
      </c>
      <c r="E1105" s="270"/>
      <c r="F1105" s="270">
        <v>352</v>
      </c>
      <c r="G1105" s="270"/>
      <c r="H1105" s="270">
        <v>7450.0010000000002</v>
      </c>
    </row>
    <row r="1106" spans="2:8" ht="15" customHeight="1" outlineLevel="1" x14ac:dyDescent="0.2">
      <c r="B1106" s="44">
        <v>2016</v>
      </c>
      <c r="C1106" s="225"/>
      <c r="D1106" s="270">
        <v>266</v>
      </c>
      <c r="E1106" s="270"/>
      <c r="F1106" s="270">
        <v>320</v>
      </c>
      <c r="G1106" s="270"/>
      <c r="H1106" s="270">
        <v>6504.134</v>
      </c>
    </row>
    <row r="1107" spans="2:8" ht="15" customHeight="1" outlineLevel="1" x14ac:dyDescent="0.2">
      <c r="B1107" s="44">
        <v>2015</v>
      </c>
      <c r="C1107" s="225"/>
      <c r="D1107" s="270">
        <v>245</v>
      </c>
      <c r="E1107" s="270"/>
      <c r="F1107" s="270">
        <v>283</v>
      </c>
      <c r="G1107" s="270"/>
      <c r="H1107" s="270">
        <v>5228.3779999999997</v>
      </c>
    </row>
    <row r="1108" spans="2:8" ht="15" customHeight="1" outlineLevel="1" x14ac:dyDescent="0.2">
      <c r="B1108" s="44">
        <v>2014</v>
      </c>
      <c r="C1108" s="70"/>
      <c r="D1108" s="270">
        <v>231</v>
      </c>
      <c r="E1108" s="270"/>
      <c r="F1108" s="270">
        <v>266</v>
      </c>
      <c r="G1108" s="270"/>
      <c r="H1108" s="270">
        <v>4464.6220000000003</v>
      </c>
    </row>
    <row r="1109" spans="2:8" ht="15" customHeight="1" outlineLevel="1" x14ac:dyDescent="0.2">
      <c r="B1109" s="225" t="s">
        <v>29</v>
      </c>
      <c r="C1109" s="225"/>
      <c r="D1109" s="275"/>
      <c r="E1109" s="275"/>
      <c r="F1109" s="275"/>
      <c r="G1109" s="275"/>
      <c r="H1109" s="275"/>
    </row>
    <row r="1110" spans="2:8" ht="15" customHeight="1" outlineLevel="1" x14ac:dyDescent="0.2">
      <c r="B1110" s="44">
        <v>2019</v>
      </c>
      <c r="C1110" s="225"/>
      <c r="D1110" s="270">
        <v>864</v>
      </c>
      <c r="E1110" s="270"/>
      <c r="F1110" s="270">
        <v>1092</v>
      </c>
      <c r="G1110" s="270"/>
      <c r="H1110" s="270">
        <v>38453.156999999999</v>
      </c>
    </row>
    <row r="1111" spans="2:8" ht="15" customHeight="1" outlineLevel="1" x14ac:dyDescent="0.2">
      <c r="B1111" s="44">
        <v>2018</v>
      </c>
      <c r="C1111" s="225"/>
      <c r="D1111" s="270">
        <v>836</v>
      </c>
      <c r="E1111" s="270"/>
      <c r="F1111" s="270">
        <v>1061</v>
      </c>
      <c r="G1111" s="270"/>
      <c r="H1111" s="270">
        <v>36678.42</v>
      </c>
    </row>
    <row r="1112" spans="2:8" ht="15" customHeight="1" outlineLevel="1" x14ac:dyDescent="0.2">
      <c r="B1112" s="44">
        <v>2017</v>
      </c>
      <c r="C1112" s="225"/>
      <c r="D1112" s="270">
        <v>841</v>
      </c>
      <c r="E1112" s="270"/>
      <c r="F1112" s="270">
        <v>1039</v>
      </c>
      <c r="G1112" s="270"/>
      <c r="H1112" s="270">
        <v>34091.944000000003</v>
      </c>
    </row>
    <row r="1113" spans="2:8" ht="15" customHeight="1" outlineLevel="1" x14ac:dyDescent="0.2">
      <c r="B1113" s="44">
        <v>2016</v>
      </c>
      <c r="C1113" s="225"/>
      <c r="D1113" s="270">
        <v>775</v>
      </c>
      <c r="E1113" s="270"/>
      <c r="F1113" s="270">
        <v>947</v>
      </c>
      <c r="G1113" s="270"/>
      <c r="H1113" s="270">
        <v>26443.974999999999</v>
      </c>
    </row>
    <row r="1114" spans="2:8" ht="15" customHeight="1" outlineLevel="1" x14ac:dyDescent="0.2">
      <c r="B1114" s="44">
        <v>2015</v>
      </c>
      <c r="C1114" s="225"/>
      <c r="D1114" s="270">
        <v>747</v>
      </c>
      <c r="E1114" s="270"/>
      <c r="F1114" s="270">
        <v>908</v>
      </c>
      <c r="G1114" s="270"/>
      <c r="H1114" s="270">
        <v>23812.296999999999</v>
      </c>
    </row>
    <row r="1115" spans="2:8" ht="15" customHeight="1" outlineLevel="1" x14ac:dyDescent="0.2">
      <c r="B1115" s="44">
        <v>2014</v>
      </c>
      <c r="C1115" s="70"/>
      <c r="D1115" s="270">
        <v>678</v>
      </c>
      <c r="E1115" s="270"/>
      <c r="F1115" s="270">
        <v>853</v>
      </c>
      <c r="G1115" s="270"/>
      <c r="H1115" s="270">
        <v>24410.050999999999</v>
      </c>
    </row>
    <row r="1116" spans="2:8" ht="15" customHeight="1" outlineLevel="1" x14ac:dyDescent="0.2">
      <c r="B1116" s="225" t="s">
        <v>30</v>
      </c>
      <c r="C1116" s="225"/>
      <c r="D1116" s="275"/>
      <c r="E1116" s="275"/>
      <c r="F1116" s="275"/>
      <c r="G1116" s="275"/>
      <c r="H1116" s="275"/>
    </row>
    <row r="1117" spans="2:8" ht="15" customHeight="1" outlineLevel="1" x14ac:dyDescent="0.2">
      <c r="B1117" s="44">
        <v>2019</v>
      </c>
      <c r="C1117" s="225"/>
      <c r="D1117" s="270">
        <v>167</v>
      </c>
      <c r="E1117" s="270"/>
      <c r="F1117" s="270">
        <v>297</v>
      </c>
      <c r="G1117" s="270"/>
      <c r="H1117" s="270">
        <v>2172.1509999999998</v>
      </c>
    </row>
    <row r="1118" spans="2:8" ht="15" customHeight="1" outlineLevel="1" x14ac:dyDescent="0.2">
      <c r="B1118" s="44">
        <v>2018</v>
      </c>
      <c r="C1118" s="225"/>
      <c r="D1118" s="270">
        <v>168</v>
      </c>
      <c r="E1118" s="270"/>
      <c r="F1118" s="270">
        <v>298</v>
      </c>
      <c r="G1118" s="270"/>
      <c r="H1118" s="270">
        <v>2202.6840000000002</v>
      </c>
    </row>
    <row r="1119" spans="2:8" ht="15" customHeight="1" outlineLevel="1" x14ac:dyDescent="0.2">
      <c r="B1119" s="44">
        <v>2017</v>
      </c>
      <c r="C1119" s="225"/>
      <c r="D1119" s="270">
        <v>156</v>
      </c>
      <c r="E1119" s="270"/>
      <c r="F1119" s="270">
        <v>275</v>
      </c>
      <c r="G1119" s="270"/>
      <c r="H1119" s="270">
        <v>2296.7159999999999</v>
      </c>
    </row>
    <row r="1120" spans="2:8" ht="15" customHeight="1" outlineLevel="1" x14ac:dyDescent="0.2">
      <c r="B1120" s="44">
        <v>2016</v>
      </c>
      <c r="C1120" s="225"/>
      <c r="D1120" s="270">
        <v>159</v>
      </c>
      <c r="E1120" s="270"/>
      <c r="F1120" s="270">
        <v>273</v>
      </c>
      <c r="G1120" s="270"/>
      <c r="H1120" s="270">
        <v>2038.6759999999999</v>
      </c>
    </row>
    <row r="1121" spans="2:8" ht="15" customHeight="1" outlineLevel="1" x14ac:dyDescent="0.2">
      <c r="B1121" s="44">
        <v>2015</v>
      </c>
      <c r="C1121" s="225"/>
      <c r="D1121" s="270">
        <v>182</v>
      </c>
      <c r="E1121" s="270"/>
      <c r="F1121" s="270">
        <v>291</v>
      </c>
      <c r="G1121" s="270"/>
      <c r="H1121" s="270">
        <v>1759.0719999999999</v>
      </c>
    </row>
    <row r="1122" spans="2:8" ht="15" customHeight="1" outlineLevel="1" x14ac:dyDescent="0.2">
      <c r="B1122" s="44">
        <v>2014</v>
      </c>
      <c r="C1122" s="70"/>
      <c r="D1122" s="270">
        <v>198</v>
      </c>
      <c r="E1122" s="270"/>
      <c r="F1122" s="270">
        <v>300</v>
      </c>
      <c r="G1122" s="270"/>
      <c r="H1122" s="270">
        <v>1713.8340000000001</v>
      </c>
    </row>
    <row r="1123" spans="2:8" ht="15" customHeight="1" outlineLevel="1" x14ac:dyDescent="0.2">
      <c r="B1123" s="225" t="s">
        <v>31</v>
      </c>
      <c r="C1123" s="225"/>
      <c r="D1123" s="275"/>
      <c r="E1123" s="275"/>
      <c r="F1123" s="275"/>
      <c r="G1123" s="275"/>
      <c r="H1123" s="275"/>
    </row>
    <row r="1124" spans="2:8" ht="15" customHeight="1" outlineLevel="1" x14ac:dyDescent="0.2">
      <c r="B1124" s="44">
        <v>2019</v>
      </c>
      <c r="C1124" s="225"/>
      <c r="D1124" s="270">
        <v>301</v>
      </c>
      <c r="E1124" s="270"/>
      <c r="F1124" s="270">
        <v>332</v>
      </c>
      <c r="G1124" s="270"/>
      <c r="H1124" s="270">
        <v>6283.1120000000001</v>
      </c>
    </row>
    <row r="1125" spans="2:8" ht="15" customHeight="1" outlineLevel="1" x14ac:dyDescent="0.2">
      <c r="B1125" s="44">
        <v>2018</v>
      </c>
      <c r="C1125" s="225"/>
      <c r="D1125" s="270">
        <v>271</v>
      </c>
      <c r="E1125" s="270"/>
      <c r="F1125" s="270">
        <v>297</v>
      </c>
      <c r="G1125" s="270"/>
      <c r="H1125" s="270">
        <v>5432.8410000000003</v>
      </c>
    </row>
    <row r="1126" spans="2:8" ht="15" customHeight="1" outlineLevel="1" x14ac:dyDescent="0.2">
      <c r="B1126" s="44">
        <v>2017</v>
      </c>
      <c r="C1126" s="225"/>
      <c r="D1126" s="270">
        <v>252</v>
      </c>
      <c r="E1126" s="270"/>
      <c r="F1126" s="270">
        <v>278</v>
      </c>
      <c r="G1126" s="270"/>
      <c r="H1126" s="270">
        <v>5890.9139999999998</v>
      </c>
    </row>
    <row r="1127" spans="2:8" ht="15" customHeight="1" outlineLevel="1" x14ac:dyDescent="0.2">
      <c r="B1127" s="44">
        <v>2016</v>
      </c>
      <c r="C1127" s="225"/>
      <c r="D1127" s="270">
        <v>251</v>
      </c>
      <c r="E1127" s="270"/>
      <c r="F1127" s="270">
        <v>275</v>
      </c>
      <c r="G1127" s="270"/>
      <c r="H1127" s="270">
        <v>5703.4030000000002</v>
      </c>
    </row>
    <row r="1128" spans="2:8" ht="15" customHeight="1" outlineLevel="1" x14ac:dyDescent="0.2">
      <c r="B1128" s="44">
        <v>2015</v>
      </c>
      <c r="C1128" s="225"/>
      <c r="D1128" s="270">
        <v>231</v>
      </c>
      <c r="E1128" s="270"/>
      <c r="F1128" s="270">
        <v>252</v>
      </c>
      <c r="G1128" s="270"/>
      <c r="H1128" s="270">
        <v>4808.6549999999997</v>
      </c>
    </row>
    <row r="1129" spans="2:8" ht="15" customHeight="1" outlineLevel="1" x14ac:dyDescent="0.2">
      <c r="B1129" s="44">
        <v>2014</v>
      </c>
      <c r="C1129" s="70"/>
      <c r="D1129" s="270">
        <v>236</v>
      </c>
      <c r="E1129" s="270"/>
      <c r="F1129" s="270">
        <v>267</v>
      </c>
      <c r="G1129" s="270"/>
      <c r="H1129" s="270">
        <v>5164.1850000000004</v>
      </c>
    </row>
    <row r="1130" spans="2:8" ht="15" customHeight="1" outlineLevel="1" x14ac:dyDescent="0.2">
      <c r="B1130" s="225" t="s">
        <v>32</v>
      </c>
      <c r="C1130" s="225"/>
      <c r="D1130" s="275"/>
      <c r="E1130" s="275"/>
      <c r="F1130" s="275"/>
      <c r="G1130" s="275"/>
      <c r="H1130" s="275"/>
    </row>
    <row r="1131" spans="2:8" ht="15" customHeight="1" outlineLevel="1" x14ac:dyDescent="0.2">
      <c r="B1131" s="44">
        <v>2019</v>
      </c>
      <c r="C1131" s="225"/>
      <c r="D1131" s="270">
        <v>177</v>
      </c>
      <c r="E1131" s="270"/>
      <c r="F1131" s="270">
        <v>205</v>
      </c>
      <c r="G1131" s="270"/>
      <c r="H1131" s="270">
        <v>4088.63</v>
      </c>
    </row>
    <row r="1132" spans="2:8" ht="15" customHeight="1" outlineLevel="1" x14ac:dyDescent="0.2">
      <c r="B1132" s="44">
        <v>2018</v>
      </c>
      <c r="C1132" s="225"/>
      <c r="D1132" s="270">
        <v>163</v>
      </c>
      <c r="E1132" s="270"/>
      <c r="F1132" s="270">
        <v>183</v>
      </c>
      <c r="G1132" s="270"/>
      <c r="H1132" s="270">
        <v>3777.4360000000001</v>
      </c>
    </row>
    <row r="1133" spans="2:8" ht="15" customHeight="1" outlineLevel="1" x14ac:dyDescent="0.2">
      <c r="B1133" s="44">
        <v>2017</v>
      </c>
      <c r="C1133" s="225"/>
      <c r="D1133" s="270">
        <v>150</v>
      </c>
      <c r="E1133" s="270"/>
      <c r="F1133" s="270">
        <v>170</v>
      </c>
      <c r="G1133" s="270"/>
      <c r="H1133" s="270">
        <v>3330.348</v>
      </c>
    </row>
    <row r="1134" spans="2:8" ht="15" customHeight="1" outlineLevel="1" x14ac:dyDescent="0.2">
      <c r="B1134" s="44">
        <v>2016</v>
      </c>
      <c r="C1134" s="225"/>
      <c r="D1134" s="270">
        <v>159</v>
      </c>
      <c r="E1134" s="270"/>
      <c r="F1134" s="270">
        <v>177</v>
      </c>
      <c r="G1134" s="270"/>
      <c r="H1134" s="270">
        <v>2671.998</v>
      </c>
    </row>
    <row r="1135" spans="2:8" ht="15" customHeight="1" outlineLevel="1" x14ac:dyDescent="0.2">
      <c r="B1135" s="44">
        <v>2015</v>
      </c>
      <c r="C1135" s="225"/>
      <c r="D1135" s="270">
        <v>153</v>
      </c>
      <c r="E1135" s="270"/>
      <c r="F1135" s="270">
        <v>172</v>
      </c>
      <c r="G1135" s="270"/>
      <c r="H1135" s="270">
        <v>2340.5540000000001</v>
      </c>
    </row>
    <row r="1136" spans="2:8" ht="15" customHeight="1" outlineLevel="1" x14ac:dyDescent="0.2">
      <c r="B1136" s="44">
        <v>2014</v>
      </c>
      <c r="C1136" s="70"/>
      <c r="D1136" s="270">
        <v>149</v>
      </c>
      <c r="E1136" s="270"/>
      <c r="F1136" s="270">
        <v>167</v>
      </c>
      <c r="G1136" s="270"/>
      <c r="H1136" s="270">
        <v>2301.373</v>
      </c>
    </row>
    <row r="1137" spans="2:15" ht="15" customHeight="1" outlineLevel="1" x14ac:dyDescent="0.2">
      <c r="B1137" s="225" t="s">
        <v>33</v>
      </c>
      <c r="C1137" s="225"/>
      <c r="D1137" s="275"/>
      <c r="E1137" s="275"/>
      <c r="F1137" s="275"/>
      <c r="G1137" s="275"/>
      <c r="H1137" s="275"/>
    </row>
    <row r="1138" spans="2:15" ht="15" customHeight="1" outlineLevel="1" x14ac:dyDescent="0.2">
      <c r="B1138" s="44">
        <v>2019</v>
      </c>
      <c r="C1138" s="225"/>
      <c r="D1138" s="270">
        <v>219</v>
      </c>
      <c r="E1138" s="270"/>
      <c r="F1138" s="270">
        <v>355</v>
      </c>
      <c r="G1138" s="270"/>
      <c r="H1138" s="270">
        <v>6472.0339999999997</v>
      </c>
    </row>
    <row r="1139" spans="2:15" ht="15" customHeight="1" outlineLevel="1" x14ac:dyDescent="0.2">
      <c r="B1139" s="44">
        <v>2018</v>
      </c>
      <c r="C1139" s="225"/>
      <c r="D1139" s="270">
        <v>218</v>
      </c>
      <c r="E1139" s="270"/>
      <c r="F1139" s="270">
        <v>347</v>
      </c>
      <c r="G1139" s="270"/>
      <c r="H1139" s="270">
        <v>5756.973</v>
      </c>
    </row>
    <row r="1140" spans="2:15" ht="15" customHeight="1" outlineLevel="1" x14ac:dyDescent="0.2">
      <c r="B1140" s="44">
        <v>2017</v>
      </c>
      <c r="C1140" s="225"/>
      <c r="D1140" s="270">
        <v>187</v>
      </c>
      <c r="E1140" s="270"/>
      <c r="F1140" s="270">
        <v>292</v>
      </c>
      <c r="G1140" s="270"/>
      <c r="H1140" s="270">
        <v>4132.0050000000001</v>
      </c>
    </row>
    <row r="1141" spans="2:15" ht="15" customHeight="1" outlineLevel="1" x14ac:dyDescent="0.2">
      <c r="B1141" s="44">
        <v>2016</v>
      </c>
      <c r="C1141" s="225"/>
      <c r="D1141" s="270">
        <v>177</v>
      </c>
      <c r="E1141" s="270"/>
      <c r="F1141" s="270">
        <v>287</v>
      </c>
      <c r="G1141" s="270"/>
      <c r="H1141" s="270">
        <v>4003.5439999999999</v>
      </c>
    </row>
    <row r="1142" spans="2:15" ht="15" customHeight="1" outlineLevel="1" x14ac:dyDescent="0.2">
      <c r="B1142" s="44">
        <v>2015</v>
      </c>
      <c r="C1142" s="225"/>
      <c r="D1142" s="270">
        <v>175</v>
      </c>
      <c r="E1142" s="270"/>
      <c r="F1142" s="270">
        <v>258</v>
      </c>
      <c r="G1142" s="270"/>
      <c r="H1142" s="270">
        <v>3656.7049999999999</v>
      </c>
    </row>
    <row r="1143" spans="2:15" ht="15" customHeight="1" outlineLevel="1" x14ac:dyDescent="0.2">
      <c r="B1143" s="44">
        <v>2014</v>
      </c>
      <c r="C1143" s="70"/>
      <c r="D1143" s="270">
        <v>172</v>
      </c>
      <c r="E1143" s="270"/>
      <c r="F1143" s="270">
        <v>245</v>
      </c>
      <c r="G1143" s="270"/>
      <c r="H1143" s="270">
        <v>3370.4270000000001</v>
      </c>
    </row>
    <row r="1144" spans="2:15" ht="15" customHeight="1" x14ac:dyDescent="0.2">
      <c r="B1144" s="257" t="s">
        <v>210</v>
      </c>
      <c r="C1144" s="257"/>
      <c r="D1144" s="270"/>
      <c r="E1144" s="270"/>
      <c r="F1144" s="270"/>
      <c r="G1144" s="270"/>
      <c r="H1144" s="270"/>
    </row>
    <row r="1145" spans="2:15" ht="15" customHeight="1" x14ac:dyDescent="0.2">
      <c r="B1145" s="44">
        <v>2019</v>
      </c>
      <c r="C1145" s="257"/>
      <c r="D1145" s="270">
        <v>677</v>
      </c>
      <c r="E1145" s="270"/>
      <c r="F1145" s="270">
        <v>1122</v>
      </c>
      <c r="G1145" s="270"/>
      <c r="H1145" s="270">
        <v>37540.546000000002</v>
      </c>
      <c r="I1145" s="276"/>
      <c r="K1145" s="269"/>
      <c r="L1145" s="69"/>
      <c r="M1145" s="269"/>
      <c r="N1145" s="69"/>
      <c r="O1145" s="269"/>
    </row>
    <row r="1146" spans="2:15" ht="15" customHeight="1" x14ac:dyDescent="0.2">
      <c r="B1146" s="44">
        <v>2018</v>
      </c>
      <c r="C1146" s="257"/>
      <c r="D1146" s="270">
        <v>655</v>
      </c>
      <c r="E1146" s="270"/>
      <c r="F1146" s="270">
        <v>1054</v>
      </c>
      <c r="G1146" s="270"/>
      <c r="H1146" s="270">
        <v>37709.303999999996</v>
      </c>
    </row>
    <row r="1147" spans="2:15" ht="15" customHeight="1" x14ac:dyDescent="0.2">
      <c r="B1147" s="44">
        <v>2017</v>
      </c>
      <c r="C1147" s="257"/>
      <c r="D1147" s="270">
        <v>616</v>
      </c>
      <c r="E1147" s="270"/>
      <c r="F1147" s="270">
        <v>1006</v>
      </c>
      <c r="G1147" s="270"/>
      <c r="H1147" s="270">
        <v>35632.555999999997</v>
      </c>
    </row>
    <row r="1148" spans="2:15" ht="15" customHeight="1" x14ac:dyDescent="0.2">
      <c r="B1148" s="44">
        <v>2016</v>
      </c>
      <c r="C1148" s="257"/>
      <c r="D1148" s="270">
        <v>605</v>
      </c>
      <c r="E1148" s="270"/>
      <c r="F1148" s="270">
        <v>964</v>
      </c>
      <c r="G1148" s="270"/>
      <c r="H1148" s="270">
        <v>32915.771999999997</v>
      </c>
    </row>
    <row r="1149" spans="2:15" ht="15" customHeight="1" x14ac:dyDescent="0.2">
      <c r="B1149" s="44">
        <v>2015</v>
      </c>
      <c r="C1149" s="257"/>
      <c r="D1149" s="270">
        <v>617</v>
      </c>
      <c r="E1149" s="270"/>
      <c r="F1149" s="270">
        <v>948</v>
      </c>
      <c r="G1149" s="270"/>
      <c r="H1149" s="270">
        <v>30972.833999999999</v>
      </c>
    </row>
    <row r="1150" spans="2:15" ht="15" customHeight="1" x14ac:dyDescent="0.2">
      <c r="B1150" s="44">
        <v>2014</v>
      </c>
      <c r="C1150" s="70"/>
      <c r="D1150" s="270">
        <v>596</v>
      </c>
      <c r="E1150" s="270"/>
      <c r="F1150" s="270">
        <v>986</v>
      </c>
      <c r="G1150" s="270"/>
      <c r="H1150" s="270">
        <v>32914.663999999997</v>
      </c>
      <c r="I1150" s="70" t="s">
        <v>276</v>
      </c>
    </row>
    <row r="1151" spans="2:15" ht="15" customHeight="1" outlineLevel="1" x14ac:dyDescent="0.2">
      <c r="B1151" s="225" t="s">
        <v>17</v>
      </c>
      <c r="C1151" s="225"/>
      <c r="D1151" s="275"/>
      <c r="E1151" s="275"/>
      <c r="F1151" s="275"/>
      <c r="G1151" s="275"/>
      <c r="H1151" s="275"/>
    </row>
    <row r="1152" spans="2:15" ht="15" customHeight="1" outlineLevel="1" x14ac:dyDescent="0.2">
      <c r="B1152" s="44">
        <v>2019</v>
      </c>
      <c r="C1152" s="225"/>
      <c r="D1152" s="270">
        <v>213</v>
      </c>
      <c r="E1152" s="270"/>
      <c r="F1152" s="270">
        <v>220</v>
      </c>
      <c r="G1152" s="270"/>
      <c r="H1152" s="270">
        <v>2374.3690000000001</v>
      </c>
    </row>
    <row r="1153" spans="2:8" ht="15" customHeight="1" outlineLevel="1" x14ac:dyDescent="0.2">
      <c r="B1153" s="44">
        <v>2018</v>
      </c>
      <c r="C1153" s="173"/>
      <c r="D1153" s="270">
        <v>222</v>
      </c>
      <c r="E1153" s="270"/>
      <c r="F1153" s="274" t="s">
        <v>37</v>
      </c>
      <c r="G1153" s="270"/>
      <c r="H1153" s="274" t="s">
        <v>37</v>
      </c>
    </row>
    <row r="1154" spans="2:8" ht="15" customHeight="1" outlineLevel="1" x14ac:dyDescent="0.2">
      <c r="B1154" s="44">
        <v>2017</v>
      </c>
      <c r="C1154" s="173"/>
      <c r="D1154" s="270">
        <v>222</v>
      </c>
      <c r="E1154" s="270"/>
      <c r="F1154" s="270">
        <v>225</v>
      </c>
      <c r="G1154" s="270"/>
      <c r="H1154" s="270">
        <v>2023.327</v>
      </c>
    </row>
    <row r="1155" spans="2:8" ht="15" customHeight="1" outlineLevel="1" x14ac:dyDescent="0.2">
      <c r="B1155" s="44">
        <v>2016</v>
      </c>
      <c r="C1155" s="225"/>
      <c r="D1155" s="270">
        <v>227</v>
      </c>
      <c r="E1155" s="270"/>
      <c r="F1155" s="270">
        <v>230</v>
      </c>
      <c r="G1155" s="270"/>
      <c r="H1155" s="270">
        <v>1827.481</v>
      </c>
    </row>
    <row r="1156" spans="2:8" ht="15" customHeight="1" outlineLevel="1" x14ac:dyDescent="0.2">
      <c r="B1156" s="44">
        <v>2015</v>
      </c>
      <c r="C1156" s="225"/>
      <c r="D1156" s="270">
        <v>242</v>
      </c>
      <c r="E1156" s="270"/>
      <c r="F1156" s="270">
        <v>245</v>
      </c>
      <c r="G1156" s="270"/>
      <c r="H1156" s="270">
        <v>1613.807</v>
      </c>
    </row>
    <row r="1157" spans="2:8" ht="15" customHeight="1" outlineLevel="1" x14ac:dyDescent="0.2">
      <c r="B1157" s="44">
        <v>2014</v>
      </c>
      <c r="C1157" s="70"/>
      <c r="D1157" s="270">
        <v>230</v>
      </c>
      <c r="E1157" s="270"/>
      <c r="F1157" s="274" t="s">
        <v>37</v>
      </c>
      <c r="G1157" s="274"/>
      <c r="H1157" s="274" t="s">
        <v>37</v>
      </c>
    </row>
    <row r="1158" spans="2:8" ht="15" customHeight="1" outlineLevel="1" x14ac:dyDescent="0.2">
      <c r="B1158" s="225" t="s">
        <v>18</v>
      </c>
      <c r="C1158" s="225"/>
      <c r="D1158" s="275"/>
      <c r="E1158" s="275"/>
      <c r="F1158" s="275"/>
      <c r="G1158" s="275"/>
      <c r="H1158" s="275"/>
    </row>
    <row r="1159" spans="2:8" ht="15" customHeight="1" outlineLevel="1" x14ac:dyDescent="0.2">
      <c r="B1159" s="44">
        <v>2019</v>
      </c>
      <c r="C1159" s="225"/>
      <c r="D1159" s="270">
        <v>1</v>
      </c>
      <c r="E1159" s="270"/>
      <c r="F1159" s="274" t="s">
        <v>37</v>
      </c>
      <c r="G1159" s="270"/>
      <c r="H1159" s="274" t="s">
        <v>37</v>
      </c>
    </row>
    <row r="1160" spans="2:8" ht="15" customHeight="1" outlineLevel="1" x14ac:dyDescent="0.2">
      <c r="B1160" s="44">
        <v>2018</v>
      </c>
      <c r="C1160" s="225"/>
      <c r="D1160" s="270">
        <v>1</v>
      </c>
      <c r="E1160" s="270"/>
      <c r="F1160" s="274" t="s">
        <v>37</v>
      </c>
      <c r="G1160" s="270"/>
      <c r="H1160" s="274" t="s">
        <v>37</v>
      </c>
    </row>
    <row r="1161" spans="2:8" ht="15" customHeight="1" outlineLevel="1" x14ac:dyDescent="0.2">
      <c r="B1161" s="44">
        <v>2017</v>
      </c>
      <c r="C1161" s="225"/>
      <c r="D1161" s="270">
        <v>1</v>
      </c>
      <c r="E1161" s="270"/>
      <c r="F1161" s="274" t="s">
        <v>37</v>
      </c>
      <c r="G1161" s="274"/>
      <c r="H1161" s="274" t="s">
        <v>37</v>
      </c>
    </row>
    <row r="1162" spans="2:8" ht="15" customHeight="1" outlineLevel="1" x14ac:dyDescent="0.2">
      <c r="B1162" s="44">
        <v>2016</v>
      </c>
      <c r="C1162" s="225"/>
      <c r="D1162" s="270">
        <v>2</v>
      </c>
      <c r="E1162" s="270"/>
      <c r="F1162" s="274" t="s">
        <v>37</v>
      </c>
      <c r="G1162" s="274"/>
      <c r="H1162" s="274" t="s">
        <v>37</v>
      </c>
    </row>
    <row r="1163" spans="2:8" ht="15" customHeight="1" outlineLevel="1" x14ac:dyDescent="0.2">
      <c r="B1163" s="44">
        <v>2015</v>
      </c>
      <c r="C1163" s="225"/>
      <c r="D1163" s="270">
        <v>2</v>
      </c>
      <c r="E1163" s="270"/>
      <c r="F1163" s="274" t="s">
        <v>37</v>
      </c>
      <c r="G1163" s="274"/>
      <c r="H1163" s="274" t="s">
        <v>37</v>
      </c>
    </row>
    <row r="1164" spans="2:8" ht="15" customHeight="1" outlineLevel="1" x14ac:dyDescent="0.2">
      <c r="B1164" s="44">
        <v>2014</v>
      </c>
      <c r="C1164" s="70"/>
      <c r="D1164" s="270">
        <v>1</v>
      </c>
      <c r="E1164" s="270"/>
      <c r="F1164" s="274" t="s">
        <v>37</v>
      </c>
      <c r="G1164" s="274"/>
      <c r="H1164" s="274" t="s">
        <v>37</v>
      </c>
    </row>
    <row r="1165" spans="2:8" ht="15" customHeight="1" outlineLevel="1" x14ac:dyDescent="0.2">
      <c r="B1165" s="225" t="s">
        <v>19</v>
      </c>
      <c r="C1165" s="225"/>
      <c r="D1165" s="275"/>
      <c r="E1165" s="275"/>
      <c r="F1165" s="275"/>
      <c r="G1165" s="275"/>
      <c r="H1165" s="275"/>
    </row>
    <row r="1166" spans="2:8" ht="15" customHeight="1" outlineLevel="1" x14ac:dyDescent="0.2">
      <c r="B1166" s="44">
        <v>2019</v>
      </c>
      <c r="C1166" s="225"/>
      <c r="D1166" s="270">
        <v>25</v>
      </c>
      <c r="E1166" s="270"/>
      <c r="F1166" s="270">
        <v>55</v>
      </c>
      <c r="G1166" s="270"/>
      <c r="H1166" s="270">
        <v>1291.1890000000001</v>
      </c>
    </row>
    <row r="1167" spans="2:8" ht="15" customHeight="1" outlineLevel="1" x14ac:dyDescent="0.2">
      <c r="B1167" s="44">
        <v>2018</v>
      </c>
      <c r="C1167" s="225"/>
      <c r="D1167" s="270">
        <v>23</v>
      </c>
      <c r="E1167" s="270"/>
      <c r="F1167" s="270">
        <v>49</v>
      </c>
      <c r="G1167" s="270"/>
      <c r="H1167" s="270">
        <v>1097.999</v>
      </c>
    </row>
    <row r="1168" spans="2:8" ht="15" customHeight="1" outlineLevel="1" x14ac:dyDescent="0.2">
      <c r="B1168" s="44">
        <v>2017</v>
      </c>
      <c r="C1168" s="225"/>
      <c r="D1168" s="270">
        <v>16</v>
      </c>
      <c r="E1168" s="270"/>
      <c r="F1168" s="270">
        <v>34</v>
      </c>
      <c r="G1168" s="270"/>
      <c r="H1168" s="270">
        <v>982.63400000000001</v>
      </c>
    </row>
    <row r="1169" spans="2:8" ht="15" customHeight="1" outlineLevel="1" x14ac:dyDescent="0.2">
      <c r="B1169" s="44">
        <v>2016</v>
      </c>
      <c r="C1169" s="225"/>
      <c r="D1169" s="270">
        <v>15</v>
      </c>
      <c r="E1169" s="270"/>
      <c r="F1169" s="270">
        <v>32</v>
      </c>
      <c r="G1169" s="270"/>
      <c r="H1169" s="270">
        <v>861.53499999999997</v>
      </c>
    </row>
    <row r="1170" spans="2:8" ht="15" customHeight="1" outlineLevel="1" x14ac:dyDescent="0.2">
      <c r="B1170" s="44">
        <v>2015</v>
      </c>
      <c r="C1170" s="225"/>
      <c r="D1170" s="270">
        <v>14</v>
      </c>
      <c r="E1170" s="270"/>
      <c r="F1170" s="270">
        <v>32</v>
      </c>
      <c r="G1170" s="270"/>
      <c r="H1170" s="270">
        <v>775.24300000000005</v>
      </c>
    </row>
    <row r="1171" spans="2:8" ht="15" customHeight="1" outlineLevel="1" x14ac:dyDescent="0.2">
      <c r="B1171" s="44">
        <v>2014</v>
      </c>
      <c r="C1171" s="70"/>
      <c r="D1171" s="270">
        <v>17</v>
      </c>
      <c r="E1171" s="270"/>
      <c r="F1171" s="270">
        <v>39</v>
      </c>
      <c r="G1171" s="270"/>
      <c r="H1171" s="270">
        <v>1054.6590000000001</v>
      </c>
    </row>
    <row r="1172" spans="2:8" ht="15" customHeight="1" outlineLevel="1" x14ac:dyDescent="0.2">
      <c r="B1172" s="225" t="s">
        <v>20</v>
      </c>
      <c r="C1172" s="225"/>
      <c r="D1172" s="275"/>
      <c r="E1172" s="275"/>
      <c r="F1172" s="275"/>
      <c r="G1172" s="275"/>
      <c r="H1172" s="275"/>
    </row>
    <row r="1173" spans="2:8" ht="15" customHeight="1" outlineLevel="1" x14ac:dyDescent="0.2">
      <c r="B1173" s="44">
        <v>2019</v>
      </c>
      <c r="C1173" s="225"/>
      <c r="D1173" s="270">
        <v>0</v>
      </c>
      <c r="E1173" s="270"/>
      <c r="F1173" s="270">
        <v>0</v>
      </c>
      <c r="G1173" s="270"/>
      <c r="H1173" s="270">
        <v>0</v>
      </c>
    </row>
    <row r="1174" spans="2:8" ht="15" customHeight="1" outlineLevel="1" x14ac:dyDescent="0.2">
      <c r="B1174" s="44">
        <v>2018</v>
      </c>
      <c r="C1174" s="225"/>
      <c r="D1174" s="270">
        <v>0</v>
      </c>
      <c r="E1174" s="270"/>
      <c r="F1174" s="270">
        <v>0</v>
      </c>
      <c r="G1174" s="270"/>
      <c r="H1174" s="270">
        <v>0</v>
      </c>
    </row>
    <row r="1175" spans="2:8" ht="15" customHeight="1" outlineLevel="1" x14ac:dyDescent="0.2">
      <c r="B1175" s="44">
        <v>2017</v>
      </c>
      <c r="C1175" s="225"/>
      <c r="D1175" s="270">
        <v>0</v>
      </c>
      <c r="E1175" s="270"/>
      <c r="F1175" s="270">
        <v>0</v>
      </c>
      <c r="G1175" s="270"/>
      <c r="H1175" s="270">
        <v>0</v>
      </c>
    </row>
    <row r="1176" spans="2:8" ht="15" customHeight="1" outlineLevel="1" x14ac:dyDescent="0.2">
      <c r="B1176" s="44">
        <v>2016</v>
      </c>
      <c r="C1176" s="225"/>
      <c r="D1176" s="270">
        <v>0</v>
      </c>
      <c r="E1176" s="270"/>
      <c r="F1176" s="270">
        <v>0</v>
      </c>
      <c r="G1176" s="270"/>
      <c r="H1176" s="270">
        <v>0</v>
      </c>
    </row>
    <row r="1177" spans="2:8" ht="15" customHeight="1" outlineLevel="1" x14ac:dyDescent="0.2">
      <c r="B1177" s="44">
        <v>2015</v>
      </c>
      <c r="C1177" s="225"/>
      <c r="D1177" s="270">
        <v>0</v>
      </c>
      <c r="E1177" s="270"/>
      <c r="F1177" s="270">
        <v>0</v>
      </c>
      <c r="G1177" s="270"/>
      <c r="H1177" s="270">
        <v>0</v>
      </c>
    </row>
    <row r="1178" spans="2:8" ht="15" customHeight="1" outlineLevel="1" x14ac:dyDescent="0.2">
      <c r="B1178" s="44">
        <v>2014</v>
      </c>
      <c r="C1178" s="70"/>
      <c r="D1178" s="270">
        <v>0</v>
      </c>
      <c r="E1178" s="270"/>
      <c r="F1178" s="270">
        <v>0</v>
      </c>
      <c r="G1178" s="270"/>
      <c r="H1178" s="270">
        <v>0</v>
      </c>
    </row>
    <row r="1179" spans="2:8" ht="15" customHeight="1" outlineLevel="1" x14ac:dyDescent="0.2">
      <c r="B1179" s="225" t="s">
        <v>21</v>
      </c>
      <c r="C1179" s="225"/>
      <c r="D1179" s="275"/>
      <c r="E1179" s="275"/>
      <c r="F1179" s="275"/>
      <c r="G1179" s="275"/>
      <c r="H1179" s="275"/>
    </row>
    <row r="1180" spans="2:8" ht="15" customHeight="1" outlineLevel="1" x14ac:dyDescent="0.2">
      <c r="B1180" s="44">
        <v>2019</v>
      </c>
      <c r="C1180" s="225"/>
      <c r="D1180" s="270">
        <v>4</v>
      </c>
      <c r="E1180" s="270"/>
      <c r="F1180" s="270">
        <v>4</v>
      </c>
      <c r="G1180" s="270"/>
      <c r="H1180" s="270">
        <v>233.994</v>
      </c>
    </row>
    <row r="1181" spans="2:8" ht="15" customHeight="1" outlineLevel="1" x14ac:dyDescent="0.2">
      <c r="B1181" s="44">
        <v>2018</v>
      </c>
      <c r="C1181" s="225"/>
      <c r="D1181" s="270">
        <v>3</v>
      </c>
      <c r="E1181" s="270"/>
      <c r="F1181" s="270">
        <v>3</v>
      </c>
      <c r="G1181" s="270"/>
      <c r="H1181" s="270">
        <v>217.154</v>
      </c>
    </row>
    <row r="1182" spans="2:8" ht="15" customHeight="1" outlineLevel="1" x14ac:dyDescent="0.2">
      <c r="B1182" s="44">
        <v>2017</v>
      </c>
      <c r="C1182" s="225"/>
      <c r="D1182" s="270">
        <v>3</v>
      </c>
      <c r="E1182" s="270"/>
      <c r="F1182" s="270">
        <v>3</v>
      </c>
      <c r="G1182" s="270"/>
      <c r="H1182" s="270">
        <v>197.24199999999999</v>
      </c>
    </row>
    <row r="1183" spans="2:8" ht="15" customHeight="1" outlineLevel="1" x14ac:dyDescent="0.2">
      <c r="B1183" s="44">
        <v>2016</v>
      </c>
      <c r="C1183" s="225"/>
      <c r="D1183" s="270">
        <v>3</v>
      </c>
      <c r="E1183" s="270"/>
      <c r="F1183" s="270">
        <v>3</v>
      </c>
      <c r="G1183" s="270"/>
      <c r="H1183" s="270">
        <v>215.65600000000001</v>
      </c>
    </row>
    <row r="1184" spans="2:8" ht="15" customHeight="1" outlineLevel="1" x14ac:dyDescent="0.2">
      <c r="B1184" s="44">
        <v>2015</v>
      </c>
      <c r="C1184" s="225"/>
      <c r="D1184" s="270">
        <v>0</v>
      </c>
      <c r="E1184" s="270"/>
      <c r="F1184" s="270">
        <v>0</v>
      </c>
      <c r="G1184" s="270"/>
      <c r="H1184" s="270">
        <v>0</v>
      </c>
    </row>
    <row r="1185" spans="2:9" ht="15" customHeight="1" outlineLevel="1" x14ac:dyDescent="0.2">
      <c r="B1185" s="44">
        <v>2014</v>
      </c>
      <c r="C1185" s="70"/>
      <c r="D1185" s="270">
        <v>0</v>
      </c>
      <c r="E1185" s="270"/>
      <c r="F1185" s="270">
        <v>0</v>
      </c>
      <c r="G1185" s="270"/>
      <c r="H1185" s="270">
        <v>0</v>
      </c>
    </row>
    <row r="1186" spans="2:9" ht="15" customHeight="1" outlineLevel="1" x14ac:dyDescent="0.2">
      <c r="B1186" s="225" t="s">
        <v>22</v>
      </c>
      <c r="C1186" s="225"/>
      <c r="D1186" s="275"/>
      <c r="E1186" s="275"/>
      <c r="F1186" s="275"/>
      <c r="G1186" s="275"/>
      <c r="H1186" s="275"/>
    </row>
    <row r="1187" spans="2:9" ht="15" customHeight="1" outlineLevel="1" x14ac:dyDescent="0.2">
      <c r="B1187" s="44">
        <v>2019</v>
      </c>
      <c r="C1187" s="225"/>
      <c r="D1187" s="270">
        <v>32</v>
      </c>
      <c r="E1187" s="270"/>
      <c r="F1187" s="270">
        <v>114</v>
      </c>
      <c r="G1187" s="270"/>
      <c r="H1187" s="270">
        <v>4420.9309999999996</v>
      </c>
    </row>
    <row r="1188" spans="2:9" ht="15" customHeight="1" outlineLevel="1" x14ac:dyDescent="0.2">
      <c r="B1188" s="44">
        <v>2018</v>
      </c>
      <c r="C1188" s="225"/>
      <c r="D1188" s="270">
        <v>31</v>
      </c>
      <c r="E1188" s="270"/>
      <c r="F1188" s="270">
        <v>89</v>
      </c>
      <c r="G1188" s="270"/>
      <c r="H1188" s="270">
        <v>3256.46</v>
      </c>
    </row>
    <row r="1189" spans="2:9" ht="15" customHeight="1" outlineLevel="1" x14ac:dyDescent="0.2">
      <c r="B1189" s="44">
        <v>2017</v>
      </c>
      <c r="C1189" s="225"/>
      <c r="D1189" s="270">
        <v>28</v>
      </c>
      <c r="E1189" s="270"/>
      <c r="F1189" s="270">
        <v>82</v>
      </c>
      <c r="G1189" s="270"/>
      <c r="H1189" s="270">
        <v>2754.05</v>
      </c>
    </row>
    <row r="1190" spans="2:9" ht="15" customHeight="1" outlineLevel="1" x14ac:dyDescent="0.2">
      <c r="B1190" s="44">
        <v>2016</v>
      </c>
      <c r="C1190" s="225"/>
      <c r="D1190" s="270">
        <v>28</v>
      </c>
      <c r="E1190" s="270"/>
      <c r="F1190" s="270">
        <v>77</v>
      </c>
      <c r="G1190" s="270"/>
      <c r="H1190" s="270">
        <v>2443.308</v>
      </c>
    </row>
    <row r="1191" spans="2:9" ht="15" customHeight="1" outlineLevel="1" x14ac:dyDescent="0.2">
      <c r="B1191" s="44">
        <v>2015</v>
      </c>
      <c r="C1191" s="225"/>
      <c r="D1191" s="270">
        <v>25</v>
      </c>
      <c r="E1191" s="270"/>
      <c r="F1191" s="270">
        <v>61</v>
      </c>
      <c r="G1191" s="270"/>
      <c r="H1191" s="270">
        <v>1633.8689999999999</v>
      </c>
    </row>
    <row r="1192" spans="2:9" ht="15" customHeight="1" outlineLevel="1" x14ac:dyDescent="0.2">
      <c r="B1192" s="44">
        <v>2014</v>
      </c>
      <c r="C1192" s="70"/>
      <c r="D1192" s="270">
        <v>28</v>
      </c>
      <c r="E1192" s="270"/>
      <c r="F1192" s="270">
        <v>105</v>
      </c>
      <c r="G1192" s="270"/>
      <c r="H1192" s="270">
        <v>3475.6579999999999</v>
      </c>
    </row>
    <row r="1193" spans="2:9" ht="15" customHeight="1" outlineLevel="1" x14ac:dyDescent="0.2">
      <c r="B1193" s="225" t="s">
        <v>23</v>
      </c>
      <c r="C1193" s="225"/>
      <c r="D1193" s="275"/>
      <c r="E1193" s="275"/>
      <c r="F1193" s="275"/>
      <c r="G1193" s="275"/>
      <c r="H1193" s="275"/>
    </row>
    <row r="1194" spans="2:9" ht="15" customHeight="1" outlineLevel="1" x14ac:dyDescent="0.2">
      <c r="B1194" s="44">
        <v>2019</v>
      </c>
      <c r="C1194" s="225"/>
      <c r="D1194" s="270">
        <v>88</v>
      </c>
      <c r="E1194" s="270"/>
      <c r="F1194" s="270">
        <v>186</v>
      </c>
      <c r="G1194" s="270"/>
      <c r="H1194" s="270">
        <v>16990.366000000002</v>
      </c>
    </row>
    <row r="1195" spans="2:9" ht="15" customHeight="1" outlineLevel="1" x14ac:dyDescent="0.2">
      <c r="B1195" s="44">
        <v>2018</v>
      </c>
      <c r="C1195" s="225"/>
      <c r="D1195" s="270">
        <v>86</v>
      </c>
      <c r="E1195" s="270"/>
      <c r="F1195" s="270">
        <v>188</v>
      </c>
      <c r="G1195" s="270"/>
      <c r="H1195" s="270">
        <v>19604.258000000002</v>
      </c>
    </row>
    <row r="1196" spans="2:9" ht="15" customHeight="1" outlineLevel="1" x14ac:dyDescent="0.2">
      <c r="B1196" s="44">
        <v>2017</v>
      </c>
      <c r="C1196" s="225"/>
      <c r="D1196" s="270">
        <v>75</v>
      </c>
      <c r="E1196" s="270"/>
      <c r="F1196" s="270">
        <v>185</v>
      </c>
      <c r="G1196" s="270"/>
      <c r="H1196" s="270">
        <v>19391.919000000002</v>
      </c>
    </row>
    <row r="1197" spans="2:9" ht="15" customHeight="1" outlineLevel="1" x14ac:dyDescent="0.2">
      <c r="B1197" s="44">
        <v>2016</v>
      </c>
      <c r="C1197" s="225"/>
      <c r="D1197" s="270">
        <v>81</v>
      </c>
      <c r="E1197" s="270"/>
      <c r="F1197" s="270">
        <v>187</v>
      </c>
      <c r="G1197" s="270"/>
      <c r="H1197" s="270">
        <v>18779.362000000001</v>
      </c>
    </row>
    <row r="1198" spans="2:9" ht="15" customHeight="1" outlineLevel="1" x14ac:dyDescent="0.2">
      <c r="B1198" s="44">
        <v>2015</v>
      </c>
      <c r="C1198" s="225"/>
      <c r="D1198" s="270">
        <v>88</v>
      </c>
      <c r="E1198" s="270"/>
      <c r="F1198" s="270">
        <v>187</v>
      </c>
      <c r="G1198" s="270"/>
      <c r="H1198" s="270">
        <v>18916.484</v>
      </c>
    </row>
    <row r="1199" spans="2:9" ht="15" customHeight="1" outlineLevel="1" x14ac:dyDescent="0.2">
      <c r="B1199" s="44">
        <v>2014</v>
      </c>
      <c r="C1199" s="70"/>
      <c r="D1199" s="270">
        <v>83</v>
      </c>
      <c r="E1199" s="270"/>
      <c r="F1199" s="270">
        <v>179</v>
      </c>
      <c r="G1199" s="270"/>
      <c r="H1199" s="270">
        <v>19002.202000000001</v>
      </c>
      <c r="I1199" s="70" t="s">
        <v>276</v>
      </c>
    </row>
    <row r="1200" spans="2:9" ht="15" customHeight="1" outlineLevel="1" x14ac:dyDescent="0.2">
      <c r="B1200" s="225" t="s">
        <v>24</v>
      </c>
      <c r="C1200" s="225"/>
      <c r="D1200" s="275"/>
      <c r="E1200" s="275"/>
      <c r="F1200" s="275"/>
      <c r="G1200" s="275"/>
      <c r="H1200" s="275"/>
    </row>
    <row r="1201" spans="2:8" ht="15" customHeight="1" outlineLevel="1" x14ac:dyDescent="0.2">
      <c r="B1201" s="44">
        <v>2019</v>
      </c>
      <c r="C1201" s="225"/>
      <c r="D1201" s="270">
        <v>15</v>
      </c>
      <c r="E1201" s="270"/>
      <c r="F1201" s="270">
        <v>19</v>
      </c>
      <c r="G1201" s="270"/>
      <c r="H1201" s="270">
        <v>452.14800000000002</v>
      </c>
    </row>
    <row r="1202" spans="2:8" ht="15" customHeight="1" outlineLevel="1" x14ac:dyDescent="0.2">
      <c r="B1202" s="44">
        <v>2018</v>
      </c>
      <c r="C1202" s="225"/>
      <c r="D1202" s="270">
        <v>17</v>
      </c>
      <c r="E1202" s="270"/>
      <c r="F1202" s="270">
        <v>21</v>
      </c>
      <c r="G1202" s="270"/>
      <c r="H1202" s="270">
        <v>630.74</v>
      </c>
    </row>
    <row r="1203" spans="2:8" ht="15" customHeight="1" outlineLevel="1" x14ac:dyDescent="0.2">
      <c r="B1203" s="44">
        <v>2017</v>
      </c>
      <c r="C1203" s="225"/>
      <c r="D1203" s="270">
        <v>16</v>
      </c>
      <c r="E1203" s="270"/>
      <c r="F1203" s="270">
        <v>23</v>
      </c>
      <c r="G1203" s="270"/>
      <c r="H1203" s="270">
        <v>481.34800000000001</v>
      </c>
    </row>
    <row r="1204" spans="2:8" ht="15" customHeight="1" outlineLevel="1" x14ac:dyDescent="0.2">
      <c r="B1204" s="44">
        <v>2016</v>
      </c>
      <c r="C1204" s="225"/>
      <c r="D1204" s="270">
        <v>15</v>
      </c>
      <c r="E1204" s="270"/>
      <c r="F1204" s="270">
        <v>22</v>
      </c>
      <c r="G1204" s="270"/>
      <c r="H1204" s="270">
        <v>485.30900000000003</v>
      </c>
    </row>
    <row r="1205" spans="2:8" ht="15" customHeight="1" outlineLevel="1" x14ac:dyDescent="0.2">
      <c r="B1205" s="44">
        <v>2015</v>
      </c>
      <c r="C1205" s="225"/>
      <c r="D1205" s="270">
        <v>15</v>
      </c>
      <c r="E1205" s="270"/>
      <c r="F1205" s="270">
        <v>20</v>
      </c>
      <c r="G1205" s="270"/>
      <c r="H1205" s="270">
        <v>422.54199999999997</v>
      </c>
    </row>
    <row r="1206" spans="2:8" ht="15" customHeight="1" outlineLevel="1" x14ac:dyDescent="0.2">
      <c r="B1206" s="44">
        <v>2014</v>
      </c>
      <c r="C1206" s="70"/>
      <c r="D1206" s="270">
        <v>19</v>
      </c>
      <c r="E1206" s="270"/>
      <c r="F1206" s="270">
        <v>27</v>
      </c>
      <c r="G1206" s="270"/>
      <c r="H1206" s="270">
        <v>511.93700000000001</v>
      </c>
    </row>
    <row r="1207" spans="2:8" ht="15" customHeight="1" outlineLevel="1" x14ac:dyDescent="0.2">
      <c r="B1207" s="225" t="s">
        <v>25</v>
      </c>
      <c r="C1207" s="225"/>
      <c r="D1207" s="275"/>
      <c r="E1207" s="275"/>
      <c r="F1207" s="275"/>
      <c r="G1207" s="275"/>
      <c r="H1207" s="275"/>
    </row>
    <row r="1208" spans="2:8" ht="15" customHeight="1" outlineLevel="1" x14ac:dyDescent="0.2">
      <c r="B1208" s="44">
        <v>2019</v>
      </c>
      <c r="C1208" s="225"/>
      <c r="D1208" s="270">
        <v>119</v>
      </c>
      <c r="E1208" s="270"/>
      <c r="F1208" s="270">
        <v>320</v>
      </c>
      <c r="G1208" s="270"/>
      <c r="H1208" s="270">
        <v>9271.5360000000001</v>
      </c>
    </row>
    <row r="1209" spans="2:8" ht="15" customHeight="1" outlineLevel="1" x14ac:dyDescent="0.2">
      <c r="B1209" s="44">
        <v>2018</v>
      </c>
      <c r="C1209" s="225"/>
      <c r="D1209" s="270">
        <v>115</v>
      </c>
      <c r="E1209" s="270"/>
      <c r="F1209" s="270">
        <v>304</v>
      </c>
      <c r="G1209" s="270"/>
      <c r="H1209" s="270">
        <v>8448.42</v>
      </c>
    </row>
    <row r="1210" spans="2:8" ht="15" customHeight="1" outlineLevel="1" x14ac:dyDescent="0.2">
      <c r="B1210" s="44">
        <v>2017</v>
      </c>
      <c r="C1210" s="225"/>
      <c r="D1210" s="270">
        <v>112</v>
      </c>
      <c r="E1210" s="270"/>
      <c r="F1210" s="270">
        <v>294</v>
      </c>
      <c r="G1210" s="270"/>
      <c r="H1210" s="270">
        <v>7852.9269999999997</v>
      </c>
    </row>
    <row r="1211" spans="2:8" ht="15" customHeight="1" outlineLevel="1" x14ac:dyDescent="0.2">
      <c r="B1211" s="44">
        <v>2016</v>
      </c>
      <c r="C1211" s="225"/>
      <c r="D1211" s="270">
        <v>96</v>
      </c>
      <c r="E1211" s="270"/>
      <c r="F1211" s="270">
        <v>255</v>
      </c>
      <c r="G1211" s="270"/>
      <c r="H1211" s="270">
        <v>6679.0659999999998</v>
      </c>
    </row>
    <row r="1212" spans="2:8" ht="15" customHeight="1" outlineLevel="1" x14ac:dyDescent="0.2">
      <c r="B1212" s="44">
        <v>2015</v>
      </c>
      <c r="C1212" s="225"/>
      <c r="D1212" s="270">
        <v>92</v>
      </c>
      <c r="E1212" s="270"/>
      <c r="F1212" s="270">
        <v>246</v>
      </c>
      <c r="G1212" s="270"/>
      <c r="H1212" s="270">
        <v>6021.0280000000002</v>
      </c>
    </row>
    <row r="1213" spans="2:8" ht="15" customHeight="1" outlineLevel="1" x14ac:dyDescent="0.2">
      <c r="B1213" s="44">
        <v>2014</v>
      </c>
      <c r="C1213" s="70"/>
      <c r="D1213" s="270">
        <v>94</v>
      </c>
      <c r="E1213" s="270"/>
      <c r="F1213" s="270">
        <v>262</v>
      </c>
      <c r="G1213" s="270"/>
      <c r="H1213" s="270">
        <v>5784.4359999999997</v>
      </c>
    </row>
    <row r="1214" spans="2:8" ht="15" customHeight="1" outlineLevel="1" x14ac:dyDescent="0.2">
      <c r="B1214" s="225" t="s">
        <v>26</v>
      </c>
      <c r="C1214" s="225"/>
      <c r="D1214" s="275"/>
      <c r="E1214" s="275"/>
      <c r="F1214" s="275"/>
      <c r="G1214" s="275"/>
      <c r="H1214" s="275"/>
    </row>
    <row r="1215" spans="2:8" ht="15" customHeight="1" outlineLevel="1" x14ac:dyDescent="0.2">
      <c r="B1215" s="44">
        <v>2019</v>
      </c>
      <c r="C1215" s="225"/>
      <c r="D1215" s="270">
        <v>1</v>
      </c>
      <c r="E1215" s="270"/>
      <c r="F1215" s="274" t="s">
        <v>37</v>
      </c>
      <c r="G1215" s="270"/>
      <c r="H1215" s="274" t="s">
        <v>37</v>
      </c>
    </row>
    <row r="1216" spans="2:8" ht="15" customHeight="1" outlineLevel="1" x14ac:dyDescent="0.2">
      <c r="B1216" s="44">
        <v>2018</v>
      </c>
      <c r="C1216" s="225"/>
      <c r="D1216" s="270">
        <v>1</v>
      </c>
      <c r="E1216" s="270"/>
      <c r="F1216" s="274" t="s">
        <v>37</v>
      </c>
      <c r="G1216" s="270"/>
      <c r="H1216" s="274" t="s">
        <v>37</v>
      </c>
    </row>
    <row r="1217" spans="1:16" s="13" customFormat="1" ht="15" customHeight="1" outlineLevel="1" x14ac:dyDescent="0.2">
      <c r="A1217" s="62"/>
      <c r="B1217" s="44">
        <v>2017</v>
      </c>
      <c r="C1217" s="225"/>
      <c r="D1217" s="270">
        <v>2</v>
      </c>
      <c r="E1217" s="270"/>
      <c r="F1217" s="274" t="s">
        <v>37</v>
      </c>
      <c r="G1217" s="274"/>
      <c r="H1217" s="274" t="s">
        <v>37</v>
      </c>
      <c r="J1217" s="62"/>
      <c r="K1217" s="62"/>
      <c r="L1217" s="62"/>
      <c r="M1217" s="62"/>
      <c r="N1217" s="62"/>
      <c r="O1217" s="62"/>
      <c r="P1217" s="62"/>
    </row>
    <row r="1218" spans="1:16" s="13" customFormat="1" ht="15" customHeight="1" outlineLevel="1" x14ac:dyDescent="0.2">
      <c r="A1218" s="62"/>
      <c r="B1218" s="44">
        <v>2016</v>
      </c>
      <c r="C1218" s="225"/>
      <c r="D1218" s="270">
        <v>2</v>
      </c>
      <c r="E1218" s="270"/>
      <c r="F1218" s="274" t="s">
        <v>37</v>
      </c>
      <c r="G1218" s="274"/>
      <c r="H1218" s="274" t="s">
        <v>37</v>
      </c>
      <c r="J1218" s="62"/>
      <c r="K1218" s="62"/>
      <c r="L1218" s="62"/>
      <c r="M1218" s="62"/>
      <c r="N1218" s="62"/>
      <c r="O1218" s="62"/>
      <c r="P1218" s="62"/>
    </row>
    <row r="1219" spans="1:16" s="13" customFormat="1" ht="15" customHeight="1" outlineLevel="1" x14ac:dyDescent="0.2">
      <c r="A1219" s="62"/>
      <c r="B1219" s="44">
        <v>2015</v>
      </c>
      <c r="C1219" s="225"/>
      <c r="D1219" s="270">
        <v>2</v>
      </c>
      <c r="E1219" s="270"/>
      <c r="F1219" s="274" t="s">
        <v>37</v>
      </c>
      <c r="G1219" s="274"/>
      <c r="H1219" s="274" t="s">
        <v>37</v>
      </c>
      <c r="J1219" s="62"/>
      <c r="K1219" s="62"/>
      <c r="L1219" s="62"/>
      <c r="M1219" s="62"/>
      <c r="N1219" s="62"/>
      <c r="O1219" s="62"/>
      <c r="P1219" s="62"/>
    </row>
    <row r="1220" spans="1:16" s="13" customFormat="1" ht="15" customHeight="1" outlineLevel="1" x14ac:dyDescent="0.2">
      <c r="A1220" s="62"/>
      <c r="B1220" s="44">
        <v>2014</v>
      </c>
      <c r="C1220" s="70"/>
      <c r="D1220" s="270">
        <v>1</v>
      </c>
      <c r="E1220" s="270"/>
      <c r="F1220" s="274" t="s">
        <v>37</v>
      </c>
      <c r="G1220" s="274"/>
      <c r="H1220" s="274" t="s">
        <v>37</v>
      </c>
      <c r="J1220" s="62"/>
      <c r="K1220" s="62"/>
      <c r="L1220" s="62"/>
      <c r="M1220" s="62"/>
      <c r="N1220" s="62"/>
      <c r="O1220" s="62"/>
      <c r="P1220" s="62"/>
    </row>
    <row r="1221" spans="1:16" s="13" customFormat="1" ht="15" customHeight="1" outlineLevel="1" x14ac:dyDescent="0.2">
      <c r="A1221" s="62"/>
      <c r="B1221" s="225" t="s">
        <v>27</v>
      </c>
      <c r="C1221" s="225"/>
      <c r="D1221" s="275"/>
      <c r="E1221" s="275"/>
      <c r="F1221" s="275"/>
      <c r="G1221" s="275"/>
      <c r="H1221" s="275"/>
      <c r="J1221" s="62"/>
      <c r="K1221" s="62"/>
      <c r="L1221" s="62"/>
      <c r="M1221" s="62"/>
      <c r="N1221" s="62"/>
      <c r="O1221" s="62"/>
      <c r="P1221" s="62"/>
    </row>
    <row r="1222" spans="1:16" s="13" customFormat="1" ht="15" customHeight="1" outlineLevel="1" x14ac:dyDescent="0.2">
      <c r="A1222" s="62"/>
      <c r="B1222" s="44">
        <v>2019</v>
      </c>
      <c r="C1222" s="225"/>
      <c r="D1222" s="270">
        <v>5</v>
      </c>
      <c r="E1222" s="270"/>
      <c r="F1222" s="270">
        <v>5</v>
      </c>
      <c r="G1222" s="270"/>
      <c r="H1222" s="270">
        <v>119.14700000000001</v>
      </c>
      <c r="J1222" s="62"/>
      <c r="K1222" s="62"/>
      <c r="L1222" s="62"/>
      <c r="M1222" s="62"/>
      <c r="N1222" s="62"/>
      <c r="O1222" s="62"/>
      <c r="P1222" s="62"/>
    </row>
    <row r="1223" spans="1:16" s="13" customFormat="1" ht="15" customHeight="1" outlineLevel="1" x14ac:dyDescent="0.2">
      <c r="A1223" s="62"/>
      <c r="B1223" s="44">
        <v>2018</v>
      </c>
      <c r="C1223" s="225"/>
      <c r="D1223" s="270">
        <v>3</v>
      </c>
      <c r="E1223" s="270"/>
      <c r="F1223" s="270">
        <v>3</v>
      </c>
      <c r="G1223" s="270"/>
      <c r="H1223" s="270">
        <v>79.188999999999993</v>
      </c>
      <c r="J1223" s="62"/>
      <c r="K1223" s="62"/>
      <c r="L1223" s="62"/>
      <c r="M1223" s="62"/>
      <c r="N1223" s="62"/>
      <c r="O1223" s="62"/>
      <c r="P1223" s="62"/>
    </row>
    <row r="1224" spans="1:16" s="13" customFormat="1" ht="15" customHeight="1" outlineLevel="1" x14ac:dyDescent="0.2">
      <c r="A1224" s="62"/>
      <c r="B1224" s="44">
        <v>2017</v>
      </c>
      <c r="C1224" s="225"/>
      <c r="D1224" s="270">
        <v>1</v>
      </c>
      <c r="E1224" s="270"/>
      <c r="F1224" s="274" t="s">
        <v>37</v>
      </c>
      <c r="G1224" s="274"/>
      <c r="H1224" s="274" t="s">
        <v>37</v>
      </c>
      <c r="J1224" s="62"/>
      <c r="K1224" s="62"/>
      <c r="L1224" s="62"/>
      <c r="M1224" s="62"/>
      <c r="N1224" s="62"/>
      <c r="O1224" s="62"/>
      <c r="P1224" s="62"/>
    </row>
    <row r="1225" spans="1:16" s="13" customFormat="1" ht="15" customHeight="1" outlineLevel="1" x14ac:dyDescent="0.2">
      <c r="A1225" s="62"/>
      <c r="B1225" s="44">
        <v>2016</v>
      </c>
      <c r="C1225" s="225"/>
      <c r="D1225" s="270">
        <v>1</v>
      </c>
      <c r="E1225" s="270"/>
      <c r="F1225" s="274" t="s">
        <v>37</v>
      </c>
      <c r="G1225" s="274"/>
      <c r="H1225" s="274" t="s">
        <v>37</v>
      </c>
      <c r="J1225" s="62"/>
      <c r="K1225" s="62"/>
      <c r="L1225" s="62"/>
      <c r="M1225" s="62"/>
      <c r="N1225" s="62"/>
      <c r="O1225" s="62"/>
      <c r="P1225" s="62"/>
    </row>
    <row r="1226" spans="1:16" s="13" customFormat="1" ht="15" customHeight="1" outlineLevel="1" x14ac:dyDescent="0.2">
      <c r="A1226" s="62"/>
      <c r="B1226" s="44">
        <v>2015</v>
      </c>
      <c r="C1226" s="225"/>
      <c r="D1226" s="270">
        <v>3</v>
      </c>
      <c r="E1226" s="270"/>
      <c r="F1226" s="270">
        <v>3</v>
      </c>
      <c r="G1226" s="270"/>
      <c r="H1226" s="270">
        <v>23.837</v>
      </c>
      <c r="J1226" s="62"/>
      <c r="K1226" s="62"/>
      <c r="L1226" s="62"/>
      <c r="M1226" s="62"/>
      <c r="N1226" s="62"/>
      <c r="O1226" s="62"/>
      <c r="P1226" s="62"/>
    </row>
    <row r="1227" spans="1:16" s="13" customFormat="1" ht="15" customHeight="1" outlineLevel="1" x14ac:dyDescent="0.2">
      <c r="A1227" s="62"/>
      <c r="B1227" s="44">
        <v>2014</v>
      </c>
      <c r="C1227" s="70"/>
      <c r="D1227" s="270">
        <v>3</v>
      </c>
      <c r="E1227" s="270"/>
      <c r="F1227" s="270">
        <v>3</v>
      </c>
      <c r="G1227" s="270"/>
      <c r="H1227" s="270">
        <v>29.463000000000001</v>
      </c>
      <c r="J1227" s="62"/>
      <c r="K1227" s="62"/>
      <c r="L1227" s="62"/>
      <c r="M1227" s="62"/>
      <c r="N1227" s="62"/>
      <c r="O1227" s="62"/>
      <c r="P1227" s="62"/>
    </row>
    <row r="1228" spans="1:16" ht="15" customHeight="1" outlineLevel="1" x14ac:dyDescent="0.2">
      <c r="B1228" s="225" t="s">
        <v>28</v>
      </c>
      <c r="C1228" s="225"/>
      <c r="D1228" s="275"/>
      <c r="E1228" s="275"/>
      <c r="F1228" s="275"/>
      <c r="G1228" s="275"/>
      <c r="H1228" s="275"/>
    </row>
    <row r="1229" spans="1:16" ht="15" customHeight="1" outlineLevel="1" x14ac:dyDescent="0.2">
      <c r="B1229" s="44">
        <v>2019</v>
      </c>
      <c r="C1229" s="225"/>
      <c r="D1229" s="270">
        <v>27</v>
      </c>
      <c r="E1229" s="270"/>
      <c r="F1229" s="270">
        <v>34</v>
      </c>
      <c r="G1229" s="270"/>
      <c r="H1229" s="270">
        <v>636.99</v>
      </c>
    </row>
    <row r="1230" spans="1:16" ht="15" customHeight="1" outlineLevel="1" x14ac:dyDescent="0.2">
      <c r="B1230" s="44">
        <v>2018</v>
      </c>
      <c r="C1230" s="225"/>
      <c r="D1230" s="270">
        <v>24</v>
      </c>
      <c r="E1230" s="270"/>
      <c r="F1230" s="270">
        <v>29</v>
      </c>
      <c r="G1230" s="270"/>
      <c r="H1230" s="270">
        <v>486.49700000000001</v>
      </c>
    </row>
    <row r="1231" spans="1:16" ht="15" customHeight="1" outlineLevel="1" x14ac:dyDescent="0.2">
      <c r="B1231" s="44">
        <v>2017</v>
      </c>
      <c r="C1231" s="225"/>
      <c r="D1231" s="270">
        <v>20</v>
      </c>
      <c r="E1231" s="270"/>
      <c r="F1231" s="270">
        <v>24</v>
      </c>
      <c r="G1231" s="270"/>
      <c r="H1231" s="270">
        <v>354.67500000000001</v>
      </c>
    </row>
    <row r="1232" spans="1:16" ht="15" customHeight="1" outlineLevel="1" x14ac:dyDescent="0.2">
      <c r="B1232" s="44">
        <v>2016</v>
      </c>
      <c r="C1232" s="225"/>
      <c r="D1232" s="270">
        <v>18</v>
      </c>
      <c r="E1232" s="270"/>
      <c r="F1232" s="270">
        <v>23</v>
      </c>
      <c r="G1232" s="270"/>
      <c r="H1232" s="270">
        <v>243.53299999999999</v>
      </c>
    </row>
    <row r="1233" spans="2:8" ht="15" customHeight="1" outlineLevel="1" x14ac:dyDescent="0.2">
      <c r="B1233" s="44">
        <v>2015</v>
      </c>
      <c r="C1233" s="225"/>
      <c r="D1233" s="270">
        <v>18</v>
      </c>
      <c r="E1233" s="270"/>
      <c r="F1233" s="270">
        <v>20</v>
      </c>
      <c r="G1233" s="270"/>
      <c r="H1233" s="270">
        <v>230.351</v>
      </c>
    </row>
    <row r="1234" spans="2:8" ht="15" customHeight="1" outlineLevel="1" x14ac:dyDescent="0.2">
      <c r="B1234" s="44">
        <v>2014</v>
      </c>
      <c r="C1234" s="70"/>
      <c r="D1234" s="270">
        <v>14</v>
      </c>
      <c r="E1234" s="270"/>
      <c r="F1234" s="270">
        <v>16</v>
      </c>
      <c r="G1234" s="270"/>
      <c r="H1234" s="270">
        <v>212.78200000000001</v>
      </c>
    </row>
    <row r="1235" spans="2:8" ht="15" customHeight="1" outlineLevel="1" x14ac:dyDescent="0.2">
      <c r="B1235" s="225" t="s">
        <v>29</v>
      </c>
      <c r="C1235" s="225"/>
      <c r="D1235" s="275"/>
      <c r="E1235" s="275"/>
      <c r="F1235" s="275"/>
      <c r="G1235" s="275"/>
      <c r="H1235" s="275"/>
    </row>
    <row r="1236" spans="2:8" ht="15" customHeight="1" outlineLevel="1" x14ac:dyDescent="0.2">
      <c r="B1236" s="44">
        <v>2019</v>
      </c>
      <c r="C1236" s="225"/>
      <c r="D1236" s="270">
        <v>81</v>
      </c>
      <c r="E1236" s="270"/>
      <c r="F1236" s="274" t="s">
        <v>37</v>
      </c>
      <c r="G1236" s="270"/>
      <c r="H1236" s="274" t="s">
        <v>37</v>
      </c>
    </row>
    <row r="1237" spans="2:8" ht="15" customHeight="1" outlineLevel="1" x14ac:dyDescent="0.2">
      <c r="B1237" s="44">
        <v>2018</v>
      </c>
      <c r="C1237" s="225"/>
      <c r="D1237" s="270">
        <v>70</v>
      </c>
      <c r="E1237" s="270"/>
      <c r="F1237" s="270">
        <v>70</v>
      </c>
      <c r="G1237" s="270"/>
      <c r="H1237" s="270">
        <v>413.80500000000001</v>
      </c>
    </row>
    <row r="1238" spans="2:8" ht="15" customHeight="1" outlineLevel="1" x14ac:dyDescent="0.2">
      <c r="B1238" s="44">
        <v>2017</v>
      </c>
      <c r="C1238" s="225"/>
      <c r="D1238" s="270">
        <v>62</v>
      </c>
      <c r="E1238" s="270"/>
      <c r="F1238" s="270">
        <v>62</v>
      </c>
      <c r="G1238" s="270"/>
      <c r="H1238" s="270">
        <v>333.44600000000003</v>
      </c>
    </row>
    <row r="1239" spans="2:8" ht="15" customHeight="1" outlineLevel="1" x14ac:dyDescent="0.2">
      <c r="B1239" s="44">
        <v>2016</v>
      </c>
      <c r="C1239" s="225"/>
      <c r="D1239" s="270">
        <v>61</v>
      </c>
      <c r="E1239" s="270"/>
      <c r="F1239" s="270">
        <v>61</v>
      </c>
      <c r="G1239" s="270"/>
      <c r="H1239" s="270">
        <v>292.97000000000003</v>
      </c>
    </row>
    <row r="1240" spans="2:8" ht="15" customHeight="1" outlineLevel="1" x14ac:dyDescent="0.2">
      <c r="B1240" s="44">
        <v>2015</v>
      </c>
      <c r="C1240" s="225"/>
      <c r="D1240" s="270">
        <v>62</v>
      </c>
      <c r="E1240" s="270"/>
      <c r="F1240" s="270">
        <v>63</v>
      </c>
      <c r="G1240" s="270"/>
      <c r="H1240" s="270">
        <v>303.22899999999998</v>
      </c>
    </row>
    <row r="1241" spans="2:8" ht="15" customHeight="1" outlineLevel="1" x14ac:dyDescent="0.2">
      <c r="B1241" s="44">
        <v>2014</v>
      </c>
      <c r="C1241" s="70"/>
      <c r="D1241" s="270">
        <v>58</v>
      </c>
      <c r="E1241" s="270"/>
      <c r="F1241" s="270">
        <v>59</v>
      </c>
      <c r="G1241" s="270"/>
      <c r="H1241" s="270">
        <v>327.00700000000001</v>
      </c>
    </row>
    <row r="1242" spans="2:8" ht="15" customHeight="1" outlineLevel="1" x14ac:dyDescent="0.2">
      <c r="B1242" s="225" t="s">
        <v>30</v>
      </c>
      <c r="C1242" s="225"/>
      <c r="D1242" s="275"/>
      <c r="E1242" s="275"/>
      <c r="F1242" s="275"/>
      <c r="G1242" s="275"/>
      <c r="H1242" s="275"/>
    </row>
    <row r="1243" spans="2:8" ht="15" customHeight="1" outlineLevel="1" x14ac:dyDescent="0.2">
      <c r="B1243" s="44">
        <v>2019</v>
      </c>
      <c r="C1243" s="225"/>
      <c r="D1243" s="270">
        <v>11</v>
      </c>
      <c r="E1243" s="270"/>
      <c r="F1243" s="270">
        <v>11</v>
      </c>
      <c r="G1243" s="270"/>
      <c r="H1243" s="270">
        <v>82.239000000000004</v>
      </c>
    </row>
    <row r="1244" spans="2:8" ht="15" customHeight="1" outlineLevel="1" x14ac:dyDescent="0.2">
      <c r="B1244" s="44">
        <v>2018</v>
      </c>
      <c r="C1244" s="225"/>
      <c r="D1244" s="270">
        <v>11</v>
      </c>
      <c r="E1244" s="270"/>
      <c r="F1244" s="270">
        <v>11</v>
      </c>
      <c r="G1244" s="270"/>
      <c r="H1244" s="270">
        <v>59.427</v>
      </c>
    </row>
    <row r="1245" spans="2:8" ht="15" customHeight="1" outlineLevel="1" x14ac:dyDescent="0.2">
      <c r="B1245" s="44">
        <v>2017</v>
      </c>
      <c r="C1245" s="225"/>
      <c r="D1245" s="270">
        <v>11</v>
      </c>
      <c r="E1245" s="270"/>
      <c r="F1245" s="270">
        <v>11</v>
      </c>
      <c r="G1245" s="270"/>
      <c r="H1245" s="270">
        <v>62.244999999999997</v>
      </c>
    </row>
    <row r="1246" spans="2:8" ht="15" customHeight="1" outlineLevel="1" x14ac:dyDescent="0.2">
      <c r="B1246" s="44">
        <v>2016</v>
      </c>
      <c r="C1246" s="225"/>
      <c r="D1246" s="270">
        <v>9</v>
      </c>
      <c r="E1246" s="270"/>
      <c r="F1246" s="270">
        <v>9</v>
      </c>
      <c r="G1246" s="270"/>
      <c r="H1246" s="270">
        <v>38.837000000000003</v>
      </c>
    </row>
    <row r="1247" spans="2:8" ht="15" customHeight="1" outlineLevel="1" x14ac:dyDescent="0.2">
      <c r="B1247" s="44">
        <v>2015</v>
      </c>
      <c r="C1247" s="225"/>
      <c r="D1247" s="270">
        <v>9</v>
      </c>
      <c r="E1247" s="270"/>
      <c r="F1247" s="270">
        <v>9</v>
      </c>
      <c r="G1247" s="270"/>
      <c r="H1247" s="270">
        <v>50.744999999999997</v>
      </c>
    </row>
    <row r="1248" spans="2:8" ht="15" customHeight="1" outlineLevel="1" x14ac:dyDescent="0.2">
      <c r="B1248" s="44">
        <v>2014</v>
      </c>
      <c r="C1248" s="70"/>
      <c r="D1248" s="270">
        <v>11</v>
      </c>
      <c r="E1248" s="270"/>
      <c r="F1248" s="270">
        <v>11</v>
      </c>
      <c r="G1248" s="270"/>
      <c r="H1248" s="270">
        <v>50.585999999999999</v>
      </c>
    </row>
    <row r="1249" spans="2:8" ht="15" customHeight="1" outlineLevel="1" x14ac:dyDescent="0.2">
      <c r="B1249" s="225" t="s">
        <v>31</v>
      </c>
      <c r="C1249" s="225"/>
      <c r="D1249" s="275"/>
      <c r="E1249" s="275"/>
      <c r="F1249" s="275"/>
      <c r="G1249" s="275"/>
      <c r="H1249" s="275"/>
    </row>
    <row r="1250" spans="2:8" ht="15" customHeight="1" outlineLevel="1" x14ac:dyDescent="0.2">
      <c r="B1250" s="44">
        <v>2019</v>
      </c>
      <c r="C1250" s="225"/>
      <c r="D1250" s="270">
        <v>32</v>
      </c>
      <c r="E1250" s="270"/>
      <c r="F1250" s="270">
        <v>32</v>
      </c>
      <c r="G1250" s="270"/>
      <c r="H1250" s="270">
        <v>323.83100000000002</v>
      </c>
    </row>
    <row r="1251" spans="2:8" ht="15" customHeight="1" outlineLevel="1" x14ac:dyDescent="0.2">
      <c r="B1251" s="44">
        <v>2018</v>
      </c>
      <c r="C1251" s="225"/>
      <c r="D1251" s="270">
        <v>26</v>
      </c>
      <c r="E1251" s="270"/>
      <c r="F1251" s="270">
        <v>26</v>
      </c>
      <c r="G1251" s="270"/>
      <c r="H1251" s="270">
        <v>258.37799999999999</v>
      </c>
    </row>
    <row r="1252" spans="2:8" ht="15" customHeight="1" outlineLevel="1" x14ac:dyDescent="0.2">
      <c r="B1252" s="44">
        <v>2017</v>
      </c>
      <c r="C1252" s="225"/>
      <c r="D1252" s="270">
        <v>29</v>
      </c>
      <c r="E1252" s="270"/>
      <c r="F1252" s="270">
        <v>29</v>
      </c>
      <c r="G1252" s="270"/>
      <c r="H1252" s="270">
        <v>274.28100000000001</v>
      </c>
    </row>
    <row r="1253" spans="2:8" ht="15" customHeight="1" outlineLevel="1" x14ac:dyDescent="0.2">
      <c r="B1253" s="44">
        <v>2016</v>
      </c>
      <c r="C1253" s="225"/>
      <c r="D1253" s="270">
        <v>31</v>
      </c>
      <c r="E1253" s="270"/>
      <c r="F1253" s="270">
        <v>31</v>
      </c>
      <c r="G1253" s="270"/>
      <c r="H1253" s="270">
        <v>349.12900000000002</v>
      </c>
    </row>
    <row r="1254" spans="2:8" ht="15" customHeight="1" outlineLevel="1" x14ac:dyDescent="0.2">
      <c r="B1254" s="44">
        <v>2015</v>
      </c>
      <c r="C1254" s="225"/>
      <c r="D1254" s="270">
        <v>29</v>
      </c>
      <c r="E1254" s="270"/>
      <c r="F1254" s="270">
        <v>29</v>
      </c>
      <c r="G1254" s="270"/>
      <c r="H1254" s="270">
        <v>268.072</v>
      </c>
    </row>
    <row r="1255" spans="2:8" ht="15" customHeight="1" outlineLevel="1" x14ac:dyDescent="0.2">
      <c r="B1255" s="44">
        <v>2014</v>
      </c>
      <c r="C1255" s="70"/>
      <c r="D1255" s="270">
        <v>24</v>
      </c>
      <c r="E1255" s="270"/>
      <c r="F1255" s="270">
        <v>24</v>
      </c>
      <c r="G1255" s="270"/>
      <c r="H1255" s="270">
        <v>287.30200000000002</v>
      </c>
    </row>
    <row r="1256" spans="2:8" ht="15" customHeight="1" outlineLevel="1" x14ac:dyDescent="0.2">
      <c r="B1256" s="225" t="s">
        <v>32</v>
      </c>
      <c r="C1256" s="225"/>
      <c r="D1256" s="275"/>
      <c r="E1256" s="275"/>
      <c r="F1256" s="275"/>
      <c r="G1256" s="275"/>
      <c r="H1256" s="275"/>
    </row>
    <row r="1257" spans="2:8" ht="15" customHeight="1" outlineLevel="1" x14ac:dyDescent="0.2">
      <c r="B1257" s="44">
        <v>2019</v>
      </c>
      <c r="C1257" s="225"/>
      <c r="D1257" s="270">
        <v>10</v>
      </c>
      <c r="E1257" s="270"/>
      <c r="F1257" s="270">
        <v>15</v>
      </c>
      <c r="G1257" s="270"/>
      <c r="H1257" s="270">
        <v>367.04199999999997</v>
      </c>
    </row>
    <row r="1258" spans="2:8" ht="15" customHeight="1" outlineLevel="1" x14ac:dyDescent="0.2">
      <c r="B1258" s="44">
        <v>2018</v>
      </c>
      <c r="C1258" s="225"/>
      <c r="D1258" s="270">
        <v>7</v>
      </c>
      <c r="E1258" s="270"/>
      <c r="F1258" s="270">
        <v>12</v>
      </c>
      <c r="G1258" s="270"/>
      <c r="H1258" s="270">
        <v>349.22199999999998</v>
      </c>
    </row>
    <row r="1259" spans="2:8" ht="15" customHeight="1" outlineLevel="1" x14ac:dyDescent="0.2">
      <c r="B1259" s="44">
        <v>2017</v>
      </c>
      <c r="C1259" s="225"/>
      <c r="D1259" s="270">
        <v>7</v>
      </c>
      <c r="E1259" s="270"/>
      <c r="F1259" s="270">
        <v>12</v>
      </c>
      <c r="G1259" s="270"/>
      <c r="H1259" s="270">
        <v>333.166</v>
      </c>
    </row>
    <row r="1260" spans="2:8" ht="15" customHeight="1" outlineLevel="1" x14ac:dyDescent="0.2">
      <c r="B1260" s="44">
        <v>2016</v>
      </c>
      <c r="C1260" s="225"/>
      <c r="D1260" s="270">
        <v>5</v>
      </c>
      <c r="E1260" s="270"/>
      <c r="F1260" s="274" t="s">
        <v>37</v>
      </c>
      <c r="G1260" s="274"/>
      <c r="H1260" s="274" t="s">
        <v>37</v>
      </c>
    </row>
    <row r="1261" spans="2:8" ht="15" customHeight="1" outlineLevel="1" x14ac:dyDescent="0.2">
      <c r="B1261" s="44">
        <v>2015</v>
      </c>
      <c r="C1261" s="225"/>
      <c r="D1261" s="270">
        <v>5</v>
      </c>
      <c r="E1261" s="270"/>
      <c r="F1261" s="274" t="s">
        <v>37</v>
      </c>
      <c r="G1261" s="274"/>
      <c r="H1261" s="274" t="s">
        <v>37</v>
      </c>
    </row>
    <row r="1262" spans="2:8" ht="15" customHeight="1" outlineLevel="1" x14ac:dyDescent="0.2">
      <c r="B1262" s="44">
        <v>2014</v>
      </c>
      <c r="C1262" s="70"/>
      <c r="D1262" s="270">
        <v>3</v>
      </c>
      <c r="E1262" s="270"/>
      <c r="F1262" s="270">
        <v>8</v>
      </c>
      <c r="G1262" s="270"/>
      <c r="H1262" s="270">
        <v>264.42099999999999</v>
      </c>
    </row>
    <row r="1263" spans="2:8" ht="15" customHeight="1" outlineLevel="1" x14ac:dyDescent="0.2">
      <c r="B1263" s="225" t="s">
        <v>33</v>
      </c>
      <c r="C1263" s="225"/>
      <c r="D1263" s="275"/>
      <c r="E1263" s="275"/>
      <c r="F1263" s="275"/>
      <c r="G1263" s="275"/>
      <c r="H1263" s="275"/>
    </row>
    <row r="1264" spans="2:8" ht="15" customHeight="1" outlineLevel="1" x14ac:dyDescent="0.2">
      <c r="B1264" s="44">
        <v>2019</v>
      </c>
      <c r="C1264" s="225"/>
      <c r="D1264" s="270">
        <v>13</v>
      </c>
      <c r="E1264" s="270"/>
      <c r="F1264" s="270">
        <v>18</v>
      </c>
      <c r="G1264" s="270"/>
      <c r="H1264" s="270">
        <v>285.54700000000003</v>
      </c>
    </row>
    <row r="1265" spans="2:15" ht="15" customHeight="1" outlineLevel="1" x14ac:dyDescent="0.2">
      <c r="B1265" s="44">
        <v>2018</v>
      </c>
      <c r="C1265" s="225"/>
      <c r="D1265" s="270">
        <v>15</v>
      </c>
      <c r="E1265" s="270"/>
      <c r="F1265" s="270">
        <v>17</v>
      </c>
      <c r="G1265" s="270"/>
      <c r="H1265" s="270">
        <v>290.154</v>
      </c>
    </row>
    <row r="1266" spans="2:15" ht="15" customHeight="1" outlineLevel="1" x14ac:dyDescent="0.2">
      <c r="B1266" s="44">
        <v>2017</v>
      </c>
      <c r="C1266" s="225"/>
      <c r="D1266" s="270">
        <v>11</v>
      </c>
      <c r="E1266" s="270"/>
      <c r="F1266" s="270">
        <v>13</v>
      </c>
      <c r="G1266" s="270"/>
      <c r="H1266" s="270">
        <v>281.49799999999999</v>
      </c>
    </row>
    <row r="1267" spans="2:15" ht="15" customHeight="1" outlineLevel="1" x14ac:dyDescent="0.2">
      <c r="B1267" s="44">
        <v>2016</v>
      </c>
      <c r="C1267" s="225"/>
      <c r="D1267" s="270">
        <v>11</v>
      </c>
      <c r="E1267" s="270"/>
      <c r="F1267" s="270">
        <v>13</v>
      </c>
      <c r="G1267" s="270"/>
      <c r="H1267" s="270">
        <v>237.435</v>
      </c>
    </row>
    <row r="1268" spans="2:15" ht="15" customHeight="1" outlineLevel="1" x14ac:dyDescent="0.2">
      <c r="B1268" s="44">
        <v>2015</v>
      </c>
      <c r="C1268" s="225"/>
      <c r="D1268" s="270">
        <v>11</v>
      </c>
      <c r="E1268" s="270"/>
      <c r="F1268" s="270">
        <v>13</v>
      </c>
      <c r="G1268" s="270"/>
      <c r="H1268" s="270">
        <v>239.71299999999999</v>
      </c>
    </row>
    <row r="1269" spans="2:15" ht="15" customHeight="1" outlineLevel="1" x14ac:dyDescent="0.2">
      <c r="B1269" s="44">
        <v>2014</v>
      </c>
      <c r="C1269" s="70"/>
      <c r="D1269" s="270">
        <v>10</v>
      </c>
      <c r="E1269" s="270"/>
      <c r="F1269" s="270">
        <v>12</v>
      </c>
      <c r="G1269" s="270"/>
      <c r="H1269" s="270">
        <v>240.102</v>
      </c>
    </row>
    <row r="1270" spans="2:15" ht="15" customHeight="1" x14ac:dyDescent="0.2">
      <c r="B1270" s="257" t="s">
        <v>211</v>
      </c>
      <c r="C1270" s="257"/>
      <c r="D1270" s="270"/>
      <c r="E1270" s="270"/>
      <c r="F1270" s="270"/>
      <c r="G1270" s="270"/>
      <c r="H1270" s="270"/>
    </row>
    <row r="1271" spans="2:15" ht="15" customHeight="1" x14ac:dyDescent="0.2">
      <c r="B1271" s="44">
        <v>2019</v>
      </c>
      <c r="C1271" s="257"/>
      <c r="D1271" s="270">
        <v>716</v>
      </c>
      <c r="E1271" s="270"/>
      <c r="F1271" s="270">
        <v>1260</v>
      </c>
      <c r="G1271" s="270"/>
      <c r="H1271" s="270">
        <v>44765.025000000001</v>
      </c>
      <c r="K1271" s="269"/>
      <c r="L1271" s="69"/>
      <c r="M1271" s="269"/>
      <c r="N1271" s="69"/>
      <c r="O1271" s="269"/>
    </row>
    <row r="1272" spans="2:15" ht="15" customHeight="1" x14ac:dyDescent="0.2">
      <c r="B1272" s="44">
        <v>2018</v>
      </c>
      <c r="C1272" s="257"/>
      <c r="D1272" s="270">
        <v>695</v>
      </c>
      <c r="E1272" s="270"/>
      <c r="F1272" s="270">
        <v>1179</v>
      </c>
      <c r="G1272" s="270"/>
      <c r="H1272" s="270">
        <v>40978.385000000002</v>
      </c>
    </row>
    <row r="1273" spans="2:15" ht="15" customHeight="1" x14ac:dyDescent="0.2">
      <c r="B1273" s="44">
        <v>2017</v>
      </c>
      <c r="C1273" s="257"/>
      <c r="D1273" s="270">
        <v>645</v>
      </c>
      <c r="E1273" s="270"/>
      <c r="F1273" s="270">
        <v>1105</v>
      </c>
      <c r="G1273" s="270"/>
      <c r="H1273" s="270">
        <v>36552.745000000003</v>
      </c>
    </row>
    <row r="1274" spans="2:15" ht="15" customHeight="1" x14ac:dyDescent="0.2">
      <c r="B1274" s="44">
        <v>2016</v>
      </c>
      <c r="C1274" s="257"/>
      <c r="D1274" s="270">
        <v>637</v>
      </c>
      <c r="E1274" s="270"/>
      <c r="F1274" s="270">
        <v>1041</v>
      </c>
      <c r="G1274" s="270"/>
      <c r="H1274" s="270">
        <v>32226.645</v>
      </c>
    </row>
    <row r="1275" spans="2:15" ht="15" customHeight="1" x14ac:dyDescent="0.2">
      <c r="B1275" s="44">
        <v>2015</v>
      </c>
      <c r="C1275" s="257"/>
      <c r="D1275" s="270">
        <v>611</v>
      </c>
      <c r="E1275" s="270"/>
      <c r="F1275" s="270">
        <v>1006</v>
      </c>
      <c r="G1275" s="270"/>
      <c r="H1275" s="270">
        <v>29696.808000000001</v>
      </c>
    </row>
    <row r="1276" spans="2:15" ht="15" customHeight="1" x14ac:dyDescent="0.2">
      <c r="B1276" s="44">
        <v>2014</v>
      </c>
      <c r="C1276" s="70"/>
      <c r="D1276" s="270">
        <v>618</v>
      </c>
      <c r="E1276" s="270"/>
      <c r="F1276" s="270">
        <v>1000</v>
      </c>
      <c r="G1276" s="270"/>
      <c r="H1276" s="270">
        <v>30191.038</v>
      </c>
    </row>
    <row r="1277" spans="2:15" ht="15" customHeight="1" outlineLevel="1" x14ac:dyDescent="0.2">
      <c r="B1277" s="225" t="s">
        <v>17</v>
      </c>
      <c r="C1277" s="225"/>
      <c r="D1277" s="275"/>
      <c r="E1277" s="275"/>
      <c r="F1277" s="275"/>
      <c r="G1277" s="275"/>
      <c r="H1277" s="275"/>
    </row>
    <row r="1278" spans="2:15" ht="15" customHeight="1" outlineLevel="1" x14ac:dyDescent="0.2">
      <c r="B1278" s="44">
        <v>2019</v>
      </c>
      <c r="C1278" s="225"/>
      <c r="D1278" s="270">
        <v>264</v>
      </c>
      <c r="E1278" s="270"/>
      <c r="F1278" s="270">
        <v>271</v>
      </c>
      <c r="G1278" s="270"/>
      <c r="H1278" s="270">
        <v>1747.0440000000001</v>
      </c>
    </row>
    <row r="1279" spans="2:15" ht="15" customHeight="1" outlineLevel="1" x14ac:dyDescent="0.2">
      <c r="B1279" s="44">
        <v>2018</v>
      </c>
      <c r="C1279" s="173"/>
      <c r="D1279" s="270">
        <v>277</v>
      </c>
      <c r="E1279" s="270"/>
      <c r="F1279" s="274" t="s">
        <v>37</v>
      </c>
      <c r="G1279" s="270"/>
      <c r="H1279" s="274" t="s">
        <v>37</v>
      </c>
    </row>
    <row r="1280" spans="2:15" ht="15" customHeight="1" outlineLevel="1" x14ac:dyDescent="0.2">
      <c r="B1280" s="44">
        <v>2017</v>
      </c>
      <c r="C1280" s="173"/>
      <c r="D1280" s="270">
        <v>274</v>
      </c>
      <c r="E1280" s="270"/>
      <c r="F1280" s="270">
        <v>277</v>
      </c>
      <c r="G1280" s="270"/>
      <c r="H1280" s="270">
        <v>1641.6279999999999</v>
      </c>
    </row>
    <row r="1281" spans="2:8" ht="15" customHeight="1" outlineLevel="1" x14ac:dyDescent="0.2">
      <c r="B1281" s="44">
        <v>2016</v>
      </c>
      <c r="C1281" s="225"/>
      <c r="D1281" s="270">
        <v>280</v>
      </c>
      <c r="E1281" s="270"/>
      <c r="F1281" s="270">
        <v>282</v>
      </c>
      <c r="G1281" s="270"/>
      <c r="H1281" s="270">
        <v>1294.99</v>
      </c>
    </row>
    <row r="1282" spans="2:8" ht="15" customHeight="1" outlineLevel="1" x14ac:dyDescent="0.2">
      <c r="B1282" s="44">
        <v>2015</v>
      </c>
      <c r="C1282" s="225"/>
      <c r="D1282" s="270">
        <v>272</v>
      </c>
      <c r="E1282" s="270"/>
      <c r="F1282" s="270">
        <v>274</v>
      </c>
      <c r="G1282" s="270"/>
      <c r="H1282" s="270">
        <v>1768.8150000000001</v>
      </c>
    </row>
    <row r="1283" spans="2:8" ht="15" customHeight="1" outlineLevel="1" x14ac:dyDescent="0.2">
      <c r="B1283" s="44">
        <v>2014</v>
      </c>
      <c r="C1283" s="70"/>
      <c r="D1283" s="270">
        <v>276</v>
      </c>
      <c r="E1283" s="270"/>
      <c r="F1283" s="274" t="s">
        <v>37</v>
      </c>
      <c r="G1283" s="274"/>
      <c r="H1283" s="274" t="s">
        <v>37</v>
      </c>
    </row>
    <row r="1284" spans="2:8" ht="15" customHeight="1" outlineLevel="1" x14ac:dyDescent="0.2">
      <c r="B1284" s="225" t="s">
        <v>18</v>
      </c>
      <c r="C1284" s="225"/>
      <c r="D1284" s="275"/>
      <c r="E1284" s="275"/>
      <c r="F1284" s="275"/>
      <c r="G1284" s="275"/>
      <c r="H1284" s="275"/>
    </row>
    <row r="1285" spans="2:8" ht="15" customHeight="1" outlineLevel="1" x14ac:dyDescent="0.2">
      <c r="B1285" s="44">
        <v>2019</v>
      </c>
      <c r="C1285" s="225"/>
      <c r="D1285" s="270">
        <v>0</v>
      </c>
      <c r="E1285" s="270"/>
      <c r="F1285" s="270">
        <v>0</v>
      </c>
      <c r="G1285" s="270"/>
      <c r="H1285" s="270">
        <v>0</v>
      </c>
    </row>
    <row r="1286" spans="2:8" ht="15" customHeight="1" outlineLevel="1" x14ac:dyDescent="0.2">
      <c r="B1286" s="44">
        <v>2018</v>
      </c>
      <c r="C1286" s="225"/>
      <c r="D1286" s="270">
        <v>0</v>
      </c>
      <c r="E1286" s="270"/>
      <c r="F1286" s="270">
        <v>0</v>
      </c>
      <c r="G1286" s="270"/>
      <c r="H1286" s="270">
        <v>0</v>
      </c>
    </row>
    <row r="1287" spans="2:8" ht="15" customHeight="1" outlineLevel="1" x14ac:dyDescent="0.2">
      <c r="B1287" s="44">
        <v>2017</v>
      </c>
      <c r="C1287" s="225"/>
      <c r="D1287" s="270">
        <v>0</v>
      </c>
      <c r="E1287" s="270"/>
      <c r="F1287" s="270">
        <v>0</v>
      </c>
      <c r="G1287" s="270"/>
      <c r="H1287" s="270">
        <v>0</v>
      </c>
    </row>
    <row r="1288" spans="2:8" ht="15" customHeight="1" outlineLevel="1" x14ac:dyDescent="0.2">
      <c r="B1288" s="44">
        <v>2016</v>
      </c>
      <c r="C1288" s="225"/>
      <c r="D1288" s="270">
        <v>0</v>
      </c>
      <c r="E1288" s="270"/>
      <c r="F1288" s="270">
        <v>0</v>
      </c>
      <c r="G1288" s="270"/>
      <c r="H1288" s="270">
        <v>0</v>
      </c>
    </row>
    <row r="1289" spans="2:8" ht="15" customHeight="1" outlineLevel="1" x14ac:dyDescent="0.2">
      <c r="B1289" s="44">
        <v>2015</v>
      </c>
      <c r="C1289" s="225"/>
      <c r="D1289" s="270">
        <v>0</v>
      </c>
      <c r="E1289" s="270"/>
      <c r="F1289" s="270">
        <v>0</v>
      </c>
      <c r="G1289" s="270"/>
      <c r="H1289" s="270">
        <v>0</v>
      </c>
    </row>
    <row r="1290" spans="2:8" ht="15" customHeight="1" outlineLevel="1" x14ac:dyDescent="0.2">
      <c r="B1290" s="44">
        <v>2014</v>
      </c>
      <c r="C1290" s="70"/>
      <c r="D1290" s="270">
        <v>0</v>
      </c>
      <c r="E1290" s="270"/>
      <c r="F1290" s="270">
        <v>0</v>
      </c>
      <c r="G1290" s="270"/>
      <c r="H1290" s="270">
        <v>0</v>
      </c>
    </row>
    <row r="1291" spans="2:8" ht="15" customHeight="1" outlineLevel="1" x14ac:dyDescent="0.2">
      <c r="B1291" s="225" t="s">
        <v>19</v>
      </c>
      <c r="C1291" s="225"/>
      <c r="D1291" s="275"/>
      <c r="E1291" s="275"/>
      <c r="F1291" s="275"/>
      <c r="G1291" s="275"/>
      <c r="H1291" s="275"/>
    </row>
    <row r="1292" spans="2:8" ht="15" customHeight="1" outlineLevel="1" x14ac:dyDescent="0.2">
      <c r="B1292" s="44">
        <v>2019</v>
      </c>
      <c r="C1292" s="225"/>
      <c r="D1292" s="270">
        <v>14</v>
      </c>
      <c r="E1292" s="270"/>
      <c r="F1292" s="270">
        <v>63</v>
      </c>
      <c r="G1292" s="270"/>
      <c r="H1292" s="270">
        <v>2630.8130000000001</v>
      </c>
    </row>
    <row r="1293" spans="2:8" ht="15" customHeight="1" outlineLevel="1" x14ac:dyDescent="0.2">
      <c r="B1293" s="44">
        <v>2018</v>
      </c>
      <c r="C1293" s="225"/>
      <c r="D1293" s="270">
        <v>14</v>
      </c>
      <c r="E1293" s="270"/>
      <c r="F1293" s="270">
        <v>61</v>
      </c>
      <c r="G1293" s="270"/>
      <c r="H1293" s="270">
        <v>2432.0309999999999</v>
      </c>
    </row>
    <row r="1294" spans="2:8" ht="15" customHeight="1" outlineLevel="1" x14ac:dyDescent="0.2">
      <c r="B1294" s="44">
        <v>2017</v>
      </c>
      <c r="C1294" s="225"/>
      <c r="D1294" s="270">
        <v>13</v>
      </c>
      <c r="E1294" s="270"/>
      <c r="F1294" s="270">
        <v>56</v>
      </c>
      <c r="G1294" s="270"/>
      <c r="H1294" s="270">
        <v>2528.6260000000002</v>
      </c>
    </row>
    <row r="1295" spans="2:8" ht="15" customHeight="1" outlineLevel="1" x14ac:dyDescent="0.2">
      <c r="B1295" s="44">
        <v>2016</v>
      </c>
      <c r="C1295" s="225"/>
      <c r="D1295" s="270">
        <v>12</v>
      </c>
      <c r="E1295" s="270"/>
      <c r="F1295" s="270">
        <v>56</v>
      </c>
      <c r="G1295" s="270"/>
      <c r="H1295" s="270">
        <v>2472.5540000000001</v>
      </c>
    </row>
    <row r="1296" spans="2:8" ht="15" customHeight="1" outlineLevel="1" x14ac:dyDescent="0.2">
      <c r="B1296" s="44">
        <v>2015</v>
      </c>
      <c r="C1296" s="225"/>
      <c r="D1296" s="270">
        <v>13</v>
      </c>
      <c r="E1296" s="270"/>
      <c r="F1296" s="270">
        <v>57</v>
      </c>
      <c r="G1296" s="270"/>
      <c r="H1296" s="270">
        <v>2013.3430000000001</v>
      </c>
    </row>
    <row r="1297" spans="2:8" ht="15" customHeight="1" outlineLevel="1" x14ac:dyDescent="0.2">
      <c r="B1297" s="44">
        <v>2014</v>
      </c>
      <c r="C1297" s="70"/>
      <c r="D1297" s="270">
        <v>12</v>
      </c>
      <c r="E1297" s="270"/>
      <c r="F1297" s="270">
        <v>57</v>
      </c>
      <c r="G1297" s="270"/>
      <c r="H1297" s="270">
        <v>2264.241</v>
      </c>
    </row>
    <row r="1298" spans="2:8" ht="15" customHeight="1" outlineLevel="1" x14ac:dyDescent="0.2">
      <c r="B1298" s="225" t="s">
        <v>20</v>
      </c>
      <c r="C1298" s="225"/>
      <c r="D1298" s="275"/>
      <c r="E1298" s="275"/>
      <c r="F1298" s="275"/>
      <c r="G1298" s="275"/>
      <c r="H1298" s="275"/>
    </row>
    <row r="1299" spans="2:8" ht="15" customHeight="1" outlineLevel="1" x14ac:dyDescent="0.2">
      <c r="B1299" s="44">
        <v>2019</v>
      </c>
      <c r="C1299" s="225"/>
      <c r="D1299" s="270">
        <v>2</v>
      </c>
      <c r="E1299" s="270"/>
      <c r="F1299" s="274" t="s">
        <v>37</v>
      </c>
      <c r="G1299" s="270"/>
      <c r="H1299" s="274" t="s">
        <v>37</v>
      </c>
    </row>
    <row r="1300" spans="2:8" ht="15" customHeight="1" outlineLevel="1" x14ac:dyDescent="0.2">
      <c r="B1300" s="44">
        <v>2018</v>
      </c>
      <c r="C1300" s="225"/>
      <c r="D1300" s="270">
        <v>1</v>
      </c>
      <c r="E1300" s="270"/>
      <c r="F1300" s="274" t="s">
        <v>37</v>
      </c>
      <c r="G1300" s="270"/>
      <c r="H1300" s="274" t="s">
        <v>37</v>
      </c>
    </row>
    <row r="1301" spans="2:8" ht="15" customHeight="1" outlineLevel="1" x14ac:dyDescent="0.2">
      <c r="B1301" s="44">
        <v>2017</v>
      </c>
      <c r="C1301" s="225"/>
      <c r="D1301" s="270">
        <v>1</v>
      </c>
      <c r="E1301" s="270"/>
      <c r="F1301" s="274" t="s">
        <v>37</v>
      </c>
      <c r="G1301" s="274"/>
      <c r="H1301" s="274" t="s">
        <v>37</v>
      </c>
    </row>
    <row r="1302" spans="2:8" ht="15" customHeight="1" outlineLevel="1" x14ac:dyDescent="0.2">
      <c r="B1302" s="44">
        <v>2016</v>
      </c>
      <c r="C1302" s="225"/>
      <c r="D1302" s="270">
        <v>1</v>
      </c>
      <c r="E1302" s="270"/>
      <c r="F1302" s="274" t="s">
        <v>37</v>
      </c>
      <c r="G1302" s="274"/>
      <c r="H1302" s="274" t="s">
        <v>37</v>
      </c>
    </row>
    <row r="1303" spans="2:8" ht="15" customHeight="1" outlineLevel="1" x14ac:dyDescent="0.2">
      <c r="B1303" s="44">
        <v>2015</v>
      </c>
      <c r="C1303" s="225"/>
      <c r="D1303" s="270">
        <v>0</v>
      </c>
      <c r="E1303" s="270"/>
      <c r="F1303" s="270">
        <v>0</v>
      </c>
      <c r="G1303" s="270"/>
      <c r="H1303" s="270">
        <v>0</v>
      </c>
    </row>
    <row r="1304" spans="2:8" ht="15" customHeight="1" outlineLevel="1" x14ac:dyDescent="0.2">
      <c r="B1304" s="44">
        <v>2014</v>
      </c>
      <c r="C1304" s="70"/>
      <c r="D1304" s="270">
        <v>0</v>
      </c>
      <c r="E1304" s="270"/>
      <c r="F1304" s="270">
        <v>0</v>
      </c>
      <c r="G1304" s="270"/>
      <c r="H1304" s="270">
        <v>0</v>
      </c>
    </row>
    <row r="1305" spans="2:8" ht="15" customHeight="1" outlineLevel="1" x14ac:dyDescent="0.2">
      <c r="B1305" s="225" t="s">
        <v>21</v>
      </c>
      <c r="C1305" s="225"/>
      <c r="D1305" s="275"/>
      <c r="E1305" s="275"/>
      <c r="F1305" s="275"/>
      <c r="G1305" s="275"/>
      <c r="H1305" s="275"/>
    </row>
    <row r="1306" spans="2:8" ht="15" customHeight="1" outlineLevel="1" x14ac:dyDescent="0.2">
      <c r="B1306" s="44">
        <v>2019</v>
      </c>
      <c r="C1306" s="225"/>
      <c r="D1306" s="270">
        <v>0</v>
      </c>
      <c r="E1306" s="270"/>
      <c r="F1306" s="270">
        <v>0</v>
      </c>
      <c r="G1306" s="270"/>
      <c r="H1306" s="270">
        <v>0</v>
      </c>
    </row>
    <row r="1307" spans="2:8" ht="15" customHeight="1" outlineLevel="1" x14ac:dyDescent="0.2">
      <c r="B1307" s="44">
        <v>2018</v>
      </c>
      <c r="C1307" s="225"/>
      <c r="D1307" s="270">
        <v>0</v>
      </c>
      <c r="E1307" s="270"/>
      <c r="F1307" s="270">
        <v>0</v>
      </c>
      <c r="G1307" s="270"/>
      <c r="H1307" s="270">
        <v>0</v>
      </c>
    </row>
    <row r="1308" spans="2:8" ht="15" customHeight="1" outlineLevel="1" x14ac:dyDescent="0.2">
      <c r="B1308" s="44">
        <v>2017</v>
      </c>
      <c r="C1308" s="225"/>
      <c r="D1308" s="270">
        <v>0</v>
      </c>
      <c r="E1308" s="270"/>
      <c r="F1308" s="270">
        <v>0</v>
      </c>
      <c r="G1308" s="270"/>
      <c r="H1308" s="270">
        <v>0</v>
      </c>
    </row>
    <row r="1309" spans="2:8" ht="15" customHeight="1" outlineLevel="1" x14ac:dyDescent="0.2">
      <c r="B1309" s="44">
        <v>2016</v>
      </c>
      <c r="C1309" s="225"/>
      <c r="D1309" s="270">
        <v>0</v>
      </c>
      <c r="E1309" s="270"/>
      <c r="F1309" s="270">
        <v>0</v>
      </c>
      <c r="G1309" s="270"/>
      <c r="H1309" s="270">
        <v>0</v>
      </c>
    </row>
    <row r="1310" spans="2:8" ht="15" customHeight="1" outlineLevel="1" x14ac:dyDescent="0.2">
      <c r="B1310" s="44">
        <v>2015</v>
      </c>
      <c r="C1310" s="225"/>
      <c r="D1310" s="270">
        <v>0</v>
      </c>
      <c r="E1310" s="270"/>
      <c r="F1310" s="270">
        <v>0</v>
      </c>
      <c r="G1310" s="270"/>
      <c r="H1310" s="270">
        <v>0</v>
      </c>
    </row>
    <row r="1311" spans="2:8" ht="15" customHeight="1" outlineLevel="1" x14ac:dyDescent="0.2">
      <c r="B1311" s="44">
        <v>2014</v>
      </c>
      <c r="C1311" s="70"/>
      <c r="D1311" s="270">
        <v>0</v>
      </c>
      <c r="E1311" s="270"/>
      <c r="F1311" s="270">
        <v>0</v>
      </c>
      <c r="G1311" s="270"/>
      <c r="H1311" s="270">
        <v>0</v>
      </c>
    </row>
    <row r="1312" spans="2:8" ht="15" customHeight="1" outlineLevel="1" x14ac:dyDescent="0.2">
      <c r="B1312" s="225" t="s">
        <v>22</v>
      </c>
      <c r="C1312" s="225"/>
      <c r="D1312" s="275"/>
      <c r="E1312" s="275"/>
      <c r="F1312" s="275"/>
      <c r="G1312" s="275"/>
      <c r="H1312" s="275"/>
    </row>
    <row r="1313" spans="2:8" ht="15" customHeight="1" outlineLevel="1" x14ac:dyDescent="0.2">
      <c r="B1313" s="44">
        <v>2019</v>
      </c>
      <c r="C1313" s="225"/>
      <c r="D1313" s="270">
        <v>50</v>
      </c>
      <c r="E1313" s="270"/>
      <c r="F1313" s="270">
        <v>193</v>
      </c>
      <c r="G1313" s="270"/>
      <c r="H1313" s="270">
        <v>7129.7380000000003</v>
      </c>
    </row>
    <row r="1314" spans="2:8" ht="15" customHeight="1" outlineLevel="1" x14ac:dyDescent="0.2">
      <c r="B1314" s="44">
        <v>2018</v>
      </c>
      <c r="C1314" s="225"/>
      <c r="D1314" s="270">
        <v>42</v>
      </c>
      <c r="E1314" s="270"/>
      <c r="F1314" s="270">
        <v>144</v>
      </c>
      <c r="G1314" s="270"/>
      <c r="H1314" s="270">
        <v>4901.3320000000003</v>
      </c>
    </row>
    <row r="1315" spans="2:8" ht="15" customHeight="1" outlineLevel="1" x14ac:dyDescent="0.2">
      <c r="B1315" s="44">
        <v>2017</v>
      </c>
      <c r="C1315" s="225"/>
      <c r="D1315" s="270">
        <v>37</v>
      </c>
      <c r="E1315" s="270"/>
      <c r="F1315" s="270">
        <v>139</v>
      </c>
      <c r="G1315" s="270"/>
      <c r="H1315" s="270">
        <v>3604.0279999999998</v>
      </c>
    </row>
    <row r="1316" spans="2:8" ht="15" customHeight="1" outlineLevel="1" x14ac:dyDescent="0.2">
      <c r="B1316" s="44">
        <v>2016</v>
      </c>
      <c r="C1316" s="225"/>
      <c r="D1316" s="270">
        <v>40</v>
      </c>
      <c r="E1316" s="270"/>
      <c r="F1316" s="270">
        <v>123</v>
      </c>
      <c r="G1316" s="270"/>
      <c r="H1316" s="270">
        <v>3041.201</v>
      </c>
    </row>
    <row r="1317" spans="2:8" ht="15" customHeight="1" outlineLevel="1" x14ac:dyDescent="0.2">
      <c r="B1317" s="44">
        <v>2015</v>
      </c>
      <c r="C1317" s="225"/>
      <c r="D1317" s="270">
        <v>41</v>
      </c>
      <c r="E1317" s="270"/>
      <c r="F1317" s="270">
        <v>123</v>
      </c>
      <c r="G1317" s="270"/>
      <c r="H1317" s="270">
        <v>2820.165</v>
      </c>
    </row>
    <row r="1318" spans="2:8" ht="15" customHeight="1" outlineLevel="1" x14ac:dyDescent="0.2">
      <c r="B1318" s="44">
        <v>2014</v>
      </c>
      <c r="C1318" s="70"/>
      <c r="D1318" s="270">
        <v>41</v>
      </c>
      <c r="E1318" s="270"/>
      <c r="F1318" s="270">
        <v>138</v>
      </c>
      <c r="G1318" s="270"/>
      <c r="H1318" s="270">
        <v>3992.4879999999998</v>
      </c>
    </row>
    <row r="1319" spans="2:8" ht="15" customHeight="1" outlineLevel="1" x14ac:dyDescent="0.2">
      <c r="B1319" s="225" t="s">
        <v>23</v>
      </c>
      <c r="C1319" s="225"/>
      <c r="D1319" s="275"/>
      <c r="E1319" s="275"/>
      <c r="F1319" s="275"/>
      <c r="G1319" s="275"/>
      <c r="H1319" s="275"/>
    </row>
    <row r="1320" spans="2:8" ht="15" customHeight="1" outlineLevel="1" x14ac:dyDescent="0.2">
      <c r="B1320" s="44">
        <v>2019</v>
      </c>
      <c r="C1320" s="225"/>
      <c r="D1320" s="270">
        <v>77</v>
      </c>
      <c r="E1320" s="270"/>
      <c r="F1320" s="270">
        <v>154</v>
      </c>
      <c r="G1320" s="270"/>
      <c r="H1320" s="270">
        <v>18760.740000000002</v>
      </c>
    </row>
    <row r="1321" spans="2:8" ht="15" customHeight="1" outlineLevel="1" x14ac:dyDescent="0.2">
      <c r="B1321" s="44">
        <v>2018</v>
      </c>
      <c r="C1321" s="225"/>
      <c r="D1321" s="270">
        <v>74</v>
      </c>
      <c r="E1321" s="270"/>
      <c r="F1321" s="270">
        <v>150</v>
      </c>
      <c r="G1321" s="270"/>
      <c r="H1321" s="270">
        <v>18460.327000000001</v>
      </c>
    </row>
    <row r="1322" spans="2:8" ht="15" customHeight="1" outlineLevel="1" x14ac:dyDescent="0.2">
      <c r="B1322" s="44">
        <v>2017</v>
      </c>
      <c r="C1322" s="225"/>
      <c r="D1322" s="270">
        <v>70</v>
      </c>
      <c r="E1322" s="270"/>
      <c r="F1322" s="270">
        <v>148</v>
      </c>
      <c r="G1322" s="270"/>
      <c r="H1322" s="270">
        <v>16239.736999999999</v>
      </c>
    </row>
    <row r="1323" spans="2:8" ht="15" customHeight="1" outlineLevel="1" x14ac:dyDescent="0.2">
      <c r="B1323" s="44">
        <v>2016</v>
      </c>
      <c r="C1323" s="225"/>
      <c r="D1323" s="270">
        <v>80</v>
      </c>
      <c r="E1323" s="270"/>
      <c r="F1323" s="270">
        <v>157</v>
      </c>
      <c r="G1323" s="270"/>
      <c r="H1323" s="270">
        <v>14373.197</v>
      </c>
    </row>
    <row r="1324" spans="2:8" ht="15" customHeight="1" outlineLevel="1" x14ac:dyDescent="0.2">
      <c r="B1324" s="44">
        <v>2015</v>
      </c>
      <c r="C1324" s="225"/>
      <c r="D1324" s="270">
        <v>74</v>
      </c>
      <c r="E1324" s="270"/>
      <c r="F1324" s="270">
        <v>152</v>
      </c>
      <c r="G1324" s="270"/>
      <c r="H1324" s="270">
        <v>14106.679</v>
      </c>
    </row>
    <row r="1325" spans="2:8" ht="15" customHeight="1" outlineLevel="1" x14ac:dyDescent="0.2">
      <c r="B1325" s="44">
        <v>2014</v>
      </c>
      <c r="C1325" s="70"/>
      <c r="D1325" s="270">
        <v>80</v>
      </c>
      <c r="E1325" s="270"/>
      <c r="F1325" s="270">
        <v>155</v>
      </c>
      <c r="G1325" s="270"/>
      <c r="H1325" s="270">
        <v>13831.95</v>
      </c>
    </row>
    <row r="1326" spans="2:8" ht="15" customHeight="1" outlineLevel="1" x14ac:dyDescent="0.2">
      <c r="B1326" s="225" t="s">
        <v>24</v>
      </c>
      <c r="C1326" s="225"/>
      <c r="D1326" s="275"/>
      <c r="E1326" s="275"/>
      <c r="F1326" s="275"/>
      <c r="G1326" s="275"/>
      <c r="H1326" s="275"/>
    </row>
    <row r="1327" spans="2:8" ht="15" customHeight="1" outlineLevel="1" x14ac:dyDescent="0.2">
      <c r="B1327" s="44">
        <v>2019</v>
      </c>
      <c r="C1327" s="225"/>
      <c r="D1327" s="270">
        <v>14</v>
      </c>
      <c r="E1327" s="270"/>
      <c r="F1327" s="270">
        <v>24</v>
      </c>
      <c r="G1327" s="270"/>
      <c r="H1327" s="270">
        <v>393.51100000000002</v>
      </c>
    </row>
    <row r="1328" spans="2:8" ht="15" customHeight="1" outlineLevel="1" x14ac:dyDescent="0.2">
      <c r="B1328" s="44">
        <v>2018</v>
      </c>
      <c r="C1328" s="225"/>
      <c r="D1328" s="270">
        <v>15</v>
      </c>
      <c r="E1328" s="270"/>
      <c r="F1328" s="270">
        <v>22</v>
      </c>
      <c r="G1328" s="270"/>
      <c r="H1328" s="270">
        <v>446.50900000000001</v>
      </c>
    </row>
    <row r="1329" spans="2:8" ht="15" customHeight="1" outlineLevel="1" x14ac:dyDescent="0.2">
      <c r="B1329" s="44">
        <v>2017</v>
      </c>
      <c r="C1329" s="225"/>
      <c r="D1329" s="270">
        <v>13</v>
      </c>
      <c r="E1329" s="270"/>
      <c r="F1329" s="270">
        <v>19</v>
      </c>
      <c r="G1329" s="270"/>
      <c r="H1329" s="270">
        <v>351.714</v>
      </c>
    </row>
    <row r="1330" spans="2:8" ht="15" customHeight="1" outlineLevel="1" x14ac:dyDescent="0.2">
      <c r="B1330" s="44">
        <v>2016</v>
      </c>
      <c r="C1330" s="225"/>
      <c r="D1330" s="270">
        <v>13</v>
      </c>
      <c r="E1330" s="270"/>
      <c r="F1330" s="270">
        <v>19</v>
      </c>
      <c r="G1330" s="270"/>
      <c r="H1330" s="270">
        <v>388.10599999999999</v>
      </c>
    </row>
    <row r="1331" spans="2:8" ht="15" customHeight="1" outlineLevel="1" x14ac:dyDescent="0.2">
      <c r="B1331" s="44">
        <v>2015</v>
      </c>
      <c r="C1331" s="225"/>
      <c r="D1331" s="270">
        <v>16</v>
      </c>
      <c r="E1331" s="270"/>
      <c r="F1331" s="270">
        <v>35</v>
      </c>
      <c r="G1331" s="270"/>
      <c r="H1331" s="270">
        <v>869.74599999999998</v>
      </c>
    </row>
    <row r="1332" spans="2:8" ht="15" customHeight="1" outlineLevel="1" x14ac:dyDescent="0.2">
      <c r="B1332" s="44">
        <v>2014</v>
      </c>
      <c r="C1332" s="70"/>
      <c r="D1332" s="270">
        <v>14</v>
      </c>
      <c r="E1332" s="270"/>
      <c r="F1332" s="270">
        <v>21</v>
      </c>
      <c r="G1332" s="270"/>
      <c r="H1332" s="270">
        <v>360.30399999999997</v>
      </c>
    </row>
    <row r="1333" spans="2:8" ht="15" customHeight="1" outlineLevel="1" x14ac:dyDescent="0.2">
      <c r="B1333" s="225" t="s">
        <v>25</v>
      </c>
      <c r="C1333" s="225"/>
      <c r="D1333" s="275"/>
      <c r="E1333" s="275"/>
      <c r="F1333" s="275"/>
      <c r="G1333" s="275"/>
      <c r="H1333" s="275"/>
    </row>
    <row r="1334" spans="2:8" ht="15" customHeight="1" outlineLevel="1" x14ac:dyDescent="0.2">
      <c r="B1334" s="44">
        <v>2019</v>
      </c>
      <c r="C1334" s="225"/>
      <c r="D1334" s="270">
        <v>157</v>
      </c>
      <c r="E1334" s="270"/>
      <c r="F1334" s="270">
        <v>364</v>
      </c>
      <c r="G1334" s="270"/>
      <c r="H1334" s="270">
        <v>10111.249</v>
      </c>
    </row>
    <row r="1335" spans="2:8" ht="15" customHeight="1" outlineLevel="1" x14ac:dyDescent="0.2">
      <c r="B1335" s="44">
        <v>2018</v>
      </c>
      <c r="C1335" s="225"/>
      <c r="D1335" s="270">
        <v>143</v>
      </c>
      <c r="E1335" s="270"/>
      <c r="F1335" s="270">
        <v>340</v>
      </c>
      <c r="G1335" s="270"/>
      <c r="H1335" s="270">
        <v>9812.5920000000006</v>
      </c>
    </row>
    <row r="1336" spans="2:8" ht="15" customHeight="1" outlineLevel="1" x14ac:dyDescent="0.2">
      <c r="B1336" s="44">
        <v>2017</v>
      </c>
      <c r="C1336" s="225"/>
      <c r="D1336" s="270">
        <v>119</v>
      </c>
      <c r="E1336" s="270"/>
      <c r="F1336" s="270">
        <v>305</v>
      </c>
      <c r="G1336" s="270"/>
      <c r="H1336" s="270">
        <v>9157.8469999999998</v>
      </c>
    </row>
    <row r="1337" spans="2:8" ht="15" customHeight="1" outlineLevel="1" x14ac:dyDescent="0.2">
      <c r="B1337" s="44">
        <v>2016</v>
      </c>
      <c r="C1337" s="225"/>
      <c r="D1337" s="270">
        <v>101</v>
      </c>
      <c r="E1337" s="270"/>
      <c r="F1337" s="270">
        <v>263</v>
      </c>
      <c r="G1337" s="270"/>
      <c r="H1337" s="270">
        <v>7945.6480000000001</v>
      </c>
    </row>
    <row r="1338" spans="2:8" ht="15" customHeight="1" outlineLevel="1" x14ac:dyDescent="0.2">
      <c r="B1338" s="44">
        <v>2015</v>
      </c>
      <c r="C1338" s="225"/>
      <c r="D1338" s="270">
        <v>83</v>
      </c>
      <c r="E1338" s="270"/>
      <c r="F1338" s="270">
        <v>228</v>
      </c>
      <c r="G1338" s="270"/>
      <c r="H1338" s="270">
        <v>6157.53</v>
      </c>
    </row>
    <row r="1339" spans="2:8" ht="15" customHeight="1" outlineLevel="1" x14ac:dyDescent="0.2">
      <c r="B1339" s="44">
        <v>2014</v>
      </c>
      <c r="C1339" s="70"/>
      <c r="D1339" s="270">
        <v>83</v>
      </c>
      <c r="E1339" s="270"/>
      <c r="F1339" s="270">
        <v>214</v>
      </c>
      <c r="G1339" s="270"/>
      <c r="H1339" s="270">
        <v>6403.8220000000001</v>
      </c>
    </row>
    <row r="1340" spans="2:8" ht="15" customHeight="1" outlineLevel="1" x14ac:dyDescent="0.2">
      <c r="B1340" s="225" t="s">
        <v>26</v>
      </c>
      <c r="C1340" s="225"/>
      <c r="D1340" s="275"/>
      <c r="E1340" s="275"/>
      <c r="F1340" s="275"/>
      <c r="G1340" s="275"/>
      <c r="H1340" s="275"/>
    </row>
    <row r="1341" spans="2:8" ht="15" customHeight="1" outlineLevel="1" x14ac:dyDescent="0.2">
      <c r="B1341" s="44">
        <v>2019</v>
      </c>
      <c r="C1341" s="225"/>
      <c r="D1341" s="270">
        <v>1</v>
      </c>
      <c r="E1341" s="270"/>
      <c r="F1341" s="274" t="s">
        <v>37</v>
      </c>
      <c r="G1341" s="270"/>
      <c r="H1341" s="274" t="s">
        <v>37</v>
      </c>
    </row>
    <row r="1342" spans="2:8" ht="15" customHeight="1" outlineLevel="1" x14ac:dyDescent="0.2">
      <c r="B1342" s="44">
        <v>2018</v>
      </c>
      <c r="C1342" s="225"/>
      <c r="D1342" s="270">
        <v>1</v>
      </c>
      <c r="E1342" s="270"/>
      <c r="F1342" s="274" t="s">
        <v>37</v>
      </c>
      <c r="G1342" s="270"/>
      <c r="H1342" s="274" t="s">
        <v>37</v>
      </c>
    </row>
    <row r="1343" spans="2:8" ht="15" customHeight="1" outlineLevel="1" x14ac:dyDescent="0.2">
      <c r="B1343" s="44">
        <v>2017</v>
      </c>
      <c r="C1343" s="225"/>
      <c r="D1343" s="270">
        <v>1</v>
      </c>
      <c r="E1343" s="270"/>
      <c r="F1343" s="274" t="s">
        <v>37</v>
      </c>
      <c r="G1343" s="274"/>
      <c r="H1343" s="274" t="s">
        <v>37</v>
      </c>
    </row>
    <row r="1344" spans="2:8" ht="15" customHeight="1" outlineLevel="1" x14ac:dyDescent="0.2">
      <c r="B1344" s="44">
        <v>2016</v>
      </c>
      <c r="C1344" s="225"/>
      <c r="D1344" s="270">
        <v>2</v>
      </c>
      <c r="E1344" s="270"/>
      <c r="F1344" s="274" t="s">
        <v>37</v>
      </c>
      <c r="G1344" s="274"/>
      <c r="H1344" s="274" t="s">
        <v>37</v>
      </c>
    </row>
    <row r="1345" spans="2:8" ht="15" customHeight="1" outlineLevel="1" x14ac:dyDescent="0.2">
      <c r="B1345" s="44">
        <v>2015</v>
      </c>
      <c r="C1345" s="225"/>
      <c r="D1345" s="270">
        <v>2</v>
      </c>
      <c r="E1345" s="270"/>
      <c r="F1345" s="274" t="s">
        <v>37</v>
      </c>
      <c r="G1345" s="274"/>
      <c r="H1345" s="274" t="s">
        <v>37</v>
      </c>
    </row>
    <row r="1346" spans="2:8" ht="15" customHeight="1" outlineLevel="1" x14ac:dyDescent="0.2">
      <c r="B1346" s="44">
        <v>2014</v>
      </c>
      <c r="C1346" s="70"/>
      <c r="D1346" s="270">
        <v>0</v>
      </c>
      <c r="E1346" s="270"/>
      <c r="F1346" s="270">
        <v>0</v>
      </c>
      <c r="G1346" s="270"/>
      <c r="H1346" s="270">
        <v>0</v>
      </c>
    </row>
    <row r="1347" spans="2:8" ht="15" customHeight="1" outlineLevel="1" x14ac:dyDescent="0.2">
      <c r="B1347" s="225" t="s">
        <v>27</v>
      </c>
      <c r="C1347" s="225"/>
      <c r="D1347" s="275"/>
      <c r="E1347" s="275"/>
      <c r="F1347" s="275"/>
      <c r="G1347" s="275"/>
      <c r="H1347" s="275"/>
    </row>
    <row r="1348" spans="2:8" ht="15" customHeight="1" outlineLevel="1" x14ac:dyDescent="0.2">
      <c r="B1348" s="44">
        <v>2019</v>
      </c>
      <c r="C1348" s="225"/>
      <c r="D1348" s="270">
        <v>8</v>
      </c>
      <c r="E1348" s="270"/>
      <c r="F1348" s="270">
        <v>8</v>
      </c>
      <c r="G1348" s="270"/>
      <c r="H1348" s="270">
        <v>126.19</v>
      </c>
    </row>
    <row r="1349" spans="2:8" ht="15" customHeight="1" outlineLevel="1" x14ac:dyDescent="0.2">
      <c r="B1349" s="44">
        <v>2018</v>
      </c>
      <c r="C1349" s="225"/>
      <c r="D1349" s="270">
        <v>7</v>
      </c>
      <c r="E1349" s="270"/>
      <c r="F1349" s="270">
        <v>7</v>
      </c>
      <c r="G1349" s="270"/>
      <c r="H1349" s="270">
        <v>113.819</v>
      </c>
    </row>
    <row r="1350" spans="2:8" ht="15" customHeight="1" outlineLevel="1" x14ac:dyDescent="0.2">
      <c r="B1350" s="44">
        <v>2017</v>
      </c>
      <c r="C1350" s="225"/>
      <c r="D1350" s="270">
        <v>7</v>
      </c>
      <c r="E1350" s="270"/>
      <c r="F1350" s="274" t="s">
        <v>37</v>
      </c>
      <c r="G1350" s="274"/>
      <c r="H1350" s="274" t="s">
        <v>37</v>
      </c>
    </row>
    <row r="1351" spans="2:8" ht="15" customHeight="1" outlineLevel="1" x14ac:dyDescent="0.2">
      <c r="B1351" s="44">
        <v>2016</v>
      </c>
      <c r="C1351" s="225"/>
      <c r="D1351" s="270">
        <v>7</v>
      </c>
      <c r="E1351" s="270"/>
      <c r="F1351" s="270">
        <v>7</v>
      </c>
      <c r="G1351" s="270"/>
      <c r="H1351" s="270">
        <v>70.201999999999998</v>
      </c>
    </row>
    <row r="1352" spans="2:8" ht="15" customHeight="1" outlineLevel="1" x14ac:dyDescent="0.2">
      <c r="B1352" s="44">
        <v>2015</v>
      </c>
      <c r="C1352" s="225"/>
      <c r="D1352" s="270">
        <v>7</v>
      </c>
      <c r="E1352" s="270"/>
      <c r="F1352" s="270">
        <v>7</v>
      </c>
      <c r="G1352" s="270"/>
      <c r="H1352" s="270">
        <v>57.383000000000003</v>
      </c>
    </row>
    <row r="1353" spans="2:8" ht="15" customHeight="1" outlineLevel="1" x14ac:dyDescent="0.2">
      <c r="B1353" s="44">
        <v>2014</v>
      </c>
      <c r="C1353" s="70"/>
      <c r="D1353" s="270">
        <v>5</v>
      </c>
      <c r="E1353" s="270"/>
      <c r="F1353" s="274" t="s">
        <v>37</v>
      </c>
      <c r="G1353" s="274"/>
      <c r="H1353" s="274" t="s">
        <v>37</v>
      </c>
    </row>
    <row r="1354" spans="2:8" ht="15" customHeight="1" outlineLevel="1" x14ac:dyDescent="0.2">
      <c r="B1354" s="225" t="s">
        <v>28</v>
      </c>
      <c r="C1354" s="225"/>
      <c r="D1354" s="275"/>
      <c r="E1354" s="275"/>
      <c r="F1354" s="275"/>
      <c r="G1354" s="275"/>
      <c r="H1354" s="275"/>
    </row>
    <row r="1355" spans="2:8" ht="15" customHeight="1" outlineLevel="1" x14ac:dyDescent="0.2">
      <c r="B1355" s="44">
        <v>2019</v>
      </c>
      <c r="C1355" s="225"/>
      <c r="D1355" s="270">
        <v>29</v>
      </c>
      <c r="E1355" s="270"/>
      <c r="F1355" s="270">
        <v>37</v>
      </c>
      <c r="G1355" s="270"/>
      <c r="H1355" s="270">
        <v>740.84199999999998</v>
      </c>
    </row>
    <row r="1356" spans="2:8" ht="15" customHeight="1" outlineLevel="1" x14ac:dyDescent="0.2">
      <c r="B1356" s="44">
        <v>2018</v>
      </c>
      <c r="C1356" s="225"/>
      <c r="D1356" s="270">
        <v>25</v>
      </c>
      <c r="E1356" s="270"/>
      <c r="F1356" s="270">
        <v>30</v>
      </c>
      <c r="G1356" s="270"/>
      <c r="H1356" s="270">
        <v>534.38599999999997</v>
      </c>
    </row>
    <row r="1357" spans="2:8" ht="15" customHeight="1" outlineLevel="1" x14ac:dyDescent="0.2">
      <c r="B1357" s="44">
        <v>2017</v>
      </c>
      <c r="C1357" s="225"/>
      <c r="D1357" s="270">
        <v>26</v>
      </c>
      <c r="E1357" s="270"/>
      <c r="F1357" s="270">
        <v>31</v>
      </c>
      <c r="G1357" s="270"/>
      <c r="H1357" s="270">
        <v>433.59699999999998</v>
      </c>
    </row>
    <row r="1358" spans="2:8" ht="15" customHeight="1" outlineLevel="1" x14ac:dyDescent="0.2">
      <c r="B1358" s="44">
        <v>2016</v>
      </c>
      <c r="C1358" s="225"/>
      <c r="D1358" s="270">
        <v>19</v>
      </c>
      <c r="E1358" s="270"/>
      <c r="F1358" s="270">
        <v>20</v>
      </c>
      <c r="G1358" s="270"/>
      <c r="H1358" s="270">
        <v>428.88600000000002</v>
      </c>
    </row>
    <row r="1359" spans="2:8" ht="15" customHeight="1" outlineLevel="1" x14ac:dyDescent="0.2">
      <c r="B1359" s="44">
        <v>2015</v>
      </c>
      <c r="C1359" s="225"/>
      <c r="D1359" s="270">
        <v>21</v>
      </c>
      <c r="E1359" s="270"/>
      <c r="F1359" s="270">
        <v>22</v>
      </c>
      <c r="G1359" s="270"/>
      <c r="H1359" s="270">
        <v>274.05900000000003</v>
      </c>
    </row>
    <row r="1360" spans="2:8" ht="15" customHeight="1" outlineLevel="1" x14ac:dyDescent="0.2">
      <c r="B1360" s="44">
        <v>2014</v>
      </c>
      <c r="C1360" s="70"/>
      <c r="D1360" s="270">
        <v>19</v>
      </c>
      <c r="E1360" s="270"/>
      <c r="F1360" s="270">
        <v>19</v>
      </c>
      <c r="G1360" s="270"/>
      <c r="H1360" s="270">
        <v>246.47499999999999</v>
      </c>
    </row>
    <row r="1361" spans="2:8" ht="15" customHeight="1" outlineLevel="1" x14ac:dyDescent="0.2">
      <c r="B1361" s="225" t="s">
        <v>29</v>
      </c>
      <c r="C1361" s="225"/>
      <c r="D1361" s="275"/>
      <c r="E1361" s="275"/>
      <c r="F1361" s="275"/>
      <c r="G1361" s="275"/>
      <c r="H1361" s="275"/>
    </row>
    <row r="1362" spans="2:8" ht="15" customHeight="1" outlineLevel="1" x14ac:dyDescent="0.2">
      <c r="B1362" s="44">
        <v>2019</v>
      </c>
      <c r="C1362" s="225"/>
      <c r="D1362" s="270">
        <v>39</v>
      </c>
      <c r="E1362" s="270"/>
      <c r="F1362" s="270">
        <v>46</v>
      </c>
      <c r="G1362" s="270"/>
      <c r="H1362" s="270">
        <v>1217.3320000000001</v>
      </c>
    </row>
    <row r="1363" spans="2:8" ht="15" customHeight="1" outlineLevel="1" x14ac:dyDescent="0.2">
      <c r="B1363" s="44">
        <v>2018</v>
      </c>
      <c r="C1363" s="225"/>
      <c r="D1363" s="270">
        <v>42</v>
      </c>
      <c r="E1363" s="270"/>
      <c r="F1363" s="270">
        <v>48</v>
      </c>
      <c r="G1363" s="270"/>
      <c r="H1363" s="270">
        <v>1005.205</v>
      </c>
    </row>
    <row r="1364" spans="2:8" ht="15" customHeight="1" outlineLevel="1" x14ac:dyDescent="0.2">
      <c r="B1364" s="44">
        <v>2017</v>
      </c>
      <c r="C1364" s="225"/>
      <c r="D1364" s="270">
        <v>34</v>
      </c>
      <c r="E1364" s="270"/>
      <c r="F1364" s="270">
        <v>41</v>
      </c>
      <c r="G1364" s="270"/>
      <c r="H1364" s="270">
        <v>940.22199999999998</v>
      </c>
    </row>
    <row r="1365" spans="2:8" ht="15" customHeight="1" outlineLevel="1" x14ac:dyDescent="0.2">
      <c r="B1365" s="44">
        <v>2016</v>
      </c>
      <c r="C1365" s="225"/>
      <c r="D1365" s="270">
        <v>30</v>
      </c>
      <c r="E1365" s="270"/>
      <c r="F1365" s="270">
        <v>33</v>
      </c>
      <c r="G1365" s="270"/>
      <c r="H1365" s="270">
        <v>842.899</v>
      </c>
    </row>
    <row r="1366" spans="2:8" ht="15" customHeight="1" outlineLevel="1" x14ac:dyDescent="0.2">
      <c r="B1366" s="44">
        <v>2015</v>
      </c>
      <c r="C1366" s="225"/>
      <c r="D1366" s="270">
        <v>39</v>
      </c>
      <c r="E1366" s="270"/>
      <c r="F1366" s="270">
        <v>42</v>
      </c>
      <c r="G1366" s="270"/>
      <c r="H1366" s="270">
        <v>863.70600000000002</v>
      </c>
    </row>
    <row r="1367" spans="2:8" ht="15" customHeight="1" outlineLevel="1" x14ac:dyDescent="0.2">
      <c r="B1367" s="44">
        <v>2014</v>
      </c>
      <c r="C1367" s="70"/>
      <c r="D1367" s="270">
        <v>39</v>
      </c>
      <c r="E1367" s="270"/>
      <c r="F1367" s="270">
        <v>44</v>
      </c>
      <c r="G1367" s="270"/>
      <c r="H1367" s="270">
        <v>749.495</v>
      </c>
    </row>
    <row r="1368" spans="2:8" ht="15" customHeight="1" outlineLevel="1" x14ac:dyDescent="0.2">
      <c r="B1368" s="225" t="s">
        <v>30</v>
      </c>
      <c r="C1368" s="225"/>
      <c r="D1368" s="275"/>
      <c r="E1368" s="275"/>
      <c r="F1368" s="275"/>
      <c r="G1368" s="275"/>
      <c r="H1368" s="275"/>
    </row>
    <row r="1369" spans="2:8" ht="15" customHeight="1" outlineLevel="1" x14ac:dyDescent="0.2">
      <c r="B1369" s="44">
        <v>2019</v>
      </c>
      <c r="C1369" s="225"/>
      <c r="D1369" s="270">
        <v>7</v>
      </c>
      <c r="E1369" s="270"/>
      <c r="F1369" s="270">
        <v>9</v>
      </c>
      <c r="G1369" s="270"/>
      <c r="H1369" s="270">
        <v>142.65299999999999</v>
      </c>
    </row>
    <row r="1370" spans="2:8" ht="15" customHeight="1" outlineLevel="1" x14ac:dyDescent="0.2">
      <c r="B1370" s="44">
        <v>2018</v>
      </c>
      <c r="C1370" s="225"/>
      <c r="D1370" s="270">
        <v>8</v>
      </c>
      <c r="E1370" s="270"/>
      <c r="F1370" s="270">
        <v>11</v>
      </c>
      <c r="G1370" s="270"/>
      <c r="H1370" s="270">
        <v>160.58799999999999</v>
      </c>
    </row>
    <row r="1371" spans="2:8" ht="15" customHeight="1" outlineLevel="1" x14ac:dyDescent="0.2">
      <c r="B1371" s="44">
        <v>2017</v>
      </c>
      <c r="C1371" s="225"/>
      <c r="D1371" s="270">
        <v>7</v>
      </c>
      <c r="E1371" s="270"/>
      <c r="F1371" s="270">
        <v>9</v>
      </c>
      <c r="G1371" s="270"/>
      <c r="H1371" s="270">
        <v>162.95400000000001</v>
      </c>
    </row>
    <row r="1372" spans="2:8" ht="15" customHeight="1" outlineLevel="1" x14ac:dyDescent="0.2">
      <c r="B1372" s="44">
        <v>2016</v>
      </c>
      <c r="C1372" s="225"/>
      <c r="D1372" s="270">
        <v>6</v>
      </c>
      <c r="E1372" s="270"/>
      <c r="F1372" s="270">
        <v>9</v>
      </c>
      <c r="G1372" s="270"/>
      <c r="H1372" s="270">
        <v>173.232</v>
      </c>
    </row>
    <row r="1373" spans="2:8" ht="15" customHeight="1" outlineLevel="1" x14ac:dyDescent="0.2">
      <c r="B1373" s="44">
        <v>2015</v>
      </c>
      <c r="C1373" s="225"/>
      <c r="D1373" s="270">
        <v>10</v>
      </c>
      <c r="E1373" s="270"/>
      <c r="F1373" s="274" t="s">
        <v>37</v>
      </c>
      <c r="G1373" s="274"/>
      <c r="H1373" s="274" t="s">
        <v>37</v>
      </c>
    </row>
    <row r="1374" spans="2:8" ht="15" customHeight="1" outlineLevel="1" x14ac:dyDescent="0.2">
      <c r="B1374" s="44">
        <v>2014</v>
      </c>
      <c r="C1374" s="70"/>
      <c r="D1374" s="270">
        <v>11</v>
      </c>
      <c r="E1374" s="270"/>
      <c r="F1374" s="270">
        <v>12</v>
      </c>
      <c r="G1374" s="270"/>
      <c r="H1374" s="270">
        <v>199.00200000000001</v>
      </c>
    </row>
    <row r="1375" spans="2:8" ht="15" customHeight="1" outlineLevel="1" x14ac:dyDescent="0.2">
      <c r="B1375" s="225" t="s">
        <v>31</v>
      </c>
      <c r="C1375" s="225"/>
      <c r="D1375" s="275"/>
      <c r="E1375" s="275"/>
      <c r="F1375" s="275"/>
      <c r="G1375" s="275"/>
      <c r="H1375" s="275"/>
    </row>
    <row r="1376" spans="2:8" ht="15" customHeight="1" outlineLevel="1" x14ac:dyDescent="0.2">
      <c r="B1376" s="44">
        <v>2019</v>
      </c>
      <c r="C1376" s="225"/>
      <c r="D1376" s="270">
        <v>25</v>
      </c>
      <c r="E1376" s="270"/>
      <c r="F1376" s="270">
        <v>25</v>
      </c>
      <c r="G1376" s="270"/>
      <c r="H1376" s="270">
        <v>409.17700000000002</v>
      </c>
    </row>
    <row r="1377" spans="2:8" ht="15" customHeight="1" outlineLevel="1" x14ac:dyDescent="0.2">
      <c r="B1377" s="44">
        <v>2018</v>
      </c>
      <c r="C1377" s="225"/>
      <c r="D1377" s="270">
        <v>20</v>
      </c>
      <c r="E1377" s="270"/>
      <c r="F1377" s="270">
        <v>20</v>
      </c>
      <c r="G1377" s="270"/>
      <c r="H1377" s="270">
        <v>394.11099999999999</v>
      </c>
    </row>
    <row r="1378" spans="2:8" ht="15" customHeight="1" outlineLevel="1" x14ac:dyDescent="0.2">
      <c r="B1378" s="44">
        <v>2017</v>
      </c>
      <c r="C1378" s="225"/>
      <c r="D1378" s="270">
        <v>22</v>
      </c>
      <c r="E1378" s="270"/>
      <c r="F1378" s="270">
        <v>22</v>
      </c>
      <c r="G1378" s="270"/>
      <c r="H1378" s="270">
        <v>284.12400000000002</v>
      </c>
    </row>
    <row r="1379" spans="2:8" ht="15" customHeight="1" outlineLevel="1" x14ac:dyDescent="0.2">
      <c r="B1379" s="44">
        <v>2016</v>
      </c>
      <c r="C1379" s="225"/>
      <c r="D1379" s="270">
        <v>22</v>
      </c>
      <c r="E1379" s="270"/>
      <c r="F1379" s="270">
        <v>22</v>
      </c>
      <c r="G1379" s="270"/>
      <c r="H1379" s="270">
        <v>224.99700000000001</v>
      </c>
    </row>
    <row r="1380" spans="2:8" ht="15" customHeight="1" outlineLevel="1" x14ac:dyDescent="0.2">
      <c r="B1380" s="44">
        <v>2015</v>
      </c>
      <c r="C1380" s="225"/>
      <c r="D1380" s="270">
        <v>15</v>
      </c>
      <c r="E1380" s="270"/>
      <c r="F1380" s="270">
        <v>15</v>
      </c>
      <c r="G1380" s="270"/>
      <c r="H1380" s="270">
        <v>164.37700000000001</v>
      </c>
    </row>
    <row r="1381" spans="2:8" ht="15" customHeight="1" outlineLevel="1" x14ac:dyDescent="0.2">
      <c r="B1381" s="44">
        <v>2014</v>
      </c>
      <c r="C1381" s="70"/>
      <c r="D1381" s="270">
        <v>16</v>
      </c>
      <c r="E1381" s="270"/>
      <c r="F1381" s="270">
        <v>16</v>
      </c>
      <c r="G1381" s="270"/>
      <c r="H1381" s="270">
        <v>148.01499999999999</v>
      </c>
    </row>
    <row r="1382" spans="2:8" ht="15" customHeight="1" outlineLevel="1" x14ac:dyDescent="0.2">
      <c r="B1382" s="225" t="s">
        <v>32</v>
      </c>
      <c r="C1382" s="225"/>
      <c r="D1382" s="275"/>
      <c r="E1382" s="275"/>
      <c r="F1382" s="275"/>
      <c r="G1382" s="275"/>
      <c r="H1382" s="275"/>
    </row>
    <row r="1383" spans="2:8" ht="15" customHeight="1" outlineLevel="1" x14ac:dyDescent="0.2">
      <c r="B1383" s="44">
        <v>2019</v>
      </c>
      <c r="C1383" s="225"/>
      <c r="D1383" s="270">
        <v>12</v>
      </c>
      <c r="E1383" s="270"/>
      <c r="F1383" s="270">
        <v>46</v>
      </c>
      <c r="G1383" s="270"/>
      <c r="H1383" s="270">
        <v>1219.9839999999999</v>
      </c>
    </row>
    <row r="1384" spans="2:8" ht="15" customHeight="1" outlineLevel="1" x14ac:dyDescent="0.2">
      <c r="B1384" s="44">
        <v>2018</v>
      </c>
      <c r="C1384" s="225"/>
      <c r="D1384" s="270">
        <v>9</v>
      </c>
      <c r="E1384" s="270"/>
      <c r="F1384" s="270">
        <v>45</v>
      </c>
      <c r="G1384" s="270"/>
      <c r="H1384" s="270">
        <v>1113.7529999999999</v>
      </c>
    </row>
    <row r="1385" spans="2:8" ht="15" customHeight="1" outlineLevel="1" x14ac:dyDescent="0.2">
      <c r="B1385" s="44">
        <v>2017</v>
      </c>
      <c r="C1385" s="225"/>
      <c r="D1385" s="270">
        <v>6</v>
      </c>
      <c r="E1385" s="270"/>
      <c r="F1385" s="270">
        <v>34</v>
      </c>
      <c r="G1385" s="270"/>
      <c r="H1385" s="270">
        <v>1044.943</v>
      </c>
    </row>
    <row r="1386" spans="2:8" ht="15" customHeight="1" outlineLevel="1" x14ac:dyDescent="0.2">
      <c r="B1386" s="44">
        <v>2016</v>
      </c>
      <c r="C1386" s="225"/>
      <c r="D1386" s="270">
        <v>11</v>
      </c>
      <c r="E1386" s="270"/>
      <c r="F1386" s="270">
        <v>34</v>
      </c>
      <c r="G1386" s="270"/>
      <c r="H1386" s="270">
        <v>886.27499999999998</v>
      </c>
    </row>
    <row r="1387" spans="2:8" ht="15" customHeight="1" outlineLevel="1" x14ac:dyDescent="0.2">
      <c r="B1387" s="44">
        <v>2015</v>
      </c>
      <c r="C1387" s="225"/>
      <c r="D1387" s="270">
        <v>7</v>
      </c>
      <c r="E1387" s="270"/>
      <c r="F1387" s="270">
        <v>26</v>
      </c>
      <c r="G1387" s="270"/>
      <c r="H1387" s="270">
        <v>366.625</v>
      </c>
    </row>
    <row r="1388" spans="2:8" ht="15" customHeight="1" outlineLevel="1" x14ac:dyDescent="0.2">
      <c r="B1388" s="44">
        <v>2014</v>
      </c>
      <c r="C1388" s="70"/>
      <c r="D1388" s="270">
        <v>10</v>
      </c>
      <c r="E1388" s="270"/>
      <c r="F1388" s="270">
        <v>28</v>
      </c>
      <c r="G1388" s="270"/>
      <c r="H1388" s="270">
        <v>383.839</v>
      </c>
    </row>
    <row r="1389" spans="2:8" ht="15" customHeight="1" outlineLevel="1" x14ac:dyDescent="0.2">
      <c r="B1389" s="225" t="s">
        <v>33</v>
      </c>
      <c r="C1389" s="225"/>
      <c r="D1389" s="275"/>
      <c r="E1389" s="275"/>
      <c r="F1389" s="275"/>
      <c r="G1389" s="275"/>
      <c r="H1389" s="275"/>
    </row>
    <row r="1390" spans="2:8" ht="15" customHeight="1" outlineLevel="1" x14ac:dyDescent="0.2">
      <c r="B1390" s="44">
        <v>2019</v>
      </c>
      <c r="C1390" s="225"/>
      <c r="D1390" s="270">
        <v>17</v>
      </c>
      <c r="E1390" s="270"/>
      <c r="F1390" s="270">
        <v>17</v>
      </c>
      <c r="G1390" s="270"/>
      <c r="H1390" s="270">
        <v>91.807000000000002</v>
      </c>
    </row>
    <row r="1391" spans="2:8" ht="15" customHeight="1" outlineLevel="1" x14ac:dyDescent="0.2">
      <c r="B1391" s="44">
        <v>2018</v>
      </c>
      <c r="C1391" s="225"/>
      <c r="D1391" s="270">
        <v>17</v>
      </c>
      <c r="E1391" s="270"/>
      <c r="F1391" s="270">
        <v>17</v>
      </c>
      <c r="G1391" s="270"/>
      <c r="H1391" s="270">
        <v>102.798</v>
      </c>
    </row>
    <row r="1392" spans="2:8" ht="15" customHeight="1" outlineLevel="1" x14ac:dyDescent="0.2">
      <c r="B1392" s="44">
        <v>2017</v>
      </c>
      <c r="C1392" s="225"/>
      <c r="D1392" s="270">
        <v>15</v>
      </c>
      <c r="E1392" s="270"/>
      <c r="F1392" s="270">
        <v>15</v>
      </c>
      <c r="G1392" s="270"/>
      <c r="H1392" s="270">
        <v>62.67</v>
      </c>
    </row>
    <row r="1393" spans="2:15" ht="15" customHeight="1" outlineLevel="1" x14ac:dyDescent="0.2">
      <c r="B1393" s="44">
        <v>2016</v>
      </c>
      <c r="C1393" s="225"/>
      <c r="D1393" s="270">
        <v>13</v>
      </c>
      <c r="E1393" s="270"/>
      <c r="F1393" s="270">
        <v>13</v>
      </c>
      <c r="G1393" s="270"/>
      <c r="H1393" s="270">
        <v>68.486999999999995</v>
      </c>
    </row>
    <row r="1394" spans="2:15" ht="15" customHeight="1" outlineLevel="1" x14ac:dyDescent="0.2">
      <c r="B1394" s="44">
        <v>2015</v>
      </c>
      <c r="C1394" s="225"/>
      <c r="D1394" s="270">
        <v>11</v>
      </c>
      <c r="E1394" s="270"/>
      <c r="F1394" s="270">
        <v>11</v>
      </c>
      <c r="G1394" s="270"/>
      <c r="H1394" s="270">
        <v>69.271000000000001</v>
      </c>
    </row>
    <row r="1395" spans="2:15" ht="15" customHeight="1" outlineLevel="1" x14ac:dyDescent="0.2">
      <c r="B1395" s="44">
        <v>2014</v>
      </c>
      <c r="C1395" s="70"/>
      <c r="D1395" s="270">
        <v>12</v>
      </c>
      <c r="E1395" s="270"/>
      <c r="F1395" s="270">
        <v>13</v>
      </c>
      <c r="G1395" s="270"/>
      <c r="H1395" s="270">
        <v>71.313999999999993</v>
      </c>
    </row>
    <row r="1396" spans="2:15" ht="15" customHeight="1" x14ac:dyDescent="0.2">
      <c r="B1396" s="257" t="s">
        <v>207</v>
      </c>
      <c r="C1396" s="257"/>
      <c r="D1396" s="270"/>
      <c r="E1396" s="270"/>
      <c r="F1396" s="270"/>
      <c r="G1396" s="270"/>
      <c r="H1396" s="270"/>
    </row>
    <row r="1397" spans="2:15" ht="15" customHeight="1" x14ac:dyDescent="0.2">
      <c r="B1397" s="44">
        <v>2019</v>
      </c>
      <c r="C1397" s="257"/>
      <c r="D1397" s="270">
        <v>604</v>
      </c>
      <c r="E1397" s="270"/>
      <c r="F1397" s="270">
        <v>1555</v>
      </c>
      <c r="G1397" s="270"/>
      <c r="H1397" s="270">
        <v>97664.159</v>
      </c>
      <c r="I1397"/>
      <c r="K1397" s="269"/>
      <c r="L1397" s="69"/>
      <c r="M1397" s="269"/>
      <c r="N1397" s="69"/>
      <c r="O1397" s="269"/>
    </row>
    <row r="1398" spans="2:15" ht="15" customHeight="1" x14ac:dyDescent="0.2">
      <c r="B1398" s="44">
        <v>2018</v>
      </c>
      <c r="C1398" s="257"/>
      <c r="D1398" s="270">
        <v>578</v>
      </c>
      <c r="E1398" s="270"/>
      <c r="F1398" s="270">
        <v>1527</v>
      </c>
      <c r="G1398" s="270"/>
      <c r="H1398" s="270">
        <v>104220.284</v>
      </c>
    </row>
    <row r="1399" spans="2:15" ht="15" customHeight="1" x14ac:dyDescent="0.2">
      <c r="B1399" s="44">
        <v>2017</v>
      </c>
      <c r="C1399" s="257"/>
      <c r="D1399" s="270">
        <v>542</v>
      </c>
      <c r="E1399" s="270"/>
      <c r="F1399" s="270">
        <v>1445</v>
      </c>
      <c r="G1399" s="270"/>
      <c r="H1399" s="270">
        <v>100141.197</v>
      </c>
    </row>
    <row r="1400" spans="2:15" ht="15" customHeight="1" x14ac:dyDescent="0.2">
      <c r="B1400" s="44">
        <v>2016</v>
      </c>
      <c r="C1400" s="257"/>
      <c r="D1400" s="270">
        <v>552</v>
      </c>
      <c r="E1400" s="270"/>
      <c r="F1400" s="270">
        <v>1358</v>
      </c>
      <c r="G1400" s="270"/>
      <c r="H1400" s="270">
        <v>87089.777000000002</v>
      </c>
    </row>
    <row r="1401" spans="2:15" ht="15" customHeight="1" x14ac:dyDescent="0.2">
      <c r="B1401" s="44">
        <v>2015</v>
      </c>
      <c r="C1401" s="257"/>
      <c r="D1401" s="270">
        <v>509</v>
      </c>
      <c r="E1401" s="270"/>
      <c r="F1401" s="270">
        <v>1314</v>
      </c>
      <c r="G1401" s="270"/>
      <c r="H1401" s="270">
        <v>82189.108999999997</v>
      </c>
    </row>
    <row r="1402" spans="2:15" ht="15" customHeight="1" x14ac:dyDescent="0.2">
      <c r="B1402" s="44">
        <v>2014</v>
      </c>
      <c r="C1402" s="70"/>
      <c r="D1402" s="270">
        <v>499</v>
      </c>
      <c r="E1402" s="270"/>
      <c r="F1402" s="270">
        <v>1197</v>
      </c>
      <c r="G1402" s="270"/>
      <c r="H1402" s="270">
        <v>75148.040999999997</v>
      </c>
    </row>
    <row r="1403" spans="2:15" ht="15" customHeight="1" outlineLevel="1" x14ac:dyDescent="0.2">
      <c r="B1403" s="225" t="s">
        <v>17</v>
      </c>
      <c r="C1403" s="225"/>
      <c r="D1403" s="275"/>
      <c r="E1403" s="275"/>
      <c r="F1403" s="275"/>
      <c r="G1403" s="275"/>
      <c r="H1403" s="275"/>
    </row>
    <row r="1404" spans="2:15" ht="15" customHeight="1" outlineLevel="1" x14ac:dyDescent="0.2">
      <c r="B1404" s="44">
        <v>2019</v>
      </c>
      <c r="C1404" s="225"/>
      <c r="D1404" s="270">
        <v>28</v>
      </c>
      <c r="E1404" s="270"/>
      <c r="F1404" s="270">
        <v>45</v>
      </c>
      <c r="G1404" s="270"/>
      <c r="H1404" s="270">
        <v>418.32</v>
      </c>
    </row>
    <row r="1405" spans="2:15" ht="15" customHeight="1" outlineLevel="1" x14ac:dyDescent="0.2">
      <c r="B1405" s="44">
        <v>2018</v>
      </c>
      <c r="C1405" s="173"/>
      <c r="D1405" s="270">
        <v>22</v>
      </c>
      <c r="E1405" s="270"/>
      <c r="F1405" s="274" t="s">
        <v>37</v>
      </c>
      <c r="G1405" s="270"/>
      <c r="H1405" s="274" t="s">
        <v>37</v>
      </c>
    </row>
    <row r="1406" spans="2:15" ht="15" customHeight="1" outlineLevel="1" x14ac:dyDescent="0.2">
      <c r="B1406" s="44">
        <v>2017</v>
      </c>
      <c r="C1406" s="173"/>
      <c r="D1406" s="270">
        <v>20</v>
      </c>
      <c r="E1406" s="270"/>
      <c r="F1406" s="270">
        <v>33</v>
      </c>
      <c r="G1406" s="270"/>
      <c r="H1406" s="270">
        <v>373.68599999999998</v>
      </c>
    </row>
    <row r="1407" spans="2:15" ht="15" customHeight="1" outlineLevel="1" x14ac:dyDescent="0.2">
      <c r="B1407" s="44">
        <v>2016</v>
      </c>
      <c r="C1407" s="225"/>
      <c r="D1407" s="270">
        <v>22</v>
      </c>
      <c r="E1407" s="270"/>
      <c r="F1407" s="270">
        <v>41</v>
      </c>
      <c r="G1407" s="270"/>
      <c r="H1407" s="270">
        <v>295.041</v>
      </c>
    </row>
    <row r="1408" spans="2:15" ht="15" customHeight="1" outlineLevel="1" x14ac:dyDescent="0.2">
      <c r="B1408" s="44">
        <v>2015</v>
      </c>
      <c r="C1408" s="225"/>
      <c r="D1408" s="270">
        <v>17</v>
      </c>
      <c r="E1408" s="270"/>
      <c r="F1408" s="270">
        <v>39</v>
      </c>
      <c r="G1408" s="270"/>
      <c r="H1408" s="270">
        <v>367.96600000000001</v>
      </c>
    </row>
    <row r="1409" spans="2:8" ht="15" customHeight="1" outlineLevel="1" x14ac:dyDescent="0.2">
      <c r="B1409" s="44">
        <v>2014</v>
      </c>
      <c r="C1409" s="70"/>
      <c r="D1409" s="270">
        <v>17</v>
      </c>
      <c r="E1409" s="270"/>
      <c r="F1409" s="270">
        <v>24</v>
      </c>
      <c r="G1409" s="270"/>
      <c r="H1409" s="270">
        <v>282.58100000000002</v>
      </c>
    </row>
    <row r="1410" spans="2:8" ht="15" customHeight="1" outlineLevel="1" x14ac:dyDescent="0.2">
      <c r="B1410" s="225" t="s">
        <v>18</v>
      </c>
      <c r="C1410" s="225"/>
      <c r="D1410" s="275"/>
      <c r="E1410" s="275"/>
      <c r="F1410" s="275"/>
      <c r="G1410" s="275"/>
      <c r="H1410" s="275"/>
    </row>
    <row r="1411" spans="2:8" ht="15" customHeight="1" outlineLevel="1" x14ac:dyDescent="0.2">
      <c r="B1411" s="44">
        <v>2019</v>
      </c>
      <c r="C1411" s="225"/>
      <c r="D1411" s="270">
        <v>1</v>
      </c>
      <c r="E1411" s="270"/>
      <c r="F1411" s="274" t="s">
        <v>37</v>
      </c>
      <c r="G1411" s="270"/>
      <c r="H1411" s="274" t="s">
        <v>37</v>
      </c>
    </row>
    <row r="1412" spans="2:8" ht="15" customHeight="1" outlineLevel="1" x14ac:dyDescent="0.2">
      <c r="B1412" s="44">
        <v>2018</v>
      </c>
      <c r="C1412" s="225"/>
      <c r="D1412" s="270">
        <v>1</v>
      </c>
      <c r="E1412" s="270"/>
      <c r="F1412" s="274" t="s">
        <v>37</v>
      </c>
      <c r="G1412" s="270"/>
      <c r="H1412" s="274" t="s">
        <v>37</v>
      </c>
    </row>
    <row r="1413" spans="2:8" ht="15" customHeight="1" outlineLevel="1" x14ac:dyDescent="0.2">
      <c r="B1413" s="44">
        <v>2017</v>
      </c>
      <c r="C1413" s="225"/>
      <c r="D1413" s="270">
        <v>1</v>
      </c>
      <c r="E1413" s="270"/>
      <c r="F1413" s="274" t="s">
        <v>37</v>
      </c>
      <c r="G1413" s="274"/>
      <c r="H1413" s="274" t="s">
        <v>37</v>
      </c>
    </row>
    <row r="1414" spans="2:8" ht="15" customHeight="1" outlineLevel="1" x14ac:dyDescent="0.2">
      <c r="B1414" s="44">
        <v>2016</v>
      </c>
      <c r="C1414" s="225"/>
      <c r="D1414" s="270">
        <v>1</v>
      </c>
      <c r="E1414" s="270"/>
      <c r="F1414" s="274" t="s">
        <v>37</v>
      </c>
      <c r="G1414" s="274"/>
      <c r="H1414" s="274" t="s">
        <v>37</v>
      </c>
    </row>
    <row r="1415" spans="2:8" ht="15" customHeight="1" outlineLevel="1" x14ac:dyDescent="0.2">
      <c r="B1415" s="44">
        <v>2015</v>
      </c>
      <c r="C1415" s="225"/>
      <c r="D1415" s="270">
        <v>1</v>
      </c>
      <c r="E1415" s="270"/>
      <c r="F1415" s="274" t="s">
        <v>37</v>
      </c>
      <c r="G1415" s="274"/>
      <c r="H1415" s="274" t="s">
        <v>37</v>
      </c>
    </row>
    <row r="1416" spans="2:8" ht="15" customHeight="1" outlineLevel="1" x14ac:dyDescent="0.2">
      <c r="B1416" s="44">
        <v>2014</v>
      </c>
      <c r="C1416" s="70"/>
      <c r="D1416" s="270">
        <v>2</v>
      </c>
      <c r="E1416" s="270"/>
      <c r="F1416" s="274" t="s">
        <v>37</v>
      </c>
      <c r="G1416" s="274"/>
      <c r="H1416" s="274" t="s">
        <v>37</v>
      </c>
    </row>
    <row r="1417" spans="2:8" ht="15" customHeight="1" outlineLevel="1" x14ac:dyDescent="0.2">
      <c r="B1417" s="225" t="s">
        <v>19</v>
      </c>
      <c r="C1417" s="225"/>
      <c r="D1417" s="275"/>
      <c r="E1417" s="275"/>
      <c r="F1417" s="275"/>
      <c r="G1417" s="275"/>
      <c r="H1417" s="275"/>
    </row>
    <row r="1418" spans="2:8" ht="15" customHeight="1" outlineLevel="1" x14ac:dyDescent="0.2">
      <c r="B1418" s="44">
        <v>2019</v>
      </c>
      <c r="C1418" s="225"/>
      <c r="D1418" s="270">
        <v>16</v>
      </c>
      <c r="E1418" s="270"/>
      <c r="F1418" s="270">
        <v>32</v>
      </c>
      <c r="G1418" s="270"/>
      <c r="H1418" s="270">
        <v>1414.258</v>
      </c>
    </row>
    <row r="1419" spans="2:8" ht="15" customHeight="1" outlineLevel="1" x14ac:dyDescent="0.2">
      <c r="B1419" s="44">
        <v>2018</v>
      </c>
      <c r="C1419" s="225"/>
      <c r="D1419" s="270">
        <v>18</v>
      </c>
      <c r="E1419" s="270"/>
      <c r="F1419" s="270">
        <v>29</v>
      </c>
      <c r="G1419" s="270"/>
      <c r="H1419" s="270">
        <v>1023.279</v>
      </c>
    </row>
    <row r="1420" spans="2:8" ht="15" customHeight="1" outlineLevel="1" x14ac:dyDescent="0.2">
      <c r="B1420" s="44">
        <v>2017</v>
      </c>
      <c r="C1420" s="225"/>
      <c r="D1420" s="270">
        <v>20</v>
      </c>
      <c r="E1420" s="270"/>
      <c r="F1420" s="270">
        <v>29</v>
      </c>
      <c r="G1420" s="270"/>
      <c r="H1420" s="270">
        <v>1146.771</v>
      </c>
    </row>
    <row r="1421" spans="2:8" ht="15" customHeight="1" outlineLevel="1" x14ac:dyDescent="0.2">
      <c r="B1421" s="44">
        <v>2016</v>
      </c>
      <c r="C1421" s="225"/>
      <c r="D1421" s="270">
        <v>19</v>
      </c>
      <c r="E1421" s="270"/>
      <c r="F1421" s="270">
        <v>29</v>
      </c>
      <c r="G1421" s="270"/>
      <c r="H1421" s="270">
        <v>935.07500000000005</v>
      </c>
    </row>
    <row r="1422" spans="2:8" ht="15" customHeight="1" outlineLevel="1" x14ac:dyDescent="0.2">
      <c r="B1422" s="44">
        <v>2015</v>
      </c>
      <c r="C1422" s="225"/>
      <c r="D1422" s="270">
        <v>16</v>
      </c>
      <c r="E1422" s="270"/>
      <c r="F1422" s="270">
        <v>28</v>
      </c>
      <c r="G1422" s="270"/>
      <c r="H1422" s="270">
        <v>893.35599999999999</v>
      </c>
    </row>
    <row r="1423" spans="2:8" ht="15" customHeight="1" outlineLevel="1" x14ac:dyDescent="0.2">
      <c r="B1423" s="44">
        <v>2014</v>
      </c>
      <c r="C1423" s="70"/>
      <c r="D1423" s="270">
        <v>13</v>
      </c>
      <c r="E1423" s="270"/>
      <c r="F1423" s="270">
        <v>24</v>
      </c>
      <c r="G1423" s="270"/>
      <c r="H1423" s="270">
        <v>726.88400000000001</v>
      </c>
    </row>
    <row r="1424" spans="2:8" ht="15" customHeight="1" outlineLevel="1" x14ac:dyDescent="0.2">
      <c r="B1424" s="225" t="s">
        <v>20</v>
      </c>
      <c r="C1424" s="225"/>
      <c r="D1424" s="275"/>
      <c r="E1424" s="275"/>
      <c r="F1424" s="275"/>
      <c r="G1424" s="275"/>
      <c r="H1424" s="275"/>
    </row>
    <row r="1425" spans="2:8" ht="15" customHeight="1" outlineLevel="1" x14ac:dyDescent="0.2">
      <c r="B1425" s="44">
        <v>2019</v>
      </c>
      <c r="C1425" s="225"/>
      <c r="D1425" s="270">
        <v>4</v>
      </c>
      <c r="E1425" s="270"/>
      <c r="F1425" s="270">
        <v>33</v>
      </c>
      <c r="G1425" s="270"/>
      <c r="H1425" s="270">
        <v>17926.238000000001</v>
      </c>
    </row>
    <row r="1426" spans="2:8" ht="15" customHeight="1" outlineLevel="1" x14ac:dyDescent="0.2">
      <c r="B1426" s="44">
        <v>2018</v>
      </c>
      <c r="C1426" s="225"/>
      <c r="D1426" s="270">
        <v>4</v>
      </c>
      <c r="E1426" s="270"/>
      <c r="F1426" s="270">
        <v>31</v>
      </c>
      <c r="G1426" s="270"/>
      <c r="H1426" s="270">
        <v>17239.094000000001</v>
      </c>
    </row>
    <row r="1427" spans="2:8" ht="15" customHeight="1" outlineLevel="1" x14ac:dyDescent="0.2">
      <c r="B1427" s="44">
        <v>2017</v>
      </c>
      <c r="C1427" s="225"/>
      <c r="D1427" s="270">
        <v>3</v>
      </c>
      <c r="E1427" s="270"/>
      <c r="F1427" s="270">
        <v>30</v>
      </c>
      <c r="G1427" s="270"/>
      <c r="H1427" s="270">
        <v>14415.861000000001</v>
      </c>
    </row>
    <row r="1428" spans="2:8" ht="15" customHeight="1" outlineLevel="1" x14ac:dyDescent="0.2">
      <c r="B1428" s="44">
        <v>2016</v>
      </c>
      <c r="C1428" s="225"/>
      <c r="D1428" s="270">
        <v>3</v>
      </c>
      <c r="E1428" s="270"/>
      <c r="F1428" s="270">
        <v>29</v>
      </c>
      <c r="G1428" s="270"/>
      <c r="H1428" s="270">
        <v>13426.24</v>
      </c>
    </row>
    <row r="1429" spans="2:8" ht="15" customHeight="1" outlineLevel="1" x14ac:dyDescent="0.2">
      <c r="B1429" s="44">
        <v>2015</v>
      </c>
      <c r="C1429" s="225"/>
      <c r="D1429" s="270">
        <v>3</v>
      </c>
      <c r="E1429" s="270"/>
      <c r="F1429" s="270">
        <v>30</v>
      </c>
      <c r="G1429" s="270"/>
      <c r="H1429" s="270">
        <v>13243.040999999999</v>
      </c>
    </row>
    <row r="1430" spans="2:8" ht="15" customHeight="1" outlineLevel="1" x14ac:dyDescent="0.2">
      <c r="B1430" s="44">
        <v>2014</v>
      </c>
      <c r="C1430" s="70"/>
      <c r="D1430" s="270">
        <v>2</v>
      </c>
      <c r="E1430" s="270"/>
      <c r="F1430" s="274" t="s">
        <v>37</v>
      </c>
      <c r="G1430" s="274"/>
      <c r="H1430" s="274" t="s">
        <v>37</v>
      </c>
    </row>
    <row r="1431" spans="2:8" ht="15" customHeight="1" outlineLevel="1" x14ac:dyDescent="0.2">
      <c r="B1431" s="225" t="s">
        <v>21</v>
      </c>
      <c r="C1431" s="225"/>
      <c r="D1431" s="275"/>
      <c r="E1431" s="275"/>
      <c r="F1431" s="275"/>
      <c r="G1431" s="275"/>
      <c r="H1431" s="275"/>
    </row>
    <row r="1432" spans="2:8" ht="15" customHeight="1" outlineLevel="1" x14ac:dyDescent="0.2">
      <c r="B1432" s="44">
        <v>2019</v>
      </c>
      <c r="C1432" s="225"/>
      <c r="D1432" s="270">
        <v>16</v>
      </c>
      <c r="E1432" s="270"/>
      <c r="F1432" s="270">
        <v>60</v>
      </c>
      <c r="G1432" s="270"/>
      <c r="H1432" s="270">
        <v>6014.1850000000004</v>
      </c>
    </row>
    <row r="1433" spans="2:8" ht="15" customHeight="1" outlineLevel="1" x14ac:dyDescent="0.2">
      <c r="B1433" s="44">
        <v>2018</v>
      </c>
      <c r="C1433" s="225"/>
      <c r="D1433" s="270">
        <v>15</v>
      </c>
      <c r="E1433" s="270"/>
      <c r="F1433" s="270">
        <v>59</v>
      </c>
      <c r="G1433" s="270"/>
      <c r="H1433" s="270">
        <v>5552.6260000000002</v>
      </c>
    </row>
    <row r="1434" spans="2:8" ht="15" customHeight="1" outlineLevel="1" x14ac:dyDescent="0.2">
      <c r="B1434" s="44">
        <v>2017</v>
      </c>
      <c r="C1434" s="225"/>
      <c r="D1434" s="270">
        <v>15</v>
      </c>
      <c r="E1434" s="270"/>
      <c r="F1434" s="274" t="s">
        <v>37</v>
      </c>
      <c r="G1434" s="274"/>
      <c r="H1434" s="274" t="s">
        <v>37</v>
      </c>
    </row>
    <row r="1435" spans="2:8" ht="15" customHeight="1" outlineLevel="1" x14ac:dyDescent="0.2">
      <c r="B1435" s="44">
        <v>2016</v>
      </c>
      <c r="C1435" s="225"/>
      <c r="D1435" s="270">
        <v>15</v>
      </c>
      <c r="E1435" s="270"/>
      <c r="F1435" s="274" t="s">
        <v>37</v>
      </c>
      <c r="G1435" s="274"/>
      <c r="H1435" s="274" t="s">
        <v>37</v>
      </c>
    </row>
    <row r="1436" spans="2:8" ht="15" customHeight="1" outlineLevel="1" x14ac:dyDescent="0.2">
      <c r="B1436" s="44">
        <v>2015</v>
      </c>
      <c r="C1436" s="225"/>
      <c r="D1436" s="270">
        <v>1</v>
      </c>
      <c r="E1436" s="270"/>
      <c r="F1436" s="274" t="s">
        <v>37</v>
      </c>
      <c r="G1436" s="274"/>
      <c r="H1436" s="274" t="s">
        <v>37</v>
      </c>
    </row>
    <row r="1437" spans="2:8" ht="15" customHeight="1" outlineLevel="1" x14ac:dyDescent="0.2">
      <c r="B1437" s="44">
        <v>2014</v>
      </c>
      <c r="C1437" s="70"/>
      <c r="D1437" s="270">
        <v>1</v>
      </c>
      <c r="E1437" s="270"/>
      <c r="F1437" s="274" t="s">
        <v>37</v>
      </c>
      <c r="G1437" s="274"/>
      <c r="H1437" s="274" t="s">
        <v>37</v>
      </c>
    </row>
    <row r="1438" spans="2:8" ht="15" customHeight="1" outlineLevel="1" x14ac:dyDescent="0.2">
      <c r="B1438" s="225" t="s">
        <v>22</v>
      </c>
      <c r="C1438" s="225"/>
      <c r="D1438" s="275"/>
      <c r="E1438" s="275"/>
      <c r="F1438" s="275"/>
      <c r="G1438" s="275"/>
      <c r="H1438" s="275"/>
    </row>
    <row r="1439" spans="2:8" ht="15" customHeight="1" outlineLevel="1" x14ac:dyDescent="0.2">
      <c r="B1439" s="44">
        <v>2019</v>
      </c>
      <c r="C1439" s="225"/>
      <c r="D1439" s="270">
        <v>22</v>
      </c>
      <c r="E1439" s="270"/>
      <c r="F1439" s="270">
        <v>138</v>
      </c>
      <c r="G1439" s="270"/>
      <c r="H1439" s="270">
        <v>7252.5969999999998</v>
      </c>
    </row>
    <row r="1440" spans="2:8" ht="15" customHeight="1" outlineLevel="1" x14ac:dyDescent="0.2">
      <c r="B1440" s="44">
        <v>2018</v>
      </c>
      <c r="C1440" s="225"/>
      <c r="D1440" s="270">
        <v>23</v>
      </c>
      <c r="E1440" s="270"/>
      <c r="F1440" s="270">
        <v>117</v>
      </c>
      <c r="G1440" s="270"/>
      <c r="H1440" s="270">
        <v>5672.0290000000005</v>
      </c>
    </row>
    <row r="1441" spans="2:8" ht="15" customHeight="1" outlineLevel="1" x14ac:dyDescent="0.2">
      <c r="B1441" s="44">
        <v>2017</v>
      </c>
      <c r="C1441" s="225"/>
      <c r="D1441" s="270">
        <v>19</v>
      </c>
      <c r="E1441" s="270"/>
      <c r="F1441" s="270">
        <v>81</v>
      </c>
      <c r="G1441" s="270"/>
      <c r="H1441" s="270">
        <v>4536.1530000000002</v>
      </c>
    </row>
    <row r="1442" spans="2:8" ht="15" customHeight="1" outlineLevel="1" x14ac:dyDescent="0.2">
      <c r="B1442" s="44">
        <v>2016</v>
      </c>
      <c r="C1442" s="225"/>
      <c r="D1442" s="270">
        <v>16</v>
      </c>
      <c r="E1442" s="270"/>
      <c r="F1442" s="270">
        <v>51</v>
      </c>
      <c r="G1442" s="270"/>
      <c r="H1442" s="270">
        <v>2925.6840000000002</v>
      </c>
    </row>
    <row r="1443" spans="2:8" ht="15" customHeight="1" outlineLevel="1" x14ac:dyDescent="0.2">
      <c r="B1443" s="44">
        <v>2015</v>
      </c>
      <c r="C1443" s="225"/>
      <c r="D1443" s="270">
        <v>18</v>
      </c>
      <c r="E1443" s="270"/>
      <c r="F1443" s="270">
        <v>70</v>
      </c>
      <c r="G1443" s="270"/>
      <c r="H1443" s="270">
        <v>4704.3069999999998</v>
      </c>
    </row>
    <row r="1444" spans="2:8" ht="15" customHeight="1" outlineLevel="1" x14ac:dyDescent="0.2">
      <c r="B1444" s="44">
        <v>2014</v>
      </c>
      <c r="C1444" s="70"/>
      <c r="D1444" s="270">
        <v>19</v>
      </c>
      <c r="E1444" s="270"/>
      <c r="F1444" s="270">
        <v>71</v>
      </c>
      <c r="G1444" s="270"/>
      <c r="H1444" s="270">
        <v>6923.9840000000004</v>
      </c>
    </row>
    <row r="1445" spans="2:8" ht="15" customHeight="1" outlineLevel="1" x14ac:dyDescent="0.2">
      <c r="B1445" s="225" t="s">
        <v>23</v>
      </c>
      <c r="C1445" s="225"/>
      <c r="D1445" s="275"/>
      <c r="E1445" s="275"/>
      <c r="F1445" s="275"/>
      <c r="G1445" s="275"/>
      <c r="H1445" s="275"/>
    </row>
    <row r="1446" spans="2:8" ht="15" customHeight="1" outlineLevel="1" x14ac:dyDescent="0.2">
      <c r="B1446" s="44">
        <v>2019</v>
      </c>
      <c r="C1446" s="225"/>
      <c r="D1446" s="270">
        <v>98</v>
      </c>
      <c r="E1446" s="270"/>
      <c r="F1446" s="270">
        <v>287</v>
      </c>
      <c r="G1446" s="270"/>
      <c r="H1446" s="270">
        <v>30222.896000000001</v>
      </c>
    </row>
    <row r="1447" spans="2:8" ht="15" customHeight="1" outlineLevel="1" x14ac:dyDescent="0.2">
      <c r="B1447" s="44">
        <v>2018</v>
      </c>
      <c r="C1447" s="225"/>
      <c r="D1447" s="270">
        <v>97</v>
      </c>
      <c r="E1447" s="270"/>
      <c r="F1447" s="270">
        <v>259</v>
      </c>
      <c r="G1447" s="270"/>
      <c r="H1447" s="270">
        <v>28362.725999999999</v>
      </c>
    </row>
    <row r="1448" spans="2:8" ht="15" customHeight="1" outlineLevel="1" x14ac:dyDescent="0.2">
      <c r="B1448" s="44">
        <v>2017</v>
      </c>
      <c r="C1448" s="225"/>
      <c r="D1448" s="270">
        <v>89</v>
      </c>
      <c r="E1448" s="270"/>
      <c r="F1448" s="270">
        <v>239</v>
      </c>
      <c r="G1448" s="270"/>
      <c r="H1448" s="270">
        <v>27988.587</v>
      </c>
    </row>
    <row r="1449" spans="2:8" ht="15" customHeight="1" outlineLevel="1" x14ac:dyDescent="0.2">
      <c r="B1449" s="44">
        <v>2016</v>
      </c>
      <c r="C1449" s="225"/>
      <c r="D1449" s="270">
        <v>96</v>
      </c>
      <c r="E1449" s="270"/>
      <c r="F1449" s="270">
        <v>239</v>
      </c>
      <c r="G1449" s="270"/>
      <c r="H1449" s="270">
        <v>26523.571</v>
      </c>
    </row>
    <row r="1450" spans="2:8" ht="15" customHeight="1" outlineLevel="1" x14ac:dyDescent="0.2">
      <c r="B1450" s="44">
        <v>2015</v>
      </c>
      <c r="C1450" s="225"/>
      <c r="D1450" s="270">
        <v>94</v>
      </c>
      <c r="E1450" s="270"/>
      <c r="F1450" s="270">
        <v>230</v>
      </c>
      <c r="G1450" s="270"/>
      <c r="H1450" s="270">
        <v>24655.072</v>
      </c>
    </row>
    <row r="1451" spans="2:8" ht="15" customHeight="1" outlineLevel="1" x14ac:dyDescent="0.2">
      <c r="B1451" s="44">
        <v>2014</v>
      </c>
      <c r="C1451" s="70"/>
      <c r="D1451" s="270">
        <v>92</v>
      </c>
      <c r="E1451" s="270"/>
      <c r="F1451" s="270">
        <v>178</v>
      </c>
      <c r="G1451" s="270"/>
      <c r="H1451" s="270">
        <v>23459.688999999998</v>
      </c>
    </row>
    <row r="1452" spans="2:8" ht="15" customHeight="1" outlineLevel="1" x14ac:dyDescent="0.2">
      <c r="B1452" s="225" t="s">
        <v>24</v>
      </c>
      <c r="C1452" s="225"/>
      <c r="D1452" s="275"/>
      <c r="E1452" s="275"/>
      <c r="F1452" s="275"/>
      <c r="G1452" s="275"/>
      <c r="H1452" s="275"/>
    </row>
    <row r="1453" spans="2:8" ht="15" customHeight="1" outlineLevel="1" x14ac:dyDescent="0.2">
      <c r="B1453" s="44">
        <v>2019</v>
      </c>
      <c r="C1453" s="225"/>
      <c r="D1453" s="270">
        <v>41</v>
      </c>
      <c r="E1453" s="270"/>
      <c r="F1453" s="270">
        <v>134</v>
      </c>
      <c r="G1453" s="270"/>
      <c r="H1453" s="270">
        <v>7169.1679999999997</v>
      </c>
    </row>
    <row r="1454" spans="2:8" ht="15" customHeight="1" outlineLevel="1" x14ac:dyDescent="0.2">
      <c r="B1454" s="44">
        <v>2018</v>
      </c>
      <c r="C1454" s="225"/>
      <c r="D1454" s="270">
        <v>38</v>
      </c>
      <c r="E1454" s="270"/>
      <c r="F1454" s="270">
        <v>131</v>
      </c>
      <c r="G1454" s="270"/>
      <c r="H1454" s="270">
        <v>6815.1620000000003</v>
      </c>
    </row>
    <row r="1455" spans="2:8" ht="15" customHeight="1" outlineLevel="1" x14ac:dyDescent="0.2">
      <c r="B1455" s="44">
        <v>2017</v>
      </c>
      <c r="C1455" s="225"/>
      <c r="D1455" s="270">
        <v>37</v>
      </c>
      <c r="E1455" s="270"/>
      <c r="F1455" s="270">
        <v>140</v>
      </c>
      <c r="G1455" s="270"/>
      <c r="H1455" s="270">
        <v>6621.0810000000001</v>
      </c>
    </row>
    <row r="1456" spans="2:8" ht="15" customHeight="1" outlineLevel="1" x14ac:dyDescent="0.2">
      <c r="B1456" s="44">
        <v>2016</v>
      </c>
      <c r="C1456" s="225"/>
      <c r="D1456" s="270">
        <v>40</v>
      </c>
      <c r="E1456" s="270"/>
      <c r="F1456" s="270">
        <v>143</v>
      </c>
      <c r="G1456" s="270"/>
      <c r="H1456" s="270">
        <v>5036.63</v>
      </c>
    </row>
    <row r="1457" spans="2:8" ht="15" customHeight="1" outlineLevel="1" x14ac:dyDescent="0.2">
      <c r="B1457" s="44">
        <v>2015</v>
      </c>
      <c r="C1457" s="225"/>
      <c r="D1457" s="270">
        <v>39</v>
      </c>
      <c r="E1457" s="270"/>
      <c r="F1457" s="270">
        <v>169</v>
      </c>
      <c r="G1457" s="270"/>
      <c r="H1457" s="270">
        <v>9410.8680000000004</v>
      </c>
    </row>
    <row r="1458" spans="2:8" ht="15" customHeight="1" outlineLevel="1" x14ac:dyDescent="0.2">
      <c r="B1458" s="44">
        <v>2014</v>
      </c>
      <c r="C1458" s="70"/>
      <c r="D1458" s="270">
        <v>40</v>
      </c>
      <c r="E1458" s="270"/>
      <c r="F1458" s="270">
        <v>169</v>
      </c>
      <c r="G1458" s="270"/>
      <c r="H1458" s="270">
        <v>6660.9970000000003</v>
      </c>
    </row>
    <row r="1459" spans="2:8" ht="15" customHeight="1" outlineLevel="1" x14ac:dyDescent="0.2">
      <c r="B1459" s="225" t="s">
        <v>25</v>
      </c>
      <c r="C1459" s="225"/>
      <c r="D1459" s="275"/>
      <c r="E1459" s="275"/>
      <c r="F1459" s="275"/>
      <c r="G1459" s="275"/>
      <c r="H1459" s="275"/>
    </row>
    <row r="1460" spans="2:8" ht="15" customHeight="1" outlineLevel="1" x14ac:dyDescent="0.2">
      <c r="B1460" s="44">
        <v>2019</v>
      </c>
      <c r="C1460" s="225"/>
      <c r="D1460" s="270">
        <v>133</v>
      </c>
      <c r="E1460" s="270"/>
      <c r="F1460" s="270">
        <v>478</v>
      </c>
      <c r="G1460" s="270"/>
      <c r="H1460" s="270">
        <v>18437.271000000001</v>
      </c>
    </row>
    <row r="1461" spans="2:8" ht="15" customHeight="1" outlineLevel="1" x14ac:dyDescent="0.2">
      <c r="B1461" s="44">
        <v>2018</v>
      </c>
      <c r="C1461" s="225"/>
      <c r="D1461" s="270">
        <v>137</v>
      </c>
      <c r="E1461" s="270"/>
      <c r="F1461" s="270">
        <v>575</v>
      </c>
      <c r="G1461" s="270"/>
      <c r="H1461" s="270">
        <v>31522.094000000001</v>
      </c>
    </row>
    <row r="1462" spans="2:8" ht="15" customHeight="1" outlineLevel="1" x14ac:dyDescent="0.2">
      <c r="B1462" s="44">
        <v>2017</v>
      </c>
      <c r="C1462" s="225"/>
      <c r="D1462" s="270">
        <v>114</v>
      </c>
      <c r="E1462" s="270"/>
      <c r="F1462" s="270">
        <v>498</v>
      </c>
      <c r="G1462" s="270"/>
      <c r="H1462" s="270">
        <v>31027.888999999999</v>
      </c>
    </row>
    <row r="1463" spans="2:8" ht="15" customHeight="1" outlineLevel="1" x14ac:dyDescent="0.2">
      <c r="B1463" s="44">
        <v>2016</v>
      </c>
      <c r="C1463" s="225"/>
      <c r="D1463" s="270">
        <v>115</v>
      </c>
      <c r="E1463" s="270"/>
      <c r="F1463" s="270">
        <v>430</v>
      </c>
      <c r="G1463" s="270"/>
      <c r="H1463" s="270">
        <v>27127.713</v>
      </c>
    </row>
    <row r="1464" spans="2:8" ht="15" customHeight="1" outlineLevel="1" x14ac:dyDescent="0.2">
      <c r="B1464" s="44">
        <v>2015</v>
      </c>
      <c r="C1464" s="225"/>
      <c r="D1464" s="270">
        <v>111</v>
      </c>
      <c r="E1464" s="270"/>
      <c r="F1464" s="270">
        <v>399</v>
      </c>
      <c r="G1464" s="270"/>
      <c r="H1464" s="270">
        <v>24024.016</v>
      </c>
    </row>
    <row r="1465" spans="2:8" ht="15" customHeight="1" outlineLevel="1" x14ac:dyDescent="0.2">
      <c r="B1465" s="44">
        <v>2014</v>
      </c>
      <c r="C1465" s="70"/>
      <c r="D1465" s="270">
        <v>104</v>
      </c>
      <c r="E1465" s="270"/>
      <c r="F1465" s="270">
        <v>392</v>
      </c>
      <c r="G1465" s="270"/>
      <c r="H1465" s="270">
        <v>19385.572</v>
      </c>
    </row>
    <row r="1466" spans="2:8" ht="15" customHeight="1" outlineLevel="1" x14ac:dyDescent="0.2">
      <c r="B1466" s="225" t="s">
        <v>26</v>
      </c>
      <c r="C1466" s="225"/>
      <c r="D1466" s="275"/>
      <c r="E1466" s="275"/>
      <c r="F1466" s="275"/>
      <c r="G1466" s="275"/>
      <c r="H1466" s="275"/>
    </row>
    <row r="1467" spans="2:8" ht="15" customHeight="1" outlineLevel="1" x14ac:dyDescent="0.2">
      <c r="B1467" s="44">
        <v>2019</v>
      </c>
      <c r="C1467" s="225"/>
      <c r="D1467" s="270">
        <v>8</v>
      </c>
      <c r="E1467" s="270"/>
      <c r="F1467" s="274" t="s">
        <v>37</v>
      </c>
      <c r="G1467" s="270"/>
      <c r="H1467" s="274" t="s">
        <v>37</v>
      </c>
    </row>
    <row r="1468" spans="2:8" ht="15" customHeight="1" outlineLevel="1" x14ac:dyDescent="0.2">
      <c r="B1468" s="44">
        <v>2018</v>
      </c>
      <c r="C1468" s="225"/>
      <c r="D1468" s="270">
        <v>5</v>
      </c>
      <c r="E1468" s="270"/>
      <c r="F1468" s="270">
        <v>12</v>
      </c>
      <c r="G1468" s="270"/>
      <c r="H1468" s="270">
        <v>2374.1239999999998</v>
      </c>
    </row>
    <row r="1469" spans="2:8" ht="15" customHeight="1" outlineLevel="1" x14ac:dyDescent="0.2">
      <c r="B1469" s="44">
        <v>2017</v>
      </c>
      <c r="C1469" s="225"/>
      <c r="D1469" s="270">
        <v>6</v>
      </c>
      <c r="E1469" s="270"/>
      <c r="F1469" s="270">
        <v>13</v>
      </c>
      <c r="G1469" s="270"/>
      <c r="H1469" s="270">
        <v>2339.1480000000001</v>
      </c>
    </row>
    <row r="1470" spans="2:8" ht="15" customHeight="1" outlineLevel="1" x14ac:dyDescent="0.2">
      <c r="B1470" s="44">
        <v>2016</v>
      </c>
      <c r="C1470" s="225"/>
      <c r="D1470" s="270">
        <v>5</v>
      </c>
      <c r="E1470" s="270"/>
      <c r="F1470" s="270">
        <v>19</v>
      </c>
      <c r="G1470" s="270"/>
      <c r="H1470" s="270">
        <v>2227.078</v>
      </c>
    </row>
    <row r="1471" spans="2:8" ht="15" customHeight="1" outlineLevel="1" x14ac:dyDescent="0.2">
      <c r="B1471" s="44">
        <v>2015</v>
      </c>
      <c r="C1471" s="225"/>
      <c r="D1471" s="270">
        <v>2</v>
      </c>
      <c r="E1471" s="270"/>
      <c r="F1471" s="274" t="s">
        <v>37</v>
      </c>
      <c r="G1471" s="274"/>
      <c r="H1471" s="274" t="s">
        <v>37</v>
      </c>
    </row>
    <row r="1472" spans="2:8" ht="15" customHeight="1" outlineLevel="1" x14ac:dyDescent="0.2">
      <c r="B1472" s="44">
        <v>2014</v>
      </c>
      <c r="C1472" s="70"/>
      <c r="D1472" s="270">
        <v>2</v>
      </c>
      <c r="E1472" s="270"/>
      <c r="F1472" s="274" t="s">
        <v>37</v>
      </c>
      <c r="G1472" s="274"/>
      <c r="H1472" s="274" t="s">
        <v>37</v>
      </c>
    </row>
    <row r="1473" spans="2:8" ht="15" customHeight="1" outlineLevel="1" x14ac:dyDescent="0.2">
      <c r="B1473" s="225" t="s">
        <v>27</v>
      </c>
      <c r="C1473" s="225"/>
      <c r="D1473" s="275"/>
      <c r="E1473" s="275"/>
      <c r="F1473" s="275"/>
      <c r="G1473" s="275"/>
      <c r="H1473" s="275"/>
    </row>
    <row r="1474" spans="2:8" ht="15" customHeight="1" outlineLevel="1" x14ac:dyDescent="0.2">
      <c r="B1474" s="44">
        <v>2019</v>
      </c>
      <c r="C1474" s="225"/>
      <c r="D1474" s="270">
        <v>13</v>
      </c>
      <c r="E1474" s="270"/>
      <c r="F1474" s="270">
        <v>24</v>
      </c>
      <c r="G1474" s="270"/>
      <c r="H1474" s="270">
        <v>879.26700000000005</v>
      </c>
    </row>
    <row r="1475" spans="2:8" ht="15" customHeight="1" outlineLevel="1" x14ac:dyDescent="0.2">
      <c r="B1475" s="44">
        <v>2018</v>
      </c>
      <c r="C1475" s="225"/>
      <c r="D1475" s="270">
        <v>13</v>
      </c>
      <c r="E1475" s="270"/>
      <c r="F1475" s="270">
        <v>11</v>
      </c>
      <c r="G1475" s="270"/>
      <c r="H1475" s="270">
        <v>609.86099999999999</v>
      </c>
    </row>
    <row r="1476" spans="2:8" ht="15" customHeight="1" outlineLevel="1" x14ac:dyDescent="0.2">
      <c r="B1476" s="44">
        <v>2017</v>
      </c>
      <c r="C1476" s="225"/>
      <c r="D1476" s="270">
        <v>13</v>
      </c>
      <c r="E1476" s="270"/>
      <c r="F1476" s="270">
        <v>12</v>
      </c>
      <c r="G1476" s="270"/>
      <c r="H1476" s="270">
        <v>668.21299999999997</v>
      </c>
    </row>
    <row r="1477" spans="2:8" ht="15" customHeight="1" outlineLevel="1" x14ac:dyDescent="0.2">
      <c r="B1477" s="44">
        <v>2016</v>
      </c>
      <c r="C1477" s="225"/>
      <c r="D1477" s="270">
        <v>15</v>
      </c>
      <c r="E1477" s="270"/>
      <c r="F1477" s="270">
        <v>14</v>
      </c>
      <c r="G1477" s="270"/>
      <c r="H1477" s="270">
        <v>571.20600000000002</v>
      </c>
    </row>
    <row r="1478" spans="2:8" ht="15" customHeight="1" outlineLevel="1" x14ac:dyDescent="0.2">
      <c r="B1478" s="44">
        <v>2015</v>
      </c>
      <c r="C1478" s="225"/>
      <c r="D1478" s="270">
        <v>17</v>
      </c>
      <c r="E1478" s="270"/>
      <c r="F1478" s="270">
        <v>17</v>
      </c>
      <c r="G1478" s="270"/>
      <c r="H1478" s="270">
        <v>120.946</v>
      </c>
    </row>
    <row r="1479" spans="2:8" ht="15" customHeight="1" outlineLevel="1" x14ac:dyDescent="0.2">
      <c r="B1479" s="44">
        <v>2014</v>
      </c>
      <c r="C1479" s="70"/>
      <c r="D1479" s="270">
        <v>18</v>
      </c>
      <c r="E1479" s="270"/>
      <c r="F1479" s="270">
        <v>17</v>
      </c>
      <c r="G1479" s="270"/>
      <c r="H1479" s="270">
        <v>407.28699999999998</v>
      </c>
    </row>
    <row r="1480" spans="2:8" ht="15" customHeight="1" outlineLevel="1" x14ac:dyDescent="0.2">
      <c r="B1480" s="225" t="s">
        <v>28</v>
      </c>
      <c r="C1480" s="225"/>
      <c r="D1480" s="275"/>
      <c r="E1480" s="275"/>
      <c r="F1480" s="275"/>
      <c r="G1480" s="275"/>
      <c r="H1480" s="275"/>
    </row>
    <row r="1481" spans="2:8" ht="15" customHeight="1" outlineLevel="1" x14ac:dyDescent="0.2">
      <c r="B1481" s="44">
        <v>2019</v>
      </c>
      <c r="C1481" s="225"/>
      <c r="D1481" s="270">
        <v>38</v>
      </c>
      <c r="E1481" s="270"/>
      <c r="F1481" s="270">
        <v>46</v>
      </c>
      <c r="G1481" s="270"/>
      <c r="H1481" s="270">
        <v>914.60299999999995</v>
      </c>
    </row>
    <row r="1482" spans="2:8" ht="15" customHeight="1" outlineLevel="1" x14ac:dyDescent="0.2">
      <c r="B1482" s="44">
        <v>2018</v>
      </c>
      <c r="C1482" s="225"/>
      <c r="D1482" s="270">
        <v>33</v>
      </c>
      <c r="E1482" s="270"/>
      <c r="F1482" s="270">
        <v>39</v>
      </c>
      <c r="G1482" s="270"/>
      <c r="H1482" s="270">
        <v>727.93100000000004</v>
      </c>
    </row>
    <row r="1483" spans="2:8" ht="15" customHeight="1" outlineLevel="1" x14ac:dyDescent="0.2">
      <c r="B1483" s="44">
        <v>2017</v>
      </c>
      <c r="C1483" s="225"/>
      <c r="D1483" s="270">
        <v>33</v>
      </c>
      <c r="E1483" s="270"/>
      <c r="F1483" s="270">
        <v>40</v>
      </c>
      <c r="G1483" s="270"/>
      <c r="H1483" s="270">
        <v>776.96199999999999</v>
      </c>
    </row>
    <row r="1484" spans="2:8" ht="15" customHeight="1" outlineLevel="1" x14ac:dyDescent="0.2">
      <c r="B1484" s="44">
        <v>2016</v>
      </c>
      <c r="C1484" s="225"/>
      <c r="D1484" s="270">
        <v>29</v>
      </c>
      <c r="E1484" s="270"/>
      <c r="F1484" s="270">
        <v>37</v>
      </c>
      <c r="G1484" s="270"/>
      <c r="H1484" s="270">
        <v>583.98</v>
      </c>
    </row>
    <row r="1485" spans="2:8" ht="15" customHeight="1" outlineLevel="1" x14ac:dyDescent="0.2">
      <c r="B1485" s="44">
        <v>2015</v>
      </c>
      <c r="C1485" s="225"/>
      <c r="D1485" s="270">
        <v>33</v>
      </c>
      <c r="E1485" s="270"/>
      <c r="F1485" s="270">
        <v>42</v>
      </c>
      <c r="G1485" s="270"/>
      <c r="H1485" s="270">
        <v>692.30399999999997</v>
      </c>
    </row>
    <row r="1486" spans="2:8" ht="15" customHeight="1" outlineLevel="1" x14ac:dyDescent="0.2">
      <c r="B1486" s="44">
        <v>2014</v>
      </c>
      <c r="C1486" s="70"/>
      <c r="D1486" s="270">
        <v>33</v>
      </c>
      <c r="E1486" s="270"/>
      <c r="F1486" s="270">
        <v>42</v>
      </c>
      <c r="G1486" s="270"/>
      <c r="H1486" s="270">
        <v>572.96400000000006</v>
      </c>
    </row>
    <row r="1487" spans="2:8" ht="15" customHeight="1" outlineLevel="1" x14ac:dyDescent="0.2">
      <c r="B1487" s="225" t="s">
        <v>29</v>
      </c>
      <c r="C1487" s="225"/>
      <c r="D1487" s="275"/>
      <c r="E1487" s="275"/>
      <c r="F1487" s="275"/>
      <c r="G1487" s="275"/>
      <c r="H1487" s="275"/>
    </row>
    <row r="1488" spans="2:8" ht="15" customHeight="1" outlineLevel="1" x14ac:dyDescent="0.2">
      <c r="B1488" s="44">
        <v>2019</v>
      </c>
      <c r="C1488" s="225"/>
      <c r="D1488" s="270">
        <v>109</v>
      </c>
      <c r="E1488" s="270"/>
      <c r="F1488" s="270">
        <v>159</v>
      </c>
      <c r="G1488" s="270"/>
      <c r="H1488" s="270">
        <v>3011.953</v>
      </c>
    </row>
    <row r="1489" spans="2:8" ht="15" customHeight="1" outlineLevel="1" x14ac:dyDescent="0.2">
      <c r="B1489" s="44">
        <v>2018</v>
      </c>
      <c r="C1489" s="225"/>
      <c r="D1489" s="270">
        <v>104</v>
      </c>
      <c r="E1489" s="270"/>
      <c r="F1489" s="270">
        <v>148</v>
      </c>
      <c r="G1489" s="270"/>
      <c r="H1489" s="270">
        <v>2638.9229999999998</v>
      </c>
    </row>
    <row r="1490" spans="2:8" ht="15" customHeight="1" outlineLevel="1" x14ac:dyDescent="0.2">
      <c r="B1490" s="44">
        <v>2017</v>
      </c>
      <c r="C1490" s="225"/>
      <c r="D1490" s="270">
        <v>104</v>
      </c>
      <c r="E1490" s="270"/>
      <c r="F1490" s="270">
        <v>185</v>
      </c>
      <c r="G1490" s="270"/>
      <c r="H1490" s="270">
        <v>2956.8429999999998</v>
      </c>
    </row>
    <row r="1491" spans="2:8" ht="15" customHeight="1" outlineLevel="1" x14ac:dyDescent="0.2">
      <c r="B1491" s="44">
        <v>2016</v>
      </c>
      <c r="C1491" s="225"/>
      <c r="D1491" s="270">
        <v>100</v>
      </c>
      <c r="E1491" s="270"/>
      <c r="F1491" s="270">
        <v>176</v>
      </c>
      <c r="G1491" s="270"/>
      <c r="H1491" s="270">
        <v>2148.7469999999998</v>
      </c>
    </row>
    <row r="1492" spans="2:8" ht="15" customHeight="1" outlineLevel="1" x14ac:dyDescent="0.2">
      <c r="B1492" s="44">
        <v>2015</v>
      </c>
      <c r="C1492" s="225"/>
      <c r="D1492" s="270">
        <v>74</v>
      </c>
      <c r="E1492" s="270"/>
      <c r="F1492" s="270">
        <v>138</v>
      </c>
      <c r="G1492" s="270"/>
      <c r="H1492" s="270">
        <v>2064.7020000000002</v>
      </c>
    </row>
    <row r="1493" spans="2:8" ht="15" customHeight="1" outlineLevel="1" x14ac:dyDescent="0.2">
      <c r="B1493" s="44">
        <v>2014</v>
      </c>
      <c r="C1493" s="70"/>
      <c r="D1493" s="270">
        <v>74</v>
      </c>
      <c r="E1493" s="270"/>
      <c r="F1493" s="270">
        <v>101</v>
      </c>
      <c r="G1493" s="270"/>
      <c r="H1493" s="270">
        <v>1460.86</v>
      </c>
    </row>
    <row r="1494" spans="2:8" ht="15" customHeight="1" outlineLevel="1" x14ac:dyDescent="0.2">
      <c r="B1494" s="225" t="s">
        <v>30</v>
      </c>
      <c r="C1494" s="225"/>
      <c r="D1494" s="275"/>
      <c r="E1494" s="275"/>
      <c r="F1494" s="275"/>
      <c r="G1494" s="275"/>
      <c r="H1494" s="275"/>
    </row>
    <row r="1495" spans="2:8" ht="15" customHeight="1" outlineLevel="1" x14ac:dyDescent="0.2">
      <c r="B1495" s="44">
        <v>2019</v>
      </c>
      <c r="C1495" s="225"/>
      <c r="D1495" s="270">
        <v>17</v>
      </c>
      <c r="E1495" s="270"/>
      <c r="F1495" s="270">
        <v>18</v>
      </c>
      <c r="G1495" s="270"/>
      <c r="H1495" s="270">
        <v>83.055000000000007</v>
      </c>
    </row>
    <row r="1496" spans="2:8" ht="15" customHeight="1" outlineLevel="1" x14ac:dyDescent="0.2">
      <c r="B1496" s="44">
        <v>2018</v>
      </c>
      <c r="C1496" s="225"/>
      <c r="D1496" s="270">
        <v>13</v>
      </c>
      <c r="E1496" s="270"/>
      <c r="F1496" s="270">
        <v>14</v>
      </c>
      <c r="G1496" s="270"/>
      <c r="H1496" s="270">
        <v>85.096000000000004</v>
      </c>
    </row>
    <row r="1497" spans="2:8" ht="15" customHeight="1" outlineLevel="1" x14ac:dyDescent="0.2">
      <c r="B1497" s="44">
        <v>2017</v>
      </c>
      <c r="C1497" s="225"/>
      <c r="D1497" s="270">
        <v>10</v>
      </c>
      <c r="E1497" s="270"/>
      <c r="F1497" s="270">
        <v>11</v>
      </c>
      <c r="G1497" s="270"/>
      <c r="H1497" s="270">
        <v>75.403999999999996</v>
      </c>
    </row>
    <row r="1498" spans="2:8" ht="15" customHeight="1" outlineLevel="1" x14ac:dyDescent="0.2">
      <c r="B1498" s="44">
        <v>2016</v>
      </c>
      <c r="C1498" s="225"/>
      <c r="D1498" s="270">
        <v>13</v>
      </c>
      <c r="E1498" s="270"/>
      <c r="F1498" s="270">
        <v>14</v>
      </c>
      <c r="G1498" s="270"/>
      <c r="H1498" s="270">
        <v>84.813000000000002</v>
      </c>
    </row>
    <row r="1499" spans="2:8" ht="15" customHeight="1" outlineLevel="1" x14ac:dyDescent="0.2">
      <c r="B1499" s="44">
        <v>2015</v>
      </c>
      <c r="C1499" s="225"/>
      <c r="D1499" s="270">
        <v>20</v>
      </c>
      <c r="E1499" s="270"/>
      <c r="F1499" s="270">
        <v>21</v>
      </c>
      <c r="G1499" s="270"/>
      <c r="H1499" s="270">
        <v>111.45699999999999</v>
      </c>
    </row>
    <row r="1500" spans="2:8" ht="15" customHeight="1" outlineLevel="1" x14ac:dyDescent="0.2">
      <c r="B1500" s="44">
        <v>2014</v>
      </c>
      <c r="C1500" s="70"/>
      <c r="D1500" s="270">
        <v>22</v>
      </c>
      <c r="E1500" s="270"/>
      <c r="F1500" s="270">
        <v>24</v>
      </c>
      <c r="G1500" s="270"/>
      <c r="H1500" s="270">
        <v>133.172</v>
      </c>
    </row>
    <row r="1501" spans="2:8" ht="15" customHeight="1" outlineLevel="1" x14ac:dyDescent="0.2">
      <c r="B1501" s="225" t="s">
        <v>31</v>
      </c>
      <c r="C1501" s="225"/>
      <c r="D1501" s="275"/>
      <c r="E1501" s="275"/>
      <c r="F1501" s="275"/>
      <c r="G1501" s="275"/>
      <c r="H1501" s="275"/>
    </row>
    <row r="1502" spans="2:8" ht="15" customHeight="1" outlineLevel="1" x14ac:dyDescent="0.2">
      <c r="B1502" s="44">
        <v>2019</v>
      </c>
      <c r="C1502" s="225"/>
      <c r="D1502" s="270">
        <v>24</v>
      </c>
      <c r="E1502" s="270"/>
      <c r="F1502" s="270">
        <v>29</v>
      </c>
      <c r="G1502" s="270"/>
      <c r="H1502" s="270">
        <v>430.66399999999999</v>
      </c>
    </row>
    <row r="1503" spans="2:8" ht="15" customHeight="1" outlineLevel="1" x14ac:dyDescent="0.2">
      <c r="B1503" s="44">
        <v>2018</v>
      </c>
      <c r="C1503" s="225"/>
      <c r="D1503" s="270">
        <v>21</v>
      </c>
      <c r="E1503" s="270"/>
      <c r="F1503" s="270">
        <v>24</v>
      </c>
      <c r="G1503" s="270"/>
      <c r="H1503" s="270">
        <v>415.99400000000003</v>
      </c>
    </row>
    <row r="1504" spans="2:8" ht="15" customHeight="1" outlineLevel="1" x14ac:dyDescent="0.2">
      <c r="B1504" s="44">
        <v>2017</v>
      </c>
      <c r="C1504" s="225"/>
      <c r="D1504" s="270">
        <v>21</v>
      </c>
      <c r="E1504" s="270"/>
      <c r="F1504" s="270">
        <v>26</v>
      </c>
      <c r="G1504" s="270"/>
      <c r="H1504" s="270">
        <v>517.32100000000003</v>
      </c>
    </row>
    <row r="1505" spans="2:8" ht="15" customHeight="1" outlineLevel="1" x14ac:dyDescent="0.2">
      <c r="B1505" s="44">
        <v>2016</v>
      </c>
      <c r="C1505" s="225"/>
      <c r="D1505" s="270">
        <v>25</v>
      </c>
      <c r="E1505" s="270"/>
      <c r="F1505" s="270">
        <v>28</v>
      </c>
      <c r="G1505" s="270"/>
      <c r="H1505" s="270">
        <v>503.87099999999998</v>
      </c>
    </row>
    <row r="1506" spans="2:8" ht="15" customHeight="1" outlineLevel="1" x14ac:dyDescent="0.2">
      <c r="B1506" s="44">
        <v>2015</v>
      </c>
      <c r="C1506" s="225"/>
      <c r="D1506" s="270">
        <v>22</v>
      </c>
      <c r="E1506" s="270"/>
      <c r="F1506" s="270">
        <v>25</v>
      </c>
      <c r="G1506" s="270"/>
      <c r="H1506" s="270">
        <v>421.52699999999999</v>
      </c>
    </row>
    <row r="1507" spans="2:8" ht="15" customHeight="1" outlineLevel="1" x14ac:dyDescent="0.2">
      <c r="B1507" s="44">
        <v>2014</v>
      </c>
      <c r="C1507" s="70"/>
      <c r="D1507" s="270">
        <v>23</v>
      </c>
      <c r="E1507" s="270"/>
      <c r="F1507" s="270">
        <v>27</v>
      </c>
      <c r="G1507" s="270"/>
      <c r="H1507" s="270">
        <v>430.71499999999997</v>
      </c>
    </row>
    <row r="1508" spans="2:8" ht="15" customHeight="1" outlineLevel="1" x14ac:dyDescent="0.2">
      <c r="B1508" s="225" t="s">
        <v>32</v>
      </c>
      <c r="C1508" s="225"/>
      <c r="D1508" s="275"/>
      <c r="E1508" s="275"/>
      <c r="F1508" s="275"/>
      <c r="G1508" s="275"/>
      <c r="H1508" s="275"/>
    </row>
    <row r="1509" spans="2:8" ht="15" customHeight="1" outlineLevel="1" x14ac:dyDescent="0.2">
      <c r="B1509" s="44">
        <v>2019</v>
      </c>
      <c r="C1509" s="225"/>
      <c r="D1509" s="270">
        <v>20</v>
      </c>
      <c r="E1509" s="270"/>
      <c r="F1509" s="270">
        <v>30</v>
      </c>
      <c r="G1509" s="270"/>
      <c r="H1509" s="270">
        <v>241.45400000000001</v>
      </c>
    </row>
    <row r="1510" spans="2:8" ht="15" customHeight="1" outlineLevel="1" x14ac:dyDescent="0.2">
      <c r="B1510" s="44">
        <v>2018</v>
      </c>
      <c r="C1510" s="225"/>
      <c r="D1510" s="270">
        <v>20</v>
      </c>
      <c r="E1510" s="270"/>
      <c r="F1510" s="270">
        <v>20</v>
      </c>
      <c r="G1510" s="270"/>
      <c r="H1510" s="270">
        <v>282.947</v>
      </c>
    </row>
    <row r="1511" spans="2:8" ht="15" customHeight="1" outlineLevel="1" x14ac:dyDescent="0.2">
      <c r="B1511" s="44">
        <v>2017</v>
      </c>
      <c r="C1511" s="225"/>
      <c r="D1511" s="270">
        <v>23</v>
      </c>
      <c r="E1511" s="270"/>
      <c r="F1511" s="270">
        <v>23</v>
      </c>
      <c r="G1511" s="270"/>
      <c r="H1511" s="270">
        <v>247.864</v>
      </c>
    </row>
    <row r="1512" spans="2:8" ht="15" customHeight="1" outlineLevel="1" x14ac:dyDescent="0.2">
      <c r="B1512" s="44">
        <v>2016</v>
      </c>
      <c r="C1512" s="225"/>
      <c r="D1512" s="270">
        <v>28</v>
      </c>
      <c r="E1512" s="270"/>
      <c r="F1512" s="270">
        <v>33</v>
      </c>
      <c r="G1512" s="270"/>
      <c r="H1512" s="270">
        <v>312.77300000000002</v>
      </c>
    </row>
    <row r="1513" spans="2:8" ht="15" customHeight="1" outlineLevel="1" x14ac:dyDescent="0.2">
      <c r="B1513" s="44">
        <v>2015</v>
      </c>
      <c r="C1513" s="225"/>
      <c r="D1513" s="270">
        <v>30</v>
      </c>
      <c r="E1513" s="270"/>
      <c r="F1513" s="270">
        <v>32</v>
      </c>
      <c r="G1513" s="270"/>
      <c r="H1513" s="270">
        <v>326.24700000000001</v>
      </c>
    </row>
    <row r="1514" spans="2:8" ht="15" customHeight="1" outlineLevel="1" x14ac:dyDescent="0.2">
      <c r="B1514" s="44">
        <v>2014</v>
      </c>
      <c r="C1514" s="70"/>
      <c r="D1514" s="270">
        <v>28</v>
      </c>
      <c r="E1514" s="270"/>
      <c r="F1514" s="270">
        <v>30</v>
      </c>
      <c r="G1514" s="270"/>
      <c r="H1514" s="270">
        <v>273.34399999999999</v>
      </c>
    </row>
    <row r="1515" spans="2:8" ht="15" customHeight="1" outlineLevel="1" x14ac:dyDescent="0.2">
      <c r="B1515" s="225" t="s">
        <v>33</v>
      </c>
      <c r="C1515" s="225"/>
      <c r="D1515" s="275"/>
      <c r="E1515" s="275"/>
      <c r="F1515" s="275"/>
      <c r="G1515" s="275"/>
      <c r="H1515" s="275"/>
    </row>
    <row r="1516" spans="2:8" ht="15" customHeight="1" outlineLevel="1" x14ac:dyDescent="0.2">
      <c r="B1516" s="44">
        <v>2019</v>
      </c>
      <c r="C1516" s="225"/>
      <c r="D1516" s="270">
        <v>16</v>
      </c>
      <c r="E1516" s="270"/>
      <c r="F1516" s="270">
        <v>27</v>
      </c>
      <c r="G1516" s="270"/>
      <c r="H1516" s="270">
        <v>429.18799999999999</v>
      </c>
    </row>
    <row r="1517" spans="2:8" ht="15" customHeight="1" outlineLevel="1" x14ac:dyDescent="0.2">
      <c r="B1517" s="44">
        <v>2018</v>
      </c>
      <c r="C1517" s="225"/>
      <c r="D1517" s="270">
        <v>14</v>
      </c>
      <c r="E1517" s="270"/>
      <c r="F1517" s="270">
        <v>24</v>
      </c>
      <c r="G1517" s="270"/>
      <c r="H1517" s="270">
        <v>399.78300000000002</v>
      </c>
    </row>
    <row r="1518" spans="2:8" ht="15" customHeight="1" outlineLevel="1" x14ac:dyDescent="0.2">
      <c r="B1518" s="44">
        <v>2017</v>
      </c>
      <c r="C1518" s="225"/>
      <c r="D1518" s="270">
        <v>14</v>
      </c>
      <c r="E1518" s="270"/>
      <c r="F1518" s="270">
        <v>25</v>
      </c>
      <c r="G1518" s="270"/>
      <c r="H1518" s="270">
        <v>515.226</v>
      </c>
    </row>
    <row r="1519" spans="2:8" ht="15" customHeight="1" outlineLevel="1" x14ac:dyDescent="0.2">
      <c r="B1519" s="44">
        <v>2016</v>
      </c>
      <c r="C1519" s="225"/>
      <c r="D1519" s="270">
        <v>10</v>
      </c>
      <c r="E1519" s="270"/>
      <c r="F1519" s="270">
        <v>18</v>
      </c>
      <c r="G1519" s="270"/>
      <c r="H1519" s="270">
        <v>416.58699999999999</v>
      </c>
    </row>
    <row r="1520" spans="2:8" ht="15" customHeight="1" outlineLevel="1" x14ac:dyDescent="0.2">
      <c r="B1520" s="44">
        <v>2015</v>
      </c>
      <c r="C1520" s="225"/>
      <c r="D1520" s="270">
        <v>11</v>
      </c>
      <c r="E1520" s="270"/>
      <c r="F1520" s="270">
        <v>20</v>
      </c>
      <c r="G1520" s="270"/>
      <c r="H1520" s="270">
        <v>456.49299999999999</v>
      </c>
    </row>
    <row r="1521" spans="1:9" ht="15" customHeight="1" outlineLevel="1" x14ac:dyDescent="0.2">
      <c r="B1521" s="44">
        <v>2014</v>
      </c>
      <c r="C1521" s="70"/>
      <c r="D1521" s="270">
        <v>9</v>
      </c>
      <c r="E1521" s="270"/>
      <c r="F1521" s="270">
        <v>16</v>
      </c>
      <c r="G1521" s="270"/>
      <c r="H1521" s="270">
        <v>167.65799999999999</v>
      </c>
    </row>
    <row r="1522" spans="1:9" s="13" customFormat="1" ht="9.75" customHeight="1" x14ac:dyDescent="0.2">
      <c r="A1522" s="62"/>
      <c r="B1522" s="2"/>
      <c r="C1522" s="2"/>
      <c r="D1522" s="2"/>
      <c r="E1522" s="2"/>
      <c r="F1522" s="2"/>
      <c r="G1522" s="2"/>
      <c r="H1522" s="2"/>
    </row>
    <row r="1523" spans="1:9" s="13" customFormat="1" ht="3" customHeight="1" x14ac:dyDescent="0.2">
      <c r="A1523" s="62"/>
      <c r="B1523" s="136"/>
      <c r="C1523" s="136"/>
      <c r="D1523" s="136"/>
      <c r="E1523" s="136"/>
      <c r="F1523" s="136"/>
      <c r="G1523" s="136"/>
      <c r="H1523" s="136"/>
      <c r="I1523" s="136"/>
    </row>
    <row r="1524" spans="1:9" s="13" customFormat="1" ht="9" customHeight="1" x14ac:dyDescent="0.2">
      <c r="A1524" s="62"/>
      <c r="B1524" s="62"/>
      <c r="C1524" s="62"/>
      <c r="D1524" s="62"/>
      <c r="E1524" s="62"/>
      <c r="F1524" s="277"/>
      <c r="G1524" s="277"/>
      <c r="H1524" s="62"/>
    </row>
    <row r="1525" spans="1:9" s="13" customFormat="1" x14ac:dyDescent="0.2">
      <c r="A1525" s="62"/>
      <c r="B1525" s="304" t="s">
        <v>289</v>
      </c>
      <c r="C1525" s="304"/>
      <c r="D1525" s="304"/>
      <c r="E1525" s="304"/>
      <c r="F1525" s="304"/>
      <c r="G1525" s="259"/>
      <c r="H1525" s="62"/>
    </row>
    <row r="1527" spans="1:9" s="13" customFormat="1" ht="12" x14ac:dyDescent="0.2">
      <c r="A1527" s="62"/>
      <c r="B1527" s="325" t="s">
        <v>0</v>
      </c>
      <c r="C1527" s="325"/>
      <c r="D1527" s="325"/>
      <c r="E1527" s="262"/>
      <c r="F1527" s="62"/>
      <c r="G1527" s="62"/>
      <c r="H1527" s="62"/>
    </row>
  </sheetData>
  <mergeCells count="10">
    <mergeCell ref="B1525:F1525"/>
    <mergeCell ref="B1527:D1527"/>
    <mergeCell ref="B1:I1"/>
    <mergeCell ref="B4:C7"/>
    <mergeCell ref="D4:E6"/>
    <mergeCell ref="F4:G6"/>
    <mergeCell ref="H4:I6"/>
    <mergeCell ref="D7:E7"/>
    <mergeCell ref="F7:G7"/>
    <mergeCell ref="H7:I7"/>
  </mergeCells>
  <hyperlinks>
    <hyperlink ref="B1527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scale="92" fitToHeight="5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showGridLines="0" zoomScaleNormal="100" workbookViewId="0">
      <pane ySplit="7" topLeftCell="A8" activePane="bottomLeft" state="frozen"/>
      <selection activeCell="B9" sqref="B9"/>
      <selection pane="bottomLeft" activeCell="B1" sqref="B1:E1"/>
    </sheetView>
  </sheetViews>
  <sheetFormatPr defaultColWidth="12.5703125" defaultRowHeight="11.25" x14ac:dyDescent="0.2"/>
  <cols>
    <col min="1" max="1" width="6.7109375" style="62" customWidth="1"/>
    <col min="2" max="2" width="12.28515625" style="62" customWidth="1"/>
    <col min="3" max="5" width="28.42578125" style="62" customWidth="1"/>
    <col min="6" max="16384" width="12.5703125" style="62"/>
  </cols>
  <sheetData>
    <row r="1" spans="1:5" s="120" customFormat="1" ht="30.75" customHeight="1" x14ac:dyDescent="0.2">
      <c r="B1" s="337" t="s">
        <v>394</v>
      </c>
      <c r="C1" s="337"/>
      <c r="D1" s="337"/>
      <c r="E1" s="337"/>
    </row>
    <row r="2" spans="1:5" ht="18" customHeight="1" x14ac:dyDescent="0.2">
      <c r="B2" s="63"/>
      <c r="C2" s="63"/>
      <c r="D2" s="63"/>
    </row>
    <row r="3" spans="1:5" ht="12.75" customHeight="1" x14ac:dyDescent="0.2">
      <c r="B3" s="128" t="s">
        <v>218</v>
      </c>
      <c r="C3" s="63"/>
      <c r="D3" s="63"/>
    </row>
    <row r="4" spans="1:5" s="64" customFormat="1" ht="18" customHeight="1" x14ac:dyDescent="0.2">
      <c r="B4" s="284" t="s">
        <v>4</v>
      </c>
      <c r="C4" s="307" t="s">
        <v>402</v>
      </c>
      <c r="D4" s="307" t="s">
        <v>7</v>
      </c>
      <c r="E4" s="307" t="s">
        <v>12</v>
      </c>
    </row>
    <row r="5" spans="1:5" s="64" customFormat="1" ht="18" customHeight="1" x14ac:dyDescent="0.2">
      <c r="B5" s="284"/>
      <c r="C5" s="329"/>
      <c r="D5" s="329"/>
      <c r="E5" s="329"/>
    </row>
    <row r="6" spans="1:5" s="64" customFormat="1" ht="24" customHeight="1" x14ac:dyDescent="0.2">
      <c r="B6" s="284"/>
      <c r="C6" s="331"/>
      <c r="D6" s="331"/>
      <c r="E6" s="331"/>
    </row>
    <row r="7" spans="1:5" ht="18" customHeight="1" x14ac:dyDescent="0.2">
      <c r="B7" s="284"/>
      <c r="C7" s="260" t="s">
        <v>15</v>
      </c>
      <c r="D7" s="260" t="s">
        <v>15</v>
      </c>
      <c r="E7" s="261" t="s">
        <v>343</v>
      </c>
    </row>
    <row r="8" spans="1:5" s="66" customFormat="1" ht="3.75" customHeight="1" x14ac:dyDescent="0.2">
      <c r="B8" s="65"/>
      <c r="C8" s="41"/>
      <c r="D8" s="41"/>
      <c r="E8" s="41"/>
    </row>
    <row r="9" spans="1:5" s="69" customFormat="1" ht="15" customHeight="1" x14ac:dyDescent="0.2">
      <c r="B9" s="67" t="s">
        <v>5</v>
      </c>
      <c r="C9" s="68"/>
      <c r="D9" s="68"/>
      <c r="E9" s="68"/>
    </row>
    <row r="10" spans="1:5" s="69" customFormat="1" ht="15" customHeight="1" x14ac:dyDescent="0.2">
      <c r="B10" s="76">
        <v>2019</v>
      </c>
      <c r="C10" s="276">
        <v>2578</v>
      </c>
      <c r="D10" s="278">
        <v>9924</v>
      </c>
      <c r="E10" s="276">
        <v>999835.72900000005</v>
      </c>
    </row>
    <row r="11" spans="1:5" s="69" customFormat="1" ht="15" customHeight="1" x14ac:dyDescent="0.2">
      <c r="B11" s="76">
        <v>2018</v>
      </c>
      <c r="C11" s="276">
        <v>2544</v>
      </c>
      <c r="D11" s="278">
        <v>9782</v>
      </c>
      <c r="E11" s="276">
        <v>1037863.477</v>
      </c>
    </row>
    <row r="12" spans="1:5" s="69" customFormat="1" ht="15" customHeight="1" x14ac:dyDescent="0.2">
      <c r="B12" s="76">
        <v>2017</v>
      </c>
      <c r="C12" s="276">
        <v>2537</v>
      </c>
      <c r="D12" s="278">
        <v>9541</v>
      </c>
      <c r="E12" s="276">
        <v>968695.93299999996</v>
      </c>
    </row>
    <row r="13" spans="1:5" s="69" customFormat="1" ht="15" customHeight="1" x14ac:dyDescent="0.2">
      <c r="B13" s="44">
        <v>2016</v>
      </c>
      <c r="C13" s="276">
        <v>2576</v>
      </c>
      <c r="D13" s="278">
        <v>9416</v>
      </c>
      <c r="E13" s="276">
        <v>892056.88199999998</v>
      </c>
    </row>
    <row r="14" spans="1:5" s="69" customFormat="1" ht="15" customHeight="1" x14ac:dyDescent="0.2">
      <c r="B14" s="44">
        <v>2015</v>
      </c>
      <c r="C14" s="276">
        <v>2582</v>
      </c>
      <c r="D14" s="278">
        <v>9391</v>
      </c>
      <c r="E14" s="276">
        <v>865873.70400000003</v>
      </c>
    </row>
    <row r="15" spans="1:5" s="69" customFormat="1" ht="15" customHeight="1" x14ac:dyDescent="0.2">
      <c r="B15" s="44">
        <v>2014</v>
      </c>
      <c r="C15" s="276">
        <v>2599</v>
      </c>
      <c r="D15" s="278">
        <v>9324</v>
      </c>
      <c r="E15" s="276">
        <v>855603.57400000002</v>
      </c>
    </row>
    <row r="16" spans="1:5" s="13" customFormat="1" ht="15" customHeight="1" x14ac:dyDescent="0.2">
      <c r="A16" s="62"/>
      <c r="B16" s="257" t="s">
        <v>201</v>
      </c>
      <c r="C16" s="276"/>
      <c r="D16" s="278"/>
      <c r="E16" s="276"/>
    </row>
    <row r="17" spans="1:5" s="13" customFormat="1" ht="15" customHeight="1" x14ac:dyDescent="0.2">
      <c r="A17" s="62"/>
      <c r="B17" s="76">
        <v>2019</v>
      </c>
      <c r="C17" s="276">
        <v>94</v>
      </c>
      <c r="D17" s="278">
        <v>249</v>
      </c>
      <c r="E17" s="276">
        <v>26127.629000000001</v>
      </c>
    </row>
    <row r="18" spans="1:5" s="13" customFormat="1" ht="15" customHeight="1" x14ac:dyDescent="0.2">
      <c r="A18" s="62"/>
      <c r="B18" s="76">
        <v>2018</v>
      </c>
      <c r="C18" s="276">
        <v>96</v>
      </c>
      <c r="D18" s="278">
        <v>249</v>
      </c>
      <c r="E18" s="276">
        <v>24395.383000000002</v>
      </c>
    </row>
    <row r="19" spans="1:5" s="13" customFormat="1" ht="15" customHeight="1" x14ac:dyDescent="0.2">
      <c r="A19" s="62"/>
      <c r="B19" s="76">
        <v>2017</v>
      </c>
      <c r="C19" s="276">
        <v>87</v>
      </c>
      <c r="D19" s="278">
        <v>217</v>
      </c>
      <c r="E19" s="276">
        <v>22328.92</v>
      </c>
    </row>
    <row r="20" spans="1:5" s="13" customFormat="1" ht="15" customHeight="1" x14ac:dyDescent="0.2">
      <c r="A20" s="62"/>
      <c r="B20" s="44">
        <v>2016</v>
      </c>
      <c r="C20" s="276">
        <v>90</v>
      </c>
      <c r="D20" s="278">
        <v>208</v>
      </c>
      <c r="E20" s="276">
        <v>21639.932000000001</v>
      </c>
    </row>
    <row r="21" spans="1:5" s="13" customFormat="1" ht="15" customHeight="1" x14ac:dyDescent="0.2">
      <c r="A21" s="62"/>
      <c r="B21" s="44">
        <v>2015</v>
      </c>
      <c r="C21" s="276">
        <v>85</v>
      </c>
      <c r="D21" s="278">
        <v>211</v>
      </c>
      <c r="E21" s="276">
        <v>19915.245999999999</v>
      </c>
    </row>
    <row r="22" spans="1:5" s="13" customFormat="1" ht="15" customHeight="1" x14ac:dyDescent="0.2">
      <c r="A22" s="62"/>
      <c r="B22" s="44">
        <v>2014</v>
      </c>
      <c r="C22" s="276">
        <v>88</v>
      </c>
      <c r="D22" s="278">
        <v>199</v>
      </c>
      <c r="E22" s="276">
        <v>19529.004000000001</v>
      </c>
    </row>
    <row r="23" spans="1:5" ht="15" customHeight="1" x14ac:dyDescent="0.2">
      <c r="B23" s="257" t="s">
        <v>202</v>
      </c>
      <c r="C23" s="276"/>
      <c r="D23" s="278"/>
      <c r="E23" s="276"/>
    </row>
    <row r="24" spans="1:5" ht="15" customHeight="1" x14ac:dyDescent="0.2">
      <c r="B24" s="76">
        <v>2019</v>
      </c>
      <c r="C24" s="276">
        <v>215</v>
      </c>
      <c r="D24" s="278">
        <v>577</v>
      </c>
      <c r="E24" s="276">
        <v>47980.606</v>
      </c>
    </row>
    <row r="25" spans="1:5" ht="15" customHeight="1" x14ac:dyDescent="0.2">
      <c r="B25" s="76">
        <v>2018</v>
      </c>
      <c r="C25" s="276">
        <v>216</v>
      </c>
      <c r="D25" s="278">
        <v>582</v>
      </c>
      <c r="E25" s="276">
        <v>51480.186000000002</v>
      </c>
    </row>
    <row r="26" spans="1:5" ht="15" customHeight="1" x14ac:dyDescent="0.2">
      <c r="B26" s="76">
        <v>2017</v>
      </c>
      <c r="C26" s="276">
        <v>199</v>
      </c>
      <c r="D26" s="278">
        <v>540</v>
      </c>
      <c r="E26" s="276">
        <v>50835.500999999997</v>
      </c>
    </row>
    <row r="27" spans="1:5" ht="15" customHeight="1" x14ac:dyDescent="0.2">
      <c r="B27" s="44">
        <v>2016</v>
      </c>
      <c r="C27" s="276">
        <v>209</v>
      </c>
      <c r="D27" s="278">
        <v>555</v>
      </c>
      <c r="E27" s="276">
        <v>47454.154000000002</v>
      </c>
    </row>
    <row r="28" spans="1:5" ht="15" customHeight="1" x14ac:dyDescent="0.2">
      <c r="B28" s="44">
        <v>2015</v>
      </c>
      <c r="C28" s="276">
        <v>217</v>
      </c>
      <c r="D28" s="278">
        <v>594</v>
      </c>
      <c r="E28" s="276">
        <v>45651.716999999997</v>
      </c>
    </row>
    <row r="29" spans="1:5" ht="15" customHeight="1" x14ac:dyDescent="0.2">
      <c r="B29" s="44">
        <v>2014</v>
      </c>
      <c r="C29" s="276">
        <v>231</v>
      </c>
      <c r="D29" s="278">
        <v>587</v>
      </c>
      <c r="E29" s="276">
        <v>44927.421999999999</v>
      </c>
    </row>
    <row r="30" spans="1:5" ht="15" customHeight="1" x14ac:dyDescent="0.2">
      <c r="B30" s="257" t="s">
        <v>203</v>
      </c>
      <c r="C30" s="276"/>
      <c r="D30" s="278"/>
      <c r="E30" s="276"/>
    </row>
    <row r="31" spans="1:5" ht="15" customHeight="1" x14ac:dyDescent="0.2">
      <c r="B31" s="76">
        <v>2019</v>
      </c>
      <c r="C31" s="276">
        <v>1366</v>
      </c>
      <c r="D31" s="278">
        <v>6382</v>
      </c>
      <c r="E31" s="276">
        <v>568681.90099999995</v>
      </c>
    </row>
    <row r="32" spans="1:5" ht="15" customHeight="1" x14ac:dyDescent="0.2">
      <c r="B32" s="76">
        <v>2018</v>
      </c>
      <c r="C32" s="276">
        <v>1350</v>
      </c>
      <c r="D32" s="278">
        <v>6192</v>
      </c>
      <c r="E32" s="276">
        <v>595501.60100000002</v>
      </c>
    </row>
    <row r="33" spans="2:5" ht="15" customHeight="1" x14ac:dyDescent="0.2">
      <c r="B33" s="76">
        <v>2017</v>
      </c>
      <c r="C33" s="276">
        <v>1409</v>
      </c>
      <c r="D33" s="278">
        <v>6171</v>
      </c>
      <c r="E33" s="276">
        <v>565747.24699999997</v>
      </c>
    </row>
    <row r="34" spans="2:5" ht="15" customHeight="1" x14ac:dyDescent="0.2">
      <c r="B34" s="44">
        <v>2016</v>
      </c>
      <c r="C34" s="276">
        <v>1422</v>
      </c>
      <c r="D34" s="278">
        <v>6102</v>
      </c>
      <c r="E34" s="276">
        <v>539502.06000000006</v>
      </c>
    </row>
    <row r="35" spans="2:5" ht="15" customHeight="1" x14ac:dyDescent="0.2">
      <c r="B35" s="44">
        <v>2015</v>
      </c>
      <c r="C35" s="276">
        <v>1423</v>
      </c>
      <c r="D35" s="278">
        <v>5943</v>
      </c>
      <c r="E35" s="276">
        <v>533557.70299999998</v>
      </c>
    </row>
    <row r="36" spans="2:5" ht="15" customHeight="1" x14ac:dyDescent="0.2">
      <c r="B36" s="44">
        <v>2014</v>
      </c>
      <c r="C36" s="276">
        <v>1418</v>
      </c>
      <c r="D36" s="278">
        <v>6095</v>
      </c>
      <c r="E36" s="276">
        <v>536788.92000000004</v>
      </c>
    </row>
    <row r="37" spans="2:5" ht="15" customHeight="1" x14ac:dyDescent="0.2">
      <c r="B37" s="257" t="s">
        <v>204</v>
      </c>
      <c r="C37" s="276"/>
      <c r="D37" s="278"/>
      <c r="E37" s="276"/>
    </row>
    <row r="38" spans="2:5" ht="15" customHeight="1" x14ac:dyDescent="0.2">
      <c r="B38" s="76">
        <v>2019</v>
      </c>
      <c r="C38" s="276">
        <v>197</v>
      </c>
      <c r="D38" s="278">
        <v>608</v>
      </c>
      <c r="E38" s="276">
        <v>171294.00599999999</v>
      </c>
    </row>
    <row r="39" spans="2:5" ht="15" customHeight="1" x14ac:dyDescent="0.2">
      <c r="B39" s="76">
        <v>2018</v>
      </c>
      <c r="C39" s="276">
        <v>191</v>
      </c>
      <c r="D39" s="278">
        <v>677</v>
      </c>
      <c r="E39" s="276">
        <v>164511.76999999999</v>
      </c>
    </row>
    <row r="40" spans="2:5" ht="15" customHeight="1" x14ac:dyDescent="0.2">
      <c r="B40" s="76">
        <v>2017</v>
      </c>
      <c r="C40" s="276">
        <v>179</v>
      </c>
      <c r="D40" s="278">
        <v>605</v>
      </c>
      <c r="E40" s="276">
        <v>135988.00200000001</v>
      </c>
    </row>
    <row r="41" spans="2:5" ht="15" customHeight="1" x14ac:dyDescent="0.2">
      <c r="B41" s="44">
        <v>2016</v>
      </c>
      <c r="C41" s="276">
        <v>175</v>
      </c>
      <c r="D41" s="278">
        <v>592</v>
      </c>
      <c r="E41" s="276">
        <v>99707.820999999996</v>
      </c>
    </row>
    <row r="42" spans="2:5" ht="15" customHeight="1" x14ac:dyDescent="0.2">
      <c r="B42" s="44">
        <v>2015</v>
      </c>
      <c r="C42" s="276">
        <v>179</v>
      </c>
      <c r="D42" s="278">
        <v>599</v>
      </c>
      <c r="E42" s="276">
        <v>90738.400999999998</v>
      </c>
    </row>
    <row r="43" spans="2:5" ht="15" customHeight="1" x14ac:dyDescent="0.2">
      <c r="B43" s="44">
        <v>2014</v>
      </c>
      <c r="C43" s="276">
        <v>192</v>
      </c>
      <c r="D43" s="278">
        <v>611</v>
      </c>
      <c r="E43" s="276">
        <v>87342.865000000005</v>
      </c>
    </row>
    <row r="44" spans="2:5" ht="15" customHeight="1" x14ac:dyDescent="0.2">
      <c r="B44" s="257" t="s">
        <v>205</v>
      </c>
      <c r="C44" s="276"/>
      <c r="D44" s="278"/>
      <c r="E44" s="276"/>
    </row>
    <row r="45" spans="2:5" ht="15" customHeight="1" x14ac:dyDescent="0.2">
      <c r="B45" s="76">
        <v>2019</v>
      </c>
      <c r="C45" s="276">
        <v>80</v>
      </c>
      <c r="D45" s="278">
        <v>163</v>
      </c>
      <c r="E45" s="276">
        <v>9942.52</v>
      </c>
    </row>
    <row r="46" spans="2:5" ht="15" customHeight="1" x14ac:dyDescent="0.2">
      <c r="B46" s="76">
        <v>2018</v>
      </c>
      <c r="C46" s="276">
        <v>72</v>
      </c>
      <c r="D46" s="278">
        <v>159</v>
      </c>
      <c r="E46" s="276">
        <v>9504.902</v>
      </c>
    </row>
    <row r="47" spans="2:5" ht="15" customHeight="1" x14ac:dyDescent="0.2">
      <c r="B47" s="76">
        <v>2017</v>
      </c>
      <c r="C47" s="276">
        <v>64</v>
      </c>
      <c r="D47" s="278">
        <v>140</v>
      </c>
      <c r="E47" s="276">
        <v>8574.7209999999995</v>
      </c>
    </row>
    <row r="48" spans="2:5" ht="15" customHeight="1" x14ac:dyDescent="0.2">
      <c r="B48" s="44">
        <v>2016</v>
      </c>
      <c r="C48" s="276">
        <v>65</v>
      </c>
      <c r="D48" s="278" t="s">
        <v>37</v>
      </c>
      <c r="E48" s="278" t="s">
        <v>37</v>
      </c>
    </row>
    <row r="49" spans="2:5" ht="15" customHeight="1" x14ac:dyDescent="0.2">
      <c r="B49" s="70">
        <v>2015</v>
      </c>
      <c r="C49" s="276">
        <v>67</v>
      </c>
      <c r="D49" s="278" t="s">
        <v>37</v>
      </c>
      <c r="E49" s="278" t="s">
        <v>37</v>
      </c>
    </row>
    <row r="50" spans="2:5" ht="15" customHeight="1" x14ac:dyDescent="0.2">
      <c r="B50" s="70">
        <v>2014</v>
      </c>
      <c r="C50" s="276">
        <v>78</v>
      </c>
      <c r="D50" s="278" t="s">
        <v>37</v>
      </c>
      <c r="E50" s="278" t="s">
        <v>37</v>
      </c>
    </row>
    <row r="51" spans="2:5" ht="15" customHeight="1" x14ac:dyDescent="0.2">
      <c r="B51" s="257" t="s">
        <v>206</v>
      </c>
      <c r="C51" s="276"/>
      <c r="D51" s="278"/>
      <c r="E51" s="276"/>
    </row>
    <row r="52" spans="2:5" ht="15" customHeight="1" x14ac:dyDescent="0.2">
      <c r="B52" s="76">
        <v>2019</v>
      </c>
      <c r="C52" s="276">
        <v>24</v>
      </c>
      <c r="D52" s="278" t="s">
        <v>37</v>
      </c>
      <c r="E52" s="278" t="s">
        <v>37</v>
      </c>
    </row>
    <row r="53" spans="2:5" ht="15" customHeight="1" x14ac:dyDescent="0.2">
      <c r="B53" s="76">
        <v>2018</v>
      </c>
      <c r="C53" s="276">
        <v>24</v>
      </c>
      <c r="D53" s="278" t="s">
        <v>37</v>
      </c>
      <c r="E53" s="278" t="s">
        <v>37</v>
      </c>
    </row>
    <row r="54" spans="2:5" ht="15" customHeight="1" x14ac:dyDescent="0.2">
      <c r="B54" s="76">
        <v>2017</v>
      </c>
      <c r="C54" s="276">
        <v>26</v>
      </c>
      <c r="D54" s="278" t="s">
        <v>37</v>
      </c>
      <c r="E54" s="278" t="s">
        <v>37</v>
      </c>
    </row>
    <row r="55" spans="2:5" ht="15" customHeight="1" x14ac:dyDescent="0.2">
      <c r="B55" s="44">
        <v>2016</v>
      </c>
      <c r="C55" s="276">
        <v>29</v>
      </c>
      <c r="D55" s="278" t="s">
        <v>37</v>
      </c>
      <c r="E55" s="278" t="s">
        <v>37</v>
      </c>
    </row>
    <row r="56" spans="2:5" ht="15" customHeight="1" x14ac:dyDescent="0.2">
      <c r="B56" s="44">
        <v>2015</v>
      </c>
      <c r="C56" s="276">
        <v>29</v>
      </c>
      <c r="D56" s="278">
        <v>51</v>
      </c>
      <c r="E56" s="276">
        <v>2485.7280000000001</v>
      </c>
    </row>
    <row r="57" spans="2:5" ht="15" customHeight="1" x14ac:dyDescent="0.2">
      <c r="B57" s="44">
        <v>2014</v>
      </c>
      <c r="C57" s="276">
        <v>29</v>
      </c>
      <c r="D57" s="278">
        <v>49</v>
      </c>
      <c r="E57" s="276">
        <v>2457.768</v>
      </c>
    </row>
    <row r="58" spans="2:5" ht="15" customHeight="1" x14ac:dyDescent="0.2">
      <c r="B58" s="257" t="s">
        <v>208</v>
      </c>
      <c r="C58" s="276"/>
      <c r="D58" s="278"/>
      <c r="E58" s="276"/>
    </row>
    <row r="59" spans="2:5" ht="15" customHeight="1" x14ac:dyDescent="0.2">
      <c r="B59" s="76">
        <v>2019</v>
      </c>
      <c r="C59" s="276">
        <v>109</v>
      </c>
      <c r="D59" s="278">
        <v>399</v>
      </c>
      <c r="E59" s="276">
        <v>31884.592000000001</v>
      </c>
    </row>
    <row r="60" spans="2:5" ht="15" customHeight="1" x14ac:dyDescent="0.2">
      <c r="B60" s="76">
        <v>2018</v>
      </c>
      <c r="C60" s="276">
        <v>112</v>
      </c>
      <c r="D60" s="278">
        <v>406</v>
      </c>
      <c r="E60" s="276">
        <v>42110.849000000002</v>
      </c>
    </row>
    <row r="61" spans="2:5" ht="15" customHeight="1" x14ac:dyDescent="0.2">
      <c r="B61" s="76">
        <v>2017</v>
      </c>
      <c r="C61" s="276">
        <v>111</v>
      </c>
      <c r="D61" s="278">
        <v>390</v>
      </c>
      <c r="E61" s="276">
        <v>41102.133999999998</v>
      </c>
    </row>
    <row r="62" spans="2:5" ht="15" customHeight="1" x14ac:dyDescent="0.2">
      <c r="B62" s="44">
        <v>2016</v>
      </c>
      <c r="C62" s="276">
        <v>113</v>
      </c>
      <c r="D62" s="278">
        <v>386</v>
      </c>
      <c r="E62" s="276">
        <v>40127.374000000003</v>
      </c>
    </row>
    <row r="63" spans="2:5" ht="15" customHeight="1" x14ac:dyDescent="0.2">
      <c r="B63" s="44">
        <v>2015</v>
      </c>
      <c r="C63" s="276">
        <v>105</v>
      </c>
      <c r="D63" s="278">
        <v>409</v>
      </c>
      <c r="E63" s="276">
        <v>40400.010999999999</v>
      </c>
    </row>
    <row r="64" spans="2:5" ht="15" customHeight="1" x14ac:dyDescent="0.2">
      <c r="B64" s="44">
        <v>2014</v>
      </c>
      <c r="C64" s="276">
        <v>101</v>
      </c>
      <c r="D64" s="278">
        <v>364</v>
      </c>
      <c r="E64" s="276">
        <v>39734.667000000001</v>
      </c>
    </row>
    <row r="65" spans="2:5" ht="15" customHeight="1" x14ac:dyDescent="0.2">
      <c r="B65" s="257" t="s">
        <v>209</v>
      </c>
      <c r="C65" s="276"/>
      <c r="D65" s="278"/>
      <c r="E65" s="276"/>
    </row>
    <row r="66" spans="2:5" ht="15" customHeight="1" x14ac:dyDescent="0.2">
      <c r="B66" s="76">
        <v>2019</v>
      </c>
      <c r="C66" s="276">
        <v>302</v>
      </c>
      <c r="D66" s="278">
        <v>1043</v>
      </c>
      <c r="E66" s="276">
        <v>98998.895999999993</v>
      </c>
    </row>
    <row r="67" spans="2:5" ht="15" customHeight="1" x14ac:dyDescent="0.2">
      <c r="B67" s="76">
        <v>2018</v>
      </c>
      <c r="C67" s="276">
        <v>299</v>
      </c>
      <c r="D67" s="278">
        <v>1042</v>
      </c>
      <c r="E67" s="276">
        <v>103960.08500000001</v>
      </c>
    </row>
    <row r="68" spans="2:5" ht="15" customHeight="1" x14ac:dyDescent="0.2">
      <c r="B68" s="76">
        <v>2017</v>
      </c>
      <c r="C68" s="276">
        <v>290</v>
      </c>
      <c r="D68" s="278">
        <v>1005</v>
      </c>
      <c r="E68" s="276">
        <v>98815.172999999995</v>
      </c>
    </row>
    <row r="69" spans="2:5" ht="15" customHeight="1" x14ac:dyDescent="0.2">
      <c r="B69" s="44">
        <v>2016</v>
      </c>
      <c r="C69" s="276">
        <v>283</v>
      </c>
      <c r="D69" s="278">
        <v>941</v>
      </c>
      <c r="E69" s="276">
        <v>91713.555999999997</v>
      </c>
    </row>
    <row r="70" spans="2:5" ht="15" customHeight="1" x14ac:dyDescent="0.2">
      <c r="B70" s="44">
        <v>2015</v>
      </c>
      <c r="C70" s="276">
        <v>294</v>
      </c>
      <c r="D70" s="278">
        <v>1006</v>
      </c>
      <c r="E70" s="276">
        <v>86729.835000000006</v>
      </c>
    </row>
    <row r="71" spans="2:5" ht="15" customHeight="1" x14ac:dyDescent="0.2">
      <c r="B71" s="70">
        <v>2014</v>
      </c>
      <c r="C71" s="276">
        <v>278</v>
      </c>
      <c r="D71" s="278">
        <v>911</v>
      </c>
      <c r="E71" s="276">
        <v>82062.231</v>
      </c>
    </row>
    <row r="72" spans="2:5" ht="15" customHeight="1" x14ac:dyDescent="0.2">
      <c r="B72" s="257" t="s">
        <v>210</v>
      </c>
      <c r="C72" s="276"/>
      <c r="D72" s="278"/>
      <c r="E72" s="276"/>
    </row>
    <row r="73" spans="2:5" ht="15" customHeight="1" x14ac:dyDescent="0.2">
      <c r="B73" s="76">
        <v>2019</v>
      </c>
      <c r="C73" s="276">
        <v>68</v>
      </c>
      <c r="D73" s="278">
        <v>148</v>
      </c>
      <c r="E73" s="276">
        <v>12331.965</v>
      </c>
    </row>
    <row r="74" spans="2:5" ht="15" customHeight="1" x14ac:dyDescent="0.2">
      <c r="B74" s="76">
        <v>2018</v>
      </c>
      <c r="C74" s="276">
        <v>67</v>
      </c>
      <c r="D74" s="278">
        <v>148</v>
      </c>
      <c r="E74" s="276">
        <v>14942.599</v>
      </c>
    </row>
    <row r="75" spans="2:5" ht="15" customHeight="1" x14ac:dyDescent="0.2">
      <c r="B75" s="76">
        <v>2017</v>
      </c>
      <c r="C75" s="276">
        <v>59</v>
      </c>
      <c r="D75" s="278">
        <v>146</v>
      </c>
      <c r="E75" s="276">
        <v>14812.016</v>
      </c>
    </row>
    <row r="76" spans="2:5" ht="15" customHeight="1" x14ac:dyDescent="0.2">
      <c r="B76" s="44">
        <v>2016</v>
      </c>
      <c r="C76" s="276">
        <v>66</v>
      </c>
      <c r="D76" s="278">
        <v>151</v>
      </c>
      <c r="E76" s="276">
        <v>14529.142</v>
      </c>
    </row>
    <row r="77" spans="2:5" ht="15" customHeight="1" x14ac:dyDescent="0.2">
      <c r="B77" s="44">
        <v>2015</v>
      </c>
      <c r="C77" s="276">
        <v>67</v>
      </c>
      <c r="D77" s="278">
        <v>144</v>
      </c>
      <c r="E77" s="276">
        <v>13991.098</v>
      </c>
    </row>
    <row r="78" spans="2:5" ht="15" customHeight="1" x14ac:dyDescent="0.2">
      <c r="B78" s="44">
        <v>2014</v>
      </c>
      <c r="C78" s="276">
        <v>65</v>
      </c>
      <c r="D78" s="278">
        <v>143</v>
      </c>
      <c r="E78" s="276">
        <v>13389.4</v>
      </c>
    </row>
    <row r="79" spans="2:5" ht="15" customHeight="1" x14ac:dyDescent="0.2">
      <c r="B79" s="257" t="s">
        <v>211</v>
      </c>
      <c r="C79" s="276"/>
      <c r="D79" s="278"/>
      <c r="E79" s="276"/>
    </row>
    <row r="80" spans="2:5" ht="15" customHeight="1" x14ac:dyDescent="0.2">
      <c r="B80" s="76">
        <v>2019</v>
      </c>
      <c r="C80" s="276">
        <v>59</v>
      </c>
      <c r="D80" s="278">
        <v>98</v>
      </c>
      <c r="E80" s="276">
        <v>8270.0589999999993</v>
      </c>
    </row>
    <row r="81" spans="1:5" ht="15" customHeight="1" x14ac:dyDescent="0.2">
      <c r="B81" s="76">
        <v>2018</v>
      </c>
      <c r="C81" s="276">
        <v>56</v>
      </c>
      <c r="D81" s="278">
        <v>98</v>
      </c>
      <c r="E81" s="276">
        <v>8267.9449999999997</v>
      </c>
    </row>
    <row r="82" spans="1:5" ht="15" customHeight="1" x14ac:dyDescent="0.2">
      <c r="B82" s="76">
        <v>2017</v>
      </c>
      <c r="C82" s="276">
        <v>52</v>
      </c>
      <c r="D82" s="278">
        <v>97</v>
      </c>
      <c r="E82" s="276">
        <v>7765.7929999999997</v>
      </c>
    </row>
    <row r="83" spans="1:5" ht="15" customHeight="1" x14ac:dyDescent="0.2">
      <c r="B83" s="44">
        <v>2016</v>
      </c>
      <c r="C83" s="276">
        <v>57</v>
      </c>
      <c r="D83" s="278">
        <v>101</v>
      </c>
      <c r="E83" s="276">
        <v>7186.8440000000001</v>
      </c>
    </row>
    <row r="84" spans="1:5" ht="15" customHeight="1" x14ac:dyDescent="0.2">
      <c r="B84" s="44">
        <v>2015</v>
      </c>
      <c r="C84" s="276">
        <v>54</v>
      </c>
      <c r="D84" s="278">
        <v>94</v>
      </c>
      <c r="E84" s="276">
        <v>5590.1639999999998</v>
      </c>
    </row>
    <row r="85" spans="1:5" ht="15" customHeight="1" x14ac:dyDescent="0.2">
      <c r="B85" s="44">
        <v>2014</v>
      </c>
      <c r="C85" s="276">
        <v>60</v>
      </c>
      <c r="D85" s="278">
        <v>89</v>
      </c>
      <c r="E85" s="276">
        <v>5033.7749999999996</v>
      </c>
    </row>
    <row r="86" spans="1:5" ht="15" customHeight="1" x14ac:dyDescent="0.2">
      <c r="B86" s="257" t="s">
        <v>207</v>
      </c>
      <c r="C86" s="276"/>
      <c r="D86" s="278"/>
      <c r="E86" s="276"/>
    </row>
    <row r="87" spans="1:5" ht="15" customHeight="1" x14ac:dyDescent="0.2">
      <c r="B87" s="76">
        <v>2019</v>
      </c>
      <c r="C87" s="276">
        <v>64</v>
      </c>
      <c r="D87" s="278" t="s">
        <v>37</v>
      </c>
      <c r="E87" s="278" t="s">
        <v>37</v>
      </c>
    </row>
    <row r="88" spans="1:5" ht="15" customHeight="1" x14ac:dyDescent="0.2">
      <c r="B88" s="76">
        <v>2018</v>
      </c>
      <c r="C88" s="276">
        <v>61</v>
      </c>
      <c r="D88" s="278" t="s">
        <v>37</v>
      </c>
      <c r="E88" s="278" t="s">
        <v>37</v>
      </c>
    </row>
    <row r="89" spans="1:5" ht="15" customHeight="1" x14ac:dyDescent="0.2">
      <c r="B89" s="76">
        <v>2017</v>
      </c>
      <c r="C89" s="276">
        <v>61</v>
      </c>
      <c r="D89" s="278" t="s">
        <v>37</v>
      </c>
      <c r="E89" s="278" t="s">
        <v>37</v>
      </c>
    </row>
    <row r="90" spans="1:5" ht="15" customHeight="1" x14ac:dyDescent="0.2">
      <c r="B90" s="44">
        <v>2016</v>
      </c>
      <c r="C90" s="276">
        <v>67</v>
      </c>
      <c r="D90" s="278" t="s">
        <v>37</v>
      </c>
      <c r="E90" s="278" t="s">
        <v>37</v>
      </c>
    </row>
    <row r="91" spans="1:5" ht="15" customHeight="1" x14ac:dyDescent="0.2">
      <c r="B91" s="44">
        <v>2015</v>
      </c>
      <c r="C91" s="276">
        <v>62</v>
      </c>
      <c r="D91" s="278" t="s">
        <v>37</v>
      </c>
      <c r="E91" s="278" t="s">
        <v>37</v>
      </c>
    </row>
    <row r="92" spans="1:5" ht="15" customHeight="1" x14ac:dyDescent="0.2">
      <c r="B92" s="44">
        <v>2014</v>
      </c>
      <c r="C92" s="276">
        <v>59</v>
      </c>
      <c r="D92" s="278" t="s">
        <v>37</v>
      </c>
      <c r="E92" s="278" t="s">
        <v>37</v>
      </c>
    </row>
    <row r="93" spans="1:5" s="13" customFormat="1" ht="9.75" customHeight="1" x14ac:dyDescent="0.2">
      <c r="A93" s="62"/>
      <c r="B93" s="2"/>
      <c r="C93" s="2"/>
      <c r="D93" s="2"/>
      <c r="E93" s="2"/>
    </row>
    <row r="94" spans="1:5" s="13" customFormat="1" ht="3" customHeight="1" x14ac:dyDescent="0.2">
      <c r="A94" s="62"/>
      <c r="B94" s="136"/>
      <c r="C94" s="136"/>
      <c r="D94" s="136"/>
      <c r="E94" s="136"/>
    </row>
    <row r="95" spans="1:5" s="13" customFormat="1" ht="9" customHeight="1" x14ac:dyDescent="0.2">
      <c r="A95" s="62"/>
      <c r="B95" s="62"/>
      <c r="C95" s="62"/>
      <c r="D95" s="277"/>
      <c r="E95" s="62"/>
    </row>
    <row r="96" spans="1:5" s="13" customFormat="1" x14ac:dyDescent="0.2">
      <c r="A96" s="62"/>
      <c r="B96" s="304" t="s">
        <v>289</v>
      </c>
      <c r="C96" s="304"/>
      <c r="D96" s="304"/>
      <c r="E96" s="62"/>
    </row>
    <row r="98" spans="1:5" s="13" customFormat="1" ht="12" x14ac:dyDescent="0.2">
      <c r="A98" s="62"/>
      <c r="B98" s="325" t="s">
        <v>0</v>
      </c>
      <c r="C98" s="325"/>
      <c r="D98" s="62"/>
      <c r="E98" s="62"/>
    </row>
  </sheetData>
  <mergeCells count="7">
    <mergeCell ref="B98:C98"/>
    <mergeCell ref="B1:E1"/>
    <mergeCell ref="B4:B7"/>
    <mergeCell ref="C4:C6"/>
    <mergeCell ref="D4:D6"/>
    <mergeCell ref="E4:E6"/>
    <mergeCell ref="B96:D96"/>
  </mergeCells>
  <hyperlinks>
    <hyperlink ref="B98" location="Índice!A1" display="(Voltar ao Índice)"/>
  </hyperlinks>
  <printOptions horizontalCentered="1"/>
  <pageMargins left="0.27559055118110237" right="0.27559055118110237" top="0.6692913385826772" bottom="0.27559055118110237" header="0" footer="0"/>
  <pageSetup paperSize="9" fitToHeight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7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9" customWidth="1"/>
    <col min="11" max="11" width="6.7109375" style="1" customWidth="1"/>
    <col min="12" max="16384" width="12.5703125" style="1"/>
  </cols>
  <sheetData>
    <row r="1" spans="2:17" ht="33" customHeight="1" x14ac:dyDescent="0.2">
      <c r="B1" s="289" t="s">
        <v>292</v>
      </c>
      <c r="C1" s="289"/>
      <c r="D1" s="289"/>
      <c r="E1" s="289"/>
      <c r="F1" s="289"/>
      <c r="G1" s="289"/>
      <c r="H1" s="289"/>
      <c r="I1" s="289"/>
      <c r="J1" s="289"/>
    </row>
    <row r="2" spans="2:17" ht="11.25" customHeight="1" x14ac:dyDescent="0.2">
      <c r="B2" s="19"/>
      <c r="C2" s="19"/>
      <c r="D2" s="19"/>
      <c r="E2" s="19"/>
      <c r="F2" s="19"/>
      <c r="G2" s="19"/>
    </row>
    <row r="3" spans="2:17" ht="12.75" customHeight="1" x14ac:dyDescent="0.2">
      <c r="B3" s="125" t="s">
        <v>218</v>
      </c>
      <c r="C3" s="27"/>
      <c r="D3" s="48"/>
      <c r="E3" s="48"/>
      <c r="F3" s="48"/>
      <c r="H3" s="4"/>
      <c r="I3" s="4"/>
    </row>
    <row r="4" spans="2:17" s="6" customFormat="1" ht="18" customHeight="1" x14ac:dyDescent="0.2">
      <c r="B4" s="284" t="s">
        <v>4</v>
      </c>
      <c r="C4" s="285"/>
      <c r="D4" s="290" t="s">
        <v>38</v>
      </c>
      <c r="E4" s="290"/>
      <c r="F4" s="290"/>
      <c r="G4" s="290"/>
      <c r="H4" s="290"/>
      <c r="I4" s="290"/>
      <c r="J4" s="291"/>
    </row>
    <row r="5" spans="2:17" s="6" customFormat="1" ht="18" customHeight="1" x14ac:dyDescent="0.2">
      <c r="B5" s="284"/>
      <c r="C5" s="285"/>
      <c r="D5" s="285" t="s">
        <v>6</v>
      </c>
      <c r="E5" s="290" t="s">
        <v>272</v>
      </c>
      <c r="F5" s="290"/>
      <c r="G5" s="290"/>
      <c r="H5" s="290"/>
      <c r="I5" s="290" t="s">
        <v>215</v>
      </c>
      <c r="J5" s="291"/>
    </row>
    <row r="6" spans="2:17" s="6" customFormat="1" ht="18" customHeight="1" x14ac:dyDescent="0.2">
      <c r="B6" s="284"/>
      <c r="C6" s="285"/>
      <c r="D6" s="285"/>
      <c r="E6" s="292" t="s">
        <v>5</v>
      </c>
      <c r="F6" s="290" t="s">
        <v>273</v>
      </c>
      <c r="G6" s="290"/>
      <c r="H6" s="290"/>
      <c r="I6" s="290"/>
      <c r="J6" s="291"/>
    </row>
    <row r="7" spans="2:17" s="6" customFormat="1" ht="24" customHeight="1" x14ac:dyDescent="0.2">
      <c r="B7" s="284"/>
      <c r="C7" s="285"/>
      <c r="D7" s="285"/>
      <c r="E7" s="292"/>
      <c r="F7" s="138" t="s">
        <v>46</v>
      </c>
      <c r="G7" s="138" t="s">
        <v>47</v>
      </c>
      <c r="H7" s="138" t="s">
        <v>266</v>
      </c>
      <c r="I7" s="290"/>
      <c r="J7" s="291"/>
    </row>
    <row r="8" spans="2:17" ht="18" customHeight="1" x14ac:dyDescent="0.2">
      <c r="B8" s="284"/>
      <c r="C8" s="285"/>
      <c r="D8" s="138" t="s">
        <v>15</v>
      </c>
      <c r="E8" s="138" t="s">
        <v>15</v>
      </c>
      <c r="F8" s="138" t="s">
        <v>15</v>
      </c>
      <c r="G8" s="138" t="s">
        <v>15</v>
      </c>
      <c r="H8" s="138" t="s">
        <v>15</v>
      </c>
      <c r="I8" s="290" t="s">
        <v>15</v>
      </c>
      <c r="J8" s="291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0"/>
    </row>
    <row r="10" spans="2:17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5"/>
      <c r="J10" s="50"/>
    </row>
    <row r="11" spans="2:17" s="11" customFormat="1" ht="15" customHeight="1" x14ac:dyDescent="0.2">
      <c r="B11" s="76">
        <v>2019</v>
      </c>
      <c r="C11" s="74"/>
      <c r="D11" s="77">
        <v>8124</v>
      </c>
      <c r="E11" s="77">
        <v>911</v>
      </c>
      <c r="F11" s="77"/>
      <c r="G11" s="77"/>
      <c r="H11" s="77"/>
      <c r="I11" s="77" t="s">
        <v>39</v>
      </c>
      <c r="J11" s="77"/>
      <c r="L11" s="115"/>
      <c r="M11" s="115"/>
      <c r="N11" s="115"/>
      <c r="O11" s="115"/>
      <c r="P11" s="115"/>
      <c r="Q11" s="115"/>
    </row>
    <row r="12" spans="2:17" s="11" customFormat="1" ht="15" customHeight="1" x14ac:dyDescent="0.2">
      <c r="B12" s="76">
        <v>2018</v>
      </c>
      <c r="C12" s="74"/>
      <c r="D12" s="77">
        <v>7810</v>
      </c>
      <c r="E12" s="77">
        <v>947</v>
      </c>
      <c r="F12" s="77">
        <v>800</v>
      </c>
      <c r="G12" s="77"/>
      <c r="H12" s="77"/>
      <c r="I12" s="77">
        <v>709</v>
      </c>
      <c r="J12" s="197" t="s">
        <v>274</v>
      </c>
      <c r="L12" s="115"/>
      <c r="M12" s="115"/>
      <c r="N12" s="115"/>
      <c r="O12" s="115"/>
      <c r="P12" s="115"/>
      <c r="Q12" s="115"/>
    </row>
    <row r="13" spans="2:17" s="11" customFormat="1" ht="15" customHeight="1" x14ac:dyDescent="0.2">
      <c r="B13" s="76">
        <v>2017</v>
      </c>
      <c r="C13" s="74"/>
      <c r="D13" s="77">
        <v>7430</v>
      </c>
      <c r="E13" s="77">
        <v>876</v>
      </c>
      <c r="F13" s="77">
        <v>768</v>
      </c>
      <c r="G13" s="77">
        <v>653</v>
      </c>
      <c r="H13" s="77"/>
      <c r="I13" s="77">
        <v>584</v>
      </c>
      <c r="L13" s="115"/>
      <c r="M13" s="115"/>
      <c r="N13" s="115"/>
      <c r="O13" s="115"/>
      <c r="P13" s="115"/>
      <c r="Q13" s="115"/>
    </row>
    <row r="14" spans="2:17" s="11" customFormat="1" ht="15" customHeight="1" x14ac:dyDescent="0.2">
      <c r="B14" s="76">
        <v>2016</v>
      </c>
      <c r="C14" s="74"/>
      <c r="D14" s="77">
        <v>7122</v>
      </c>
      <c r="E14" s="77">
        <v>714</v>
      </c>
      <c r="F14" s="77">
        <v>611</v>
      </c>
      <c r="G14" s="77">
        <v>515</v>
      </c>
      <c r="H14" s="77"/>
      <c r="I14" s="12">
        <v>562</v>
      </c>
      <c r="J14" s="114"/>
      <c r="L14" s="115"/>
      <c r="M14" s="115"/>
      <c r="N14" s="115"/>
      <c r="O14" s="115"/>
      <c r="P14" s="115"/>
      <c r="Q14" s="115"/>
    </row>
    <row r="15" spans="2:17" s="11" customFormat="1" ht="15" customHeight="1" x14ac:dyDescent="0.2">
      <c r="B15" s="76">
        <v>2015</v>
      </c>
      <c r="C15" s="76" t="str">
        <f t="shared" ref="C15:C16" si="0">IF(B15=2008,$C$2,"")</f>
        <v/>
      </c>
      <c r="D15" s="77">
        <v>7129</v>
      </c>
      <c r="E15" s="77">
        <v>793</v>
      </c>
      <c r="F15" s="77">
        <v>672</v>
      </c>
      <c r="G15" s="77">
        <v>564</v>
      </c>
      <c r="H15" s="77"/>
      <c r="I15" s="77">
        <v>735</v>
      </c>
      <c r="L15" s="115"/>
      <c r="M15" s="115"/>
      <c r="N15" s="115"/>
      <c r="O15" s="115"/>
      <c r="P15" s="115"/>
      <c r="Q15" s="115"/>
    </row>
    <row r="16" spans="2:17" s="11" customFormat="1" ht="15" customHeight="1" x14ac:dyDescent="0.2">
      <c r="B16" s="76">
        <v>2014</v>
      </c>
      <c r="C16" s="76" t="str">
        <f t="shared" si="0"/>
        <v/>
      </c>
      <c r="D16" s="77">
        <v>7100</v>
      </c>
      <c r="E16" s="77">
        <v>755</v>
      </c>
      <c r="F16" s="77">
        <v>630</v>
      </c>
      <c r="G16" s="77">
        <v>515</v>
      </c>
      <c r="H16" s="77">
        <v>373</v>
      </c>
      <c r="I16" s="77">
        <v>755</v>
      </c>
      <c r="J16" s="114"/>
      <c r="L16" s="115"/>
      <c r="M16" s="115"/>
      <c r="N16" s="115"/>
      <c r="O16" s="115"/>
      <c r="P16" s="115"/>
      <c r="Q16" s="115"/>
    </row>
    <row r="17" spans="2:17" s="11" customFormat="1" ht="15" customHeight="1" x14ac:dyDescent="0.2">
      <c r="B17" s="251" t="s">
        <v>3</v>
      </c>
      <c r="C17" s="74"/>
      <c r="D17" s="74"/>
      <c r="E17" s="77"/>
      <c r="F17" s="77"/>
      <c r="G17" s="77"/>
      <c r="H17" s="77"/>
      <c r="I17" s="77"/>
      <c r="J17" s="114"/>
      <c r="L17" s="115"/>
      <c r="M17" s="115"/>
      <c r="N17" s="115"/>
      <c r="O17" s="115"/>
      <c r="P17" s="115"/>
      <c r="Q17" s="115"/>
    </row>
    <row r="18" spans="2:17" s="11" customFormat="1" ht="15" customHeight="1" x14ac:dyDescent="0.2">
      <c r="B18" s="252" t="s">
        <v>34</v>
      </c>
      <c r="C18" s="203"/>
      <c r="D18" s="203"/>
      <c r="E18" s="203"/>
      <c r="F18" s="77"/>
      <c r="G18" s="77"/>
      <c r="H18" s="77"/>
      <c r="I18" s="77"/>
      <c r="J18" s="114"/>
      <c r="L18" s="115"/>
      <c r="M18" s="115"/>
      <c r="N18" s="115"/>
      <c r="O18" s="115"/>
      <c r="P18" s="115"/>
      <c r="Q18" s="115"/>
    </row>
    <row r="19" spans="2:17" s="11" customFormat="1" ht="15" customHeight="1" x14ac:dyDescent="0.2">
      <c r="B19" s="76">
        <v>2019</v>
      </c>
      <c r="C19" s="252"/>
      <c r="D19" s="77">
        <v>1079</v>
      </c>
      <c r="E19" s="77">
        <v>131</v>
      </c>
      <c r="F19" s="77"/>
      <c r="G19" s="77"/>
      <c r="H19" s="77"/>
      <c r="I19" s="77" t="s">
        <v>39</v>
      </c>
      <c r="J19" s="114"/>
      <c r="L19" s="115"/>
      <c r="M19" s="115"/>
      <c r="N19" s="115"/>
      <c r="O19" s="115"/>
      <c r="P19" s="115"/>
      <c r="Q19" s="115"/>
    </row>
    <row r="20" spans="2:17" s="11" customFormat="1" ht="15" customHeight="1" x14ac:dyDescent="0.2">
      <c r="B20" s="76">
        <v>2018</v>
      </c>
      <c r="C20" s="76"/>
      <c r="D20" s="77">
        <v>1135</v>
      </c>
      <c r="E20" s="77">
        <v>166</v>
      </c>
      <c r="F20" s="77">
        <v>115</v>
      </c>
      <c r="G20" s="77"/>
      <c r="H20" s="77"/>
      <c r="I20" s="77">
        <v>215</v>
      </c>
      <c r="J20" s="114" t="s">
        <v>274</v>
      </c>
      <c r="L20" s="115"/>
      <c r="M20" s="115"/>
      <c r="N20" s="115"/>
      <c r="O20" s="115"/>
      <c r="P20" s="115"/>
      <c r="Q20" s="115"/>
    </row>
    <row r="21" spans="2:17" s="11" customFormat="1" ht="15" customHeight="1" x14ac:dyDescent="0.2">
      <c r="B21" s="76">
        <v>2017</v>
      </c>
      <c r="C21" s="76"/>
      <c r="D21" s="77">
        <v>1131</v>
      </c>
      <c r="E21" s="77">
        <v>185</v>
      </c>
      <c r="F21" s="77">
        <v>136</v>
      </c>
      <c r="G21" s="77">
        <v>102</v>
      </c>
      <c r="H21" s="77"/>
      <c r="I21" s="77">
        <v>156</v>
      </c>
      <c r="J21" s="114"/>
      <c r="L21" s="115"/>
      <c r="M21" s="115"/>
      <c r="N21" s="115"/>
      <c r="O21" s="115"/>
      <c r="P21" s="115"/>
      <c r="Q21" s="115"/>
    </row>
    <row r="22" spans="2:17" s="11" customFormat="1" ht="15" customHeight="1" x14ac:dyDescent="0.2">
      <c r="B22" s="76">
        <v>2016</v>
      </c>
      <c r="C22" s="76"/>
      <c r="D22" s="77">
        <v>1085</v>
      </c>
      <c r="E22" s="77">
        <v>167</v>
      </c>
      <c r="F22" s="77">
        <v>129</v>
      </c>
      <c r="G22" s="77">
        <v>97</v>
      </c>
      <c r="H22" s="77"/>
      <c r="I22" s="77">
        <v>136</v>
      </c>
      <c r="J22" s="114"/>
      <c r="L22" s="115"/>
      <c r="M22" s="115"/>
      <c r="N22" s="115"/>
      <c r="O22" s="115"/>
      <c r="P22" s="115"/>
      <c r="Q22" s="115"/>
    </row>
    <row r="23" spans="2:17" s="11" customFormat="1" ht="15" customHeight="1" x14ac:dyDescent="0.2">
      <c r="B23" s="76">
        <v>2015</v>
      </c>
      <c r="C23" s="76"/>
      <c r="D23" s="77">
        <v>1083</v>
      </c>
      <c r="E23" s="77">
        <v>165</v>
      </c>
      <c r="F23" s="77">
        <v>127</v>
      </c>
      <c r="G23" s="77">
        <v>100</v>
      </c>
      <c r="H23" s="77"/>
      <c r="I23" s="77">
        <v>169</v>
      </c>
      <c r="L23" s="115"/>
      <c r="M23" s="115"/>
      <c r="N23" s="115"/>
      <c r="O23" s="115"/>
      <c r="P23" s="115"/>
      <c r="Q23" s="115"/>
    </row>
    <row r="24" spans="2:17" s="11" customFormat="1" ht="15" customHeight="1" x14ac:dyDescent="0.2">
      <c r="B24" s="76">
        <v>2014</v>
      </c>
      <c r="C24" s="76"/>
      <c r="D24" s="77">
        <v>1109</v>
      </c>
      <c r="E24" s="77">
        <v>178</v>
      </c>
      <c r="F24" s="77">
        <v>128</v>
      </c>
      <c r="G24" s="77">
        <v>93</v>
      </c>
      <c r="H24" s="77">
        <v>56</v>
      </c>
      <c r="I24" s="77">
        <v>194</v>
      </c>
      <c r="J24" s="114"/>
      <c r="L24" s="115"/>
      <c r="M24" s="115"/>
      <c r="N24" s="115"/>
      <c r="O24" s="115"/>
      <c r="P24" s="115"/>
      <c r="Q24" s="115"/>
    </row>
    <row r="25" spans="2:17" s="11" customFormat="1" ht="15" customHeight="1" x14ac:dyDescent="0.2">
      <c r="B25" s="252" t="s">
        <v>35</v>
      </c>
      <c r="C25" s="203"/>
      <c r="D25" s="203"/>
      <c r="E25" s="203"/>
      <c r="F25" s="77"/>
      <c r="G25" s="77"/>
      <c r="H25" s="77"/>
      <c r="I25" s="77"/>
      <c r="J25" s="114"/>
      <c r="L25" s="115"/>
      <c r="M25" s="115"/>
      <c r="N25" s="115"/>
      <c r="O25" s="115"/>
      <c r="P25" s="115"/>
      <c r="Q25" s="115"/>
    </row>
    <row r="26" spans="2:17" s="11" customFormat="1" ht="15" customHeight="1" x14ac:dyDescent="0.2">
      <c r="B26" s="76">
        <v>2019</v>
      </c>
      <c r="C26" s="252"/>
      <c r="D26" s="77">
        <v>7045</v>
      </c>
      <c r="E26" s="77">
        <v>780</v>
      </c>
      <c r="F26" s="77"/>
      <c r="G26" s="77"/>
      <c r="H26" s="77"/>
      <c r="I26" s="77" t="s">
        <v>39</v>
      </c>
      <c r="J26" s="114"/>
      <c r="L26" s="115"/>
      <c r="M26" s="115"/>
      <c r="N26" s="115"/>
      <c r="O26" s="115"/>
      <c r="P26" s="115"/>
      <c r="Q26" s="115"/>
    </row>
    <row r="27" spans="2:17" s="11" customFormat="1" ht="15" customHeight="1" x14ac:dyDescent="0.2">
      <c r="B27" s="76">
        <v>2018</v>
      </c>
      <c r="C27" s="252"/>
      <c r="D27" s="77">
        <v>6675</v>
      </c>
      <c r="E27" s="77">
        <v>781</v>
      </c>
      <c r="F27" s="77">
        <v>685</v>
      </c>
      <c r="G27" s="77"/>
      <c r="H27" s="77"/>
      <c r="I27" s="77">
        <v>494</v>
      </c>
      <c r="J27" s="114" t="s">
        <v>274</v>
      </c>
      <c r="L27" s="115"/>
      <c r="M27" s="115"/>
      <c r="N27" s="115"/>
      <c r="O27" s="115"/>
      <c r="P27" s="115"/>
      <c r="Q27" s="115"/>
    </row>
    <row r="28" spans="2:17" s="11" customFormat="1" ht="15" customHeight="1" x14ac:dyDescent="0.2">
      <c r="B28" s="76">
        <v>2017</v>
      </c>
      <c r="C28" s="252"/>
      <c r="D28" s="77">
        <v>6299</v>
      </c>
      <c r="E28" s="77">
        <v>691</v>
      </c>
      <c r="F28" s="77">
        <v>632</v>
      </c>
      <c r="G28" s="77">
        <v>551</v>
      </c>
      <c r="H28" s="77"/>
      <c r="I28" s="77">
        <v>428</v>
      </c>
      <c r="L28" s="115"/>
      <c r="M28" s="115"/>
      <c r="N28" s="115"/>
      <c r="O28" s="115"/>
      <c r="P28" s="115"/>
      <c r="Q28" s="115"/>
    </row>
    <row r="29" spans="2:17" s="11" customFormat="1" ht="15" customHeight="1" x14ac:dyDescent="0.2">
      <c r="B29" s="76">
        <v>2016</v>
      </c>
      <c r="C29" s="252"/>
      <c r="D29" s="77">
        <v>6037</v>
      </c>
      <c r="E29" s="77">
        <v>547</v>
      </c>
      <c r="F29" s="77">
        <v>482</v>
      </c>
      <c r="G29" s="77">
        <v>418</v>
      </c>
      <c r="H29" s="77"/>
      <c r="I29" s="77">
        <v>426</v>
      </c>
      <c r="J29" s="114"/>
      <c r="L29" s="115"/>
      <c r="M29" s="115"/>
      <c r="N29" s="115"/>
      <c r="O29" s="115"/>
      <c r="P29" s="115"/>
      <c r="Q29" s="115"/>
    </row>
    <row r="30" spans="2:17" s="11" customFormat="1" ht="15" customHeight="1" x14ac:dyDescent="0.2">
      <c r="B30" s="76">
        <v>2015</v>
      </c>
      <c r="C30" s="76"/>
      <c r="D30" s="77">
        <v>6046</v>
      </c>
      <c r="E30" s="77">
        <v>628</v>
      </c>
      <c r="F30" s="77">
        <v>545</v>
      </c>
      <c r="G30" s="77">
        <v>464</v>
      </c>
      <c r="H30" s="77"/>
      <c r="I30" s="77">
        <v>566</v>
      </c>
      <c r="L30" s="115"/>
      <c r="M30" s="115"/>
      <c r="N30" s="115"/>
      <c r="O30" s="115"/>
      <c r="P30" s="115"/>
      <c r="Q30" s="115"/>
    </row>
    <row r="31" spans="2:17" s="11" customFormat="1" ht="15" customHeight="1" x14ac:dyDescent="0.2">
      <c r="B31" s="76">
        <v>2014</v>
      </c>
      <c r="C31" s="76"/>
      <c r="D31" s="77">
        <v>5991</v>
      </c>
      <c r="E31" s="77">
        <v>577</v>
      </c>
      <c r="F31" s="77">
        <v>502</v>
      </c>
      <c r="G31" s="77">
        <v>422</v>
      </c>
      <c r="H31" s="77">
        <v>317</v>
      </c>
      <c r="I31" s="77">
        <v>561</v>
      </c>
      <c r="J31" s="114"/>
      <c r="L31" s="115"/>
      <c r="M31" s="115"/>
      <c r="N31" s="115"/>
      <c r="O31" s="115"/>
      <c r="P31" s="115"/>
      <c r="Q31" s="115"/>
    </row>
    <row r="32" spans="2:17" ht="9.75" customHeight="1" x14ac:dyDescent="0.2">
      <c r="B32" s="49"/>
      <c r="C32" s="49"/>
      <c r="D32" s="49"/>
      <c r="E32" s="49"/>
      <c r="F32" s="49"/>
      <c r="G32" s="49"/>
      <c r="H32" s="49"/>
      <c r="I32" s="49"/>
    </row>
    <row r="33" spans="2:10" ht="3" customHeight="1" x14ac:dyDescent="0.2">
      <c r="B33" s="136"/>
      <c r="C33" s="136"/>
      <c r="D33" s="136"/>
      <c r="E33" s="136"/>
      <c r="F33" s="136"/>
      <c r="G33" s="136"/>
      <c r="H33" s="136"/>
      <c r="I33" s="136"/>
      <c r="J33" s="136"/>
    </row>
    <row r="34" spans="2:10" ht="9" customHeight="1" x14ac:dyDescent="0.2">
      <c r="E34" s="77"/>
    </row>
    <row r="35" spans="2:10" ht="12.75" customHeight="1" x14ac:dyDescent="0.2">
      <c r="B35" s="288" t="s">
        <v>289</v>
      </c>
      <c r="C35" s="288"/>
      <c r="D35" s="288"/>
      <c r="E35" s="288"/>
      <c r="F35" s="288"/>
      <c r="G35" s="288"/>
    </row>
    <row r="37" spans="2:10" ht="12" x14ac:dyDescent="0.2">
      <c r="B37" s="133" t="s">
        <v>0</v>
      </c>
      <c r="C37" s="26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9" customWidth="1"/>
    <col min="10" max="10" width="6.7109375" style="1" customWidth="1"/>
    <col min="11" max="16384" width="12.5703125" style="1"/>
  </cols>
  <sheetData>
    <row r="1" spans="2:15" ht="24" customHeight="1" x14ac:dyDescent="0.2">
      <c r="B1" s="289" t="s">
        <v>293</v>
      </c>
      <c r="C1" s="289"/>
      <c r="D1" s="289"/>
      <c r="E1" s="289"/>
      <c r="F1" s="289"/>
      <c r="G1" s="289"/>
      <c r="H1" s="289"/>
      <c r="I1" s="289"/>
    </row>
    <row r="2" spans="2:15" ht="11.25" customHeight="1" x14ac:dyDescent="0.2">
      <c r="B2" s="19"/>
      <c r="C2" s="19"/>
      <c r="D2" s="19"/>
      <c r="E2" s="19"/>
      <c r="F2" s="19"/>
    </row>
    <row r="3" spans="2:15" ht="12.75" customHeight="1" x14ac:dyDescent="0.2">
      <c r="B3" s="125" t="s">
        <v>218</v>
      </c>
      <c r="C3" s="27"/>
      <c r="D3" s="48"/>
      <c r="E3" s="48"/>
      <c r="G3" s="4"/>
      <c r="H3" s="4"/>
    </row>
    <row r="4" spans="2:15" s="6" customFormat="1" ht="12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1"/>
    </row>
    <row r="5" spans="2:15" s="6" customFormat="1" ht="12" customHeight="1" x14ac:dyDescent="0.2">
      <c r="B5" s="284"/>
      <c r="C5" s="285"/>
      <c r="D5" s="290"/>
      <c r="E5" s="290"/>
      <c r="F5" s="290"/>
      <c r="G5" s="290"/>
      <c r="H5" s="290"/>
      <c r="I5" s="291"/>
    </row>
    <row r="6" spans="2:15" s="6" customFormat="1" ht="24" customHeight="1" x14ac:dyDescent="0.2">
      <c r="B6" s="284"/>
      <c r="C6" s="285"/>
      <c r="D6" s="290" t="s">
        <v>13</v>
      </c>
      <c r="E6" s="290" t="s">
        <v>275</v>
      </c>
      <c r="F6" s="290"/>
      <c r="G6" s="290"/>
      <c r="H6" s="290" t="s">
        <v>216</v>
      </c>
      <c r="I6" s="291"/>
    </row>
    <row r="7" spans="2:15" s="6" customFormat="1" ht="24" customHeight="1" x14ac:dyDescent="0.2">
      <c r="B7" s="284"/>
      <c r="C7" s="285"/>
      <c r="D7" s="290"/>
      <c r="E7" s="138" t="s">
        <v>46</v>
      </c>
      <c r="F7" s="138" t="s">
        <v>47</v>
      </c>
      <c r="G7" s="138" t="s">
        <v>265</v>
      </c>
      <c r="H7" s="290"/>
      <c r="I7" s="291"/>
    </row>
    <row r="8" spans="2:15" ht="18" customHeight="1" x14ac:dyDescent="0.2">
      <c r="B8" s="284"/>
      <c r="C8" s="285"/>
      <c r="D8" s="138" t="s">
        <v>16</v>
      </c>
      <c r="E8" s="138" t="s">
        <v>16</v>
      </c>
      <c r="F8" s="138" t="s">
        <v>16</v>
      </c>
      <c r="G8" s="138" t="s">
        <v>16</v>
      </c>
      <c r="H8" s="291" t="s">
        <v>16</v>
      </c>
      <c r="I8" s="293"/>
    </row>
    <row r="9" spans="2:15" s="9" customFormat="1" ht="3.75" customHeight="1" x14ac:dyDescent="0.2">
      <c r="B9" s="7"/>
      <c r="C9" s="7"/>
      <c r="D9" s="8"/>
      <c r="E9" s="8"/>
      <c r="F9" s="8"/>
      <c r="G9" s="8"/>
      <c r="H9" s="8"/>
      <c r="I9" s="51"/>
    </row>
    <row r="10" spans="2:15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48"/>
    </row>
    <row r="11" spans="2:15" s="11" customFormat="1" ht="15" customHeight="1" x14ac:dyDescent="0.2">
      <c r="B11" s="76">
        <v>2019</v>
      </c>
      <c r="C11" s="74"/>
      <c r="D11" s="14">
        <v>14.63</v>
      </c>
      <c r="E11" s="14"/>
      <c r="F11" s="14"/>
      <c r="G11" s="14"/>
      <c r="H11" s="14">
        <v>12.77</v>
      </c>
      <c r="I11" s="11" t="s">
        <v>357</v>
      </c>
      <c r="K11" s="189"/>
      <c r="L11" s="189"/>
      <c r="M11" s="189"/>
      <c r="N11" s="189"/>
      <c r="O11" s="189"/>
    </row>
    <row r="12" spans="2:15" s="11" customFormat="1" ht="15" customHeight="1" x14ac:dyDescent="0.2">
      <c r="B12" s="76">
        <v>2018</v>
      </c>
      <c r="C12" s="74"/>
      <c r="D12" s="14">
        <v>16.149999999999999</v>
      </c>
      <c r="E12" s="14">
        <v>76.459999999999994</v>
      </c>
      <c r="F12" s="14"/>
      <c r="G12" s="14"/>
      <c r="H12" s="14">
        <v>12.32</v>
      </c>
      <c r="I12" s="11" t="s">
        <v>274</v>
      </c>
      <c r="K12" s="189"/>
      <c r="L12" s="189"/>
      <c r="M12" s="189"/>
      <c r="N12" s="189"/>
      <c r="O12" s="189"/>
    </row>
    <row r="13" spans="2:15" s="11" customFormat="1" ht="15" customHeight="1" x14ac:dyDescent="0.2">
      <c r="B13" s="76">
        <v>2017</v>
      </c>
      <c r="C13" s="74"/>
      <c r="D13" s="14">
        <v>16.14</v>
      </c>
      <c r="E13" s="14">
        <v>75.3</v>
      </c>
      <c r="F13" s="14">
        <v>57.49</v>
      </c>
      <c r="G13" s="14"/>
      <c r="H13" s="14">
        <v>11.44</v>
      </c>
      <c r="K13" s="189"/>
      <c r="L13" s="189"/>
      <c r="M13" s="189"/>
      <c r="N13" s="189"/>
      <c r="O13" s="189"/>
    </row>
    <row r="14" spans="2:15" s="11" customFormat="1" ht="15" customHeight="1" x14ac:dyDescent="0.2">
      <c r="B14" s="76">
        <v>2016</v>
      </c>
      <c r="C14" s="74"/>
      <c r="D14" s="14">
        <v>15.55</v>
      </c>
      <c r="E14" s="14">
        <v>74.88</v>
      </c>
      <c r="F14" s="14">
        <v>58.06</v>
      </c>
      <c r="G14" s="14"/>
      <c r="H14" s="14">
        <v>11.82</v>
      </c>
      <c r="K14" s="189"/>
      <c r="L14" s="189"/>
      <c r="M14" s="189"/>
      <c r="N14" s="189"/>
      <c r="O14" s="189"/>
    </row>
    <row r="15" spans="2:15" s="11" customFormat="1" ht="15" customHeight="1" x14ac:dyDescent="0.2">
      <c r="B15" s="76">
        <v>2015</v>
      </c>
      <c r="C15" s="76" t="str">
        <f t="shared" ref="C15:C16" si="0">IF(B15=2008,$C$2,"")</f>
        <v/>
      </c>
      <c r="D15" s="14">
        <v>15.92</v>
      </c>
      <c r="E15" s="14">
        <v>73.19</v>
      </c>
      <c r="F15" s="14">
        <v>56.86</v>
      </c>
      <c r="G15" s="14"/>
      <c r="H15" s="14">
        <v>13.31</v>
      </c>
      <c r="K15" s="189"/>
      <c r="L15" s="189"/>
      <c r="M15" s="189"/>
      <c r="N15" s="189"/>
      <c r="O15" s="189"/>
    </row>
    <row r="16" spans="2:15" s="11" customFormat="1" ht="15" customHeight="1" x14ac:dyDescent="0.2">
      <c r="B16" s="76">
        <v>2014</v>
      </c>
      <c r="C16" s="76" t="str">
        <f t="shared" si="0"/>
        <v/>
      </c>
      <c r="D16" s="14">
        <v>15.27</v>
      </c>
      <c r="E16" s="14">
        <v>73.040000000000006</v>
      </c>
      <c r="F16" s="14">
        <v>55.41</v>
      </c>
      <c r="G16" s="14">
        <v>33.97</v>
      </c>
      <c r="H16" s="14">
        <v>13.26</v>
      </c>
      <c r="K16" s="189"/>
      <c r="L16" s="189"/>
      <c r="M16" s="189"/>
      <c r="N16" s="189"/>
      <c r="O16" s="189"/>
    </row>
    <row r="17" spans="2:15" s="11" customFormat="1" ht="15" customHeight="1" x14ac:dyDescent="0.2">
      <c r="B17" s="251" t="s">
        <v>3</v>
      </c>
      <c r="C17" s="74"/>
      <c r="D17" s="74"/>
      <c r="E17" s="14"/>
      <c r="F17" s="14"/>
      <c r="G17" s="14"/>
      <c r="H17" s="14"/>
      <c r="I17" s="114"/>
      <c r="K17" s="189"/>
      <c r="L17" s="189"/>
      <c r="M17" s="189"/>
      <c r="N17" s="189"/>
      <c r="O17" s="189"/>
    </row>
    <row r="18" spans="2:15" s="11" customFormat="1" ht="15" customHeight="1" x14ac:dyDescent="0.2">
      <c r="B18" s="252" t="s">
        <v>34</v>
      </c>
      <c r="C18" s="203"/>
      <c r="D18" s="203"/>
      <c r="E18" s="203"/>
      <c r="F18" s="14"/>
      <c r="G18" s="14"/>
      <c r="H18" s="14"/>
      <c r="I18" s="114"/>
      <c r="K18" s="189"/>
      <c r="L18" s="189"/>
      <c r="M18" s="189"/>
      <c r="N18" s="189"/>
      <c r="O18" s="189"/>
    </row>
    <row r="19" spans="2:15" s="11" customFormat="1" ht="15" customHeight="1" x14ac:dyDescent="0.2">
      <c r="B19" s="76">
        <v>2019</v>
      </c>
      <c r="C19" s="252"/>
      <c r="D19" s="14">
        <v>16.73</v>
      </c>
      <c r="E19" s="14"/>
      <c r="F19" s="14"/>
      <c r="G19" s="14"/>
      <c r="H19" s="14">
        <v>15.48</v>
      </c>
      <c r="I19" s="11" t="s">
        <v>357</v>
      </c>
      <c r="K19" s="189"/>
      <c r="L19" s="189"/>
      <c r="M19" s="189"/>
      <c r="N19" s="189"/>
      <c r="O19" s="189"/>
    </row>
    <row r="20" spans="2:15" s="11" customFormat="1" ht="15" customHeight="1" x14ac:dyDescent="0.2">
      <c r="B20" s="76">
        <v>2018</v>
      </c>
      <c r="C20" s="76"/>
      <c r="D20" s="14">
        <v>18.559999999999999</v>
      </c>
      <c r="E20" s="14">
        <v>73.02</v>
      </c>
      <c r="F20" s="14"/>
      <c r="G20" s="14"/>
      <c r="H20" s="14">
        <v>15.12</v>
      </c>
      <c r="I20" s="11" t="s">
        <v>274</v>
      </c>
      <c r="K20" s="189"/>
      <c r="L20" s="189"/>
      <c r="M20" s="189"/>
      <c r="N20" s="189"/>
      <c r="O20" s="189"/>
    </row>
    <row r="21" spans="2:15" s="11" customFormat="1" ht="15" customHeight="1" x14ac:dyDescent="0.2">
      <c r="B21" s="76">
        <v>2017</v>
      </c>
      <c r="C21" s="76"/>
      <c r="D21" s="14">
        <v>18.96</v>
      </c>
      <c r="E21" s="14">
        <v>71.150000000000006</v>
      </c>
      <c r="F21" s="14">
        <v>51.51</v>
      </c>
      <c r="G21" s="14"/>
      <c r="H21" s="14">
        <v>14.25</v>
      </c>
      <c r="K21" s="189"/>
      <c r="L21" s="189"/>
      <c r="M21" s="189"/>
      <c r="N21" s="189"/>
      <c r="O21" s="189"/>
    </row>
    <row r="22" spans="2:15" s="11" customFormat="1" ht="15" customHeight="1" x14ac:dyDescent="0.2">
      <c r="B22" s="76">
        <v>2016</v>
      </c>
      <c r="C22" s="76"/>
      <c r="D22" s="14">
        <v>18.95</v>
      </c>
      <c r="E22" s="14">
        <v>71.569999999999993</v>
      </c>
      <c r="F22" s="14">
        <v>52.98</v>
      </c>
      <c r="G22" s="14"/>
      <c r="H22" s="14">
        <v>14.45</v>
      </c>
      <c r="K22" s="189"/>
      <c r="L22" s="189"/>
      <c r="M22" s="189"/>
      <c r="N22" s="189"/>
      <c r="O22" s="189"/>
    </row>
    <row r="23" spans="2:15" s="11" customFormat="1" ht="15" customHeight="1" x14ac:dyDescent="0.2">
      <c r="B23" s="76">
        <v>2015</v>
      </c>
      <c r="C23" s="76"/>
      <c r="D23" s="14">
        <v>19.510000000000002</v>
      </c>
      <c r="E23" s="14">
        <v>70.42</v>
      </c>
      <c r="F23" s="14">
        <v>53.15</v>
      </c>
      <c r="G23" s="14"/>
      <c r="H23" s="14">
        <v>15.79</v>
      </c>
      <c r="K23" s="189"/>
      <c r="L23" s="189"/>
      <c r="M23" s="189"/>
      <c r="N23" s="189"/>
      <c r="O23" s="189"/>
    </row>
    <row r="24" spans="2:15" s="11" customFormat="1" ht="15" customHeight="1" x14ac:dyDescent="0.2">
      <c r="B24" s="76">
        <v>2014</v>
      </c>
      <c r="C24" s="76"/>
      <c r="D24" s="14">
        <v>18.93</v>
      </c>
      <c r="E24" s="14">
        <v>70.34</v>
      </c>
      <c r="F24" s="14">
        <v>51.57</v>
      </c>
      <c r="G24" s="14">
        <v>29.26</v>
      </c>
      <c r="H24" s="14">
        <v>15.89</v>
      </c>
      <c r="K24" s="189"/>
      <c r="L24" s="189"/>
      <c r="M24" s="189"/>
      <c r="N24" s="189"/>
      <c r="O24" s="189"/>
    </row>
    <row r="25" spans="2:15" s="11" customFormat="1" ht="15" customHeight="1" x14ac:dyDescent="0.2">
      <c r="B25" s="252" t="s">
        <v>35</v>
      </c>
      <c r="C25" s="203"/>
      <c r="D25" s="203"/>
      <c r="E25" s="203"/>
      <c r="F25" s="14"/>
      <c r="G25" s="14"/>
      <c r="H25" s="14"/>
      <c r="I25" s="114"/>
      <c r="K25" s="189"/>
      <c r="L25" s="189"/>
      <c r="M25" s="189"/>
      <c r="N25" s="189"/>
      <c r="O25" s="189"/>
    </row>
    <row r="26" spans="2:15" s="11" customFormat="1" ht="15" customHeight="1" x14ac:dyDescent="0.2">
      <c r="B26" s="76">
        <v>2019</v>
      </c>
      <c r="C26" s="252"/>
      <c r="D26" s="14">
        <v>10.45</v>
      </c>
      <c r="E26" s="14"/>
      <c r="F26" s="14"/>
      <c r="G26" s="14"/>
      <c r="H26" s="14">
        <v>7.37</v>
      </c>
      <c r="I26" s="11" t="s">
        <v>357</v>
      </c>
      <c r="K26" s="189"/>
      <c r="L26" s="189"/>
      <c r="M26" s="189"/>
      <c r="N26" s="189"/>
      <c r="O26" s="189"/>
    </row>
    <row r="27" spans="2:15" s="11" customFormat="1" ht="15" customHeight="1" x14ac:dyDescent="0.2">
      <c r="B27" s="76">
        <v>2018</v>
      </c>
      <c r="C27" s="252"/>
      <c r="D27" s="14">
        <v>11.19</v>
      </c>
      <c r="E27" s="14">
        <v>88.17</v>
      </c>
      <c r="F27" s="14"/>
      <c r="G27" s="14"/>
      <c r="H27" s="14">
        <v>6.57</v>
      </c>
      <c r="I27" s="11" t="s">
        <v>274</v>
      </c>
      <c r="K27" s="189"/>
      <c r="L27" s="189"/>
      <c r="M27" s="189"/>
      <c r="N27" s="189"/>
      <c r="O27" s="189"/>
    </row>
    <row r="28" spans="2:15" s="11" customFormat="1" ht="15" customHeight="1" x14ac:dyDescent="0.2">
      <c r="B28" s="76">
        <v>2017</v>
      </c>
      <c r="C28" s="252"/>
      <c r="D28" s="14">
        <v>10.28</v>
      </c>
      <c r="E28" s="14">
        <v>91.23</v>
      </c>
      <c r="F28" s="14">
        <v>80.430000000000007</v>
      </c>
      <c r="G28" s="14"/>
      <c r="H28" s="14">
        <v>5.57</v>
      </c>
      <c r="K28" s="189"/>
      <c r="L28" s="189"/>
      <c r="M28" s="189"/>
      <c r="N28" s="189"/>
      <c r="O28" s="189"/>
    </row>
    <row r="29" spans="2:15" s="11" customFormat="1" ht="15" customHeight="1" x14ac:dyDescent="0.2">
      <c r="B29" s="76">
        <v>2016</v>
      </c>
      <c r="C29" s="252"/>
      <c r="D29" s="14">
        <v>8.5399999999999991</v>
      </c>
      <c r="E29" s="14">
        <v>89.97</v>
      </c>
      <c r="F29" s="14">
        <v>81.209999999999994</v>
      </c>
      <c r="G29" s="14"/>
      <c r="H29" s="14">
        <v>6.41</v>
      </c>
      <c r="K29" s="189"/>
      <c r="L29" s="189"/>
      <c r="M29" s="189"/>
      <c r="N29" s="189"/>
      <c r="O29" s="189"/>
    </row>
    <row r="30" spans="2:15" s="11" customFormat="1" ht="15" customHeight="1" x14ac:dyDescent="0.2">
      <c r="B30" s="76">
        <v>2015</v>
      </c>
      <c r="C30" s="76"/>
      <c r="D30" s="14">
        <v>8.8000000000000007</v>
      </c>
      <c r="E30" s="14">
        <v>85.38</v>
      </c>
      <c r="F30" s="14">
        <v>73.239999999999995</v>
      </c>
      <c r="G30" s="14"/>
      <c r="H30" s="14">
        <v>8.3800000000000008</v>
      </c>
      <c r="K30" s="189"/>
      <c r="L30" s="189"/>
      <c r="M30" s="189"/>
      <c r="N30" s="189"/>
      <c r="O30" s="189"/>
    </row>
    <row r="31" spans="2:15" s="11" customFormat="1" ht="15" customHeight="1" x14ac:dyDescent="0.2">
      <c r="B31" s="76">
        <v>2014</v>
      </c>
      <c r="C31" s="76"/>
      <c r="D31" s="14">
        <v>8.32</v>
      </c>
      <c r="E31" s="14">
        <v>84.69</v>
      </c>
      <c r="F31" s="14">
        <v>72.010000000000005</v>
      </c>
      <c r="G31" s="14">
        <v>54.37</v>
      </c>
      <c r="H31" s="14">
        <v>8.26</v>
      </c>
      <c r="K31" s="189"/>
      <c r="L31" s="189"/>
      <c r="M31" s="189"/>
      <c r="N31" s="189"/>
      <c r="O31" s="189"/>
    </row>
    <row r="32" spans="2:15" ht="9.75" customHeight="1" x14ac:dyDescent="0.2">
      <c r="B32" s="49"/>
      <c r="C32" s="49"/>
      <c r="D32" s="49"/>
      <c r="E32" s="49"/>
      <c r="F32" s="49"/>
      <c r="G32" s="49"/>
      <c r="H32" s="49"/>
    </row>
    <row r="33" spans="2:9" ht="3" customHeight="1" x14ac:dyDescent="0.2">
      <c r="B33" s="136"/>
      <c r="C33" s="136"/>
      <c r="D33" s="136"/>
      <c r="E33" s="136"/>
      <c r="F33" s="136"/>
      <c r="G33" s="136"/>
      <c r="H33" s="136"/>
      <c r="I33" s="136"/>
    </row>
    <row r="34" spans="2:9" ht="9" customHeight="1" x14ac:dyDescent="0.2">
      <c r="D34" s="77"/>
      <c r="I34" s="1"/>
    </row>
    <row r="35" spans="2:9" ht="12.75" customHeight="1" x14ac:dyDescent="0.2">
      <c r="B35" s="288" t="s">
        <v>289</v>
      </c>
      <c r="C35" s="288"/>
      <c r="D35" s="288"/>
      <c r="E35" s="288"/>
      <c r="F35" s="288"/>
      <c r="G35" s="288"/>
      <c r="H35" s="288"/>
      <c r="I35" s="288"/>
    </row>
    <row r="36" spans="2:9" ht="12.75" customHeight="1" x14ac:dyDescent="0.2">
      <c r="B36" s="288" t="s">
        <v>329</v>
      </c>
      <c r="C36" s="288"/>
      <c r="D36" s="288"/>
      <c r="E36" s="288"/>
      <c r="F36" s="288"/>
      <c r="G36" s="288"/>
      <c r="H36" s="288"/>
      <c r="I36" s="288"/>
    </row>
    <row r="38" spans="2:9" ht="12" x14ac:dyDescent="0.2">
      <c r="B38" s="133" t="s">
        <v>0</v>
      </c>
      <c r="C38" s="26"/>
    </row>
    <row r="40" spans="2:9" x14ac:dyDescent="0.2">
      <c r="E40" s="1" t="s">
        <v>264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8" width="16.7109375" style="1" customWidth="1"/>
    <col min="9" max="9" width="2.5703125" style="49" customWidth="1"/>
    <col min="10" max="10" width="6.7109375" style="1" customWidth="1"/>
    <col min="11" max="16384" width="12.5703125" style="1"/>
  </cols>
  <sheetData>
    <row r="1" spans="2:16" ht="36" customHeight="1" x14ac:dyDescent="0.2">
      <c r="B1" s="289" t="s">
        <v>294</v>
      </c>
      <c r="C1" s="289"/>
      <c r="D1" s="289"/>
      <c r="E1" s="289"/>
      <c r="F1" s="289"/>
      <c r="G1" s="289"/>
      <c r="H1" s="289"/>
      <c r="I1" s="289"/>
    </row>
    <row r="2" spans="2:16" ht="11.25" customHeight="1" x14ac:dyDescent="0.2">
      <c r="B2" s="19"/>
      <c r="C2" s="19"/>
      <c r="D2" s="19"/>
      <c r="E2" s="19"/>
      <c r="F2" s="19"/>
    </row>
    <row r="3" spans="2:16" ht="12.75" customHeight="1" x14ac:dyDescent="0.2">
      <c r="B3" s="125" t="s">
        <v>218</v>
      </c>
      <c r="C3" s="27"/>
      <c r="D3" s="48"/>
      <c r="E3" s="48"/>
      <c r="G3" s="4"/>
      <c r="H3" s="4"/>
    </row>
    <row r="4" spans="2:16" s="6" customFormat="1" ht="12" customHeight="1" x14ac:dyDescent="0.2">
      <c r="B4" s="284" t="s">
        <v>4</v>
      </c>
      <c r="C4" s="285"/>
      <c r="D4" s="290" t="s">
        <v>5</v>
      </c>
      <c r="E4" s="290"/>
      <c r="F4" s="290"/>
      <c r="G4" s="290"/>
      <c r="H4" s="290"/>
      <c r="I4" s="291"/>
    </row>
    <row r="5" spans="2:16" s="6" customFormat="1" ht="12" customHeight="1" x14ac:dyDescent="0.2">
      <c r="B5" s="284"/>
      <c r="C5" s="285"/>
      <c r="D5" s="290"/>
      <c r="E5" s="290"/>
      <c r="F5" s="290"/>
      <c r="G5" s="290"/>
      <c r="H5" s="290"/>
      <c r="I5" s="291"/>
    </row>
    <row r="6" spans="2:16" s="6" customFormat="1" ht="24" customHeight="1" x14ac:dyDescent="0.2">
      <c r="B6" s="284"/>
      <c r="C6" s="285"/>
      <c r="D6" s="290" t="s">
        <v>13</v>
      </c>
      <c r="E6" s="290" t="s">
        <v>275</v>
      </c>
      <c r="F6" s="290"/>
      <c r="G6" s="290"/>
      <c r="H6" s="290" t="s">
        <v>216</v>
      </c>
      <c r="I6" s="291"/>
    </row>
    <row r="7" spans="2:16" s="6" customFormat="1" ht="24" customHeight="1" x14ac:dyDescent="0.2">
      <c r="B7" s="284"/>
      <c r="C7" s="285"/>
      <c r="D7" s="290"/>
      <c r="E7" s="138" t="s">
        <v>46</v>
      </c>
      <c r="F7" s="138" t="s">
        <v>47</v>
      </c>
      <c r="G7" s="138" t="s">
        <v>265</v>
      </c>
      <c r="H7" s="290"/>
      <c r="I7" s="291"/>
    </row>
    <row r="8" spans="2:16" ht="18" customHeight="1" x14ac:dyDescent="0.2">
      <c r="B8" s="284"/>
      <c r="C8" s="285"/>
      <c r="D8" s="138" t="s">
        <v>16</v>
      </c>
      <c r="E8" s="138" t="s">
        <v>16</v>
      </c>
      <c r="F8" s="138" t="s">
        <v>16</v>
      </c>
      <c r="G8" s="138" t="s">
        <v>16</v>
      </c>
      <c r="H8" s="290" t="s">
        <v>16</v>
      </c>
      <c r="I8" s="291"/>
    </row>
    <row r="9" spans="2:16" s="9" customFormat="1" ht="3.75" customHeight="1" x14ac:dyDescent="0.2">
      <c r="B9" s="7"/>
      <c r="C9" s="7"/>
      <c r="D9" s="8"/>
      <c r="E9" s="8"/>
      <c r="F9" s="8"/>
      <c r="G9" s="8"/>
      <c r="H9" s="8"/>
      <c r="I9" s="51"/>
    </row>
    <row r="10" spans="2:16" s="11" customFormat="1" ht="15" customHeight="1" x14ac:dyDescent="0.2">
      <c r="B10" s="74" t="s">
        <v>5</v>
      </c>
      <c r="C10" s="74"/>
      <c r="D10" s="75"/>
      <c r="E10" s="75"/>
      <c r="F10" s="75"/>
      <c r="G10" s="75"/>
      <c r="H10" s="75"/>
      <c r="I10" s="76"/>
    </row>
    <row r="11" spans="2:16" s="11" customFormat="1" ht="15" customHeight="1" x14ac:dyDescent="0.2">
      <c r="B11" s="76">
        <v>2019</v>
      </c>
      <c r="C11" s="74"/>
      <c r="D11" s="14">
        <v>11.21</v>
      </c>
      <c r="E11" s="14"/>
      <c r="F11" s="14"/>
      <c r="G11" s="14"/>
      <c r="H11" s="14" t="s">
        <v>39</v>
      </c>
      <c r="I11" s="14"/>
      <c r="K11" s="189"/>
      <c r="L11" s="189"/>
      <c r="M11" s="189"/>
      <c r="N11" s="189"/>
      <c r="O11" s="189"/>
      <c r="P11" s="189"/>
    </row>
    <row r="12" spans="2:16" s="11" customFormat="1" ht="15" customHeight="1" x14ac:dyDescent="0.2">
      <c r="B12" s="76">
        <v>2018</v>
      </c>
      <c r="C12" s="74"/>
      <c r="D12" s="14">
        <v>12.13</v>
      </c>
      <c r="E12" s="14">
        <v>84.48</v>
      </c>
      <c r="F12" s="14"/>
      <c r="G12" s="14"/>
      <c r="H12" s="14">
        <v>9.08</v>
      </c>
      <c r="I12" s="14" t="s">
        <v>274</v>
      </c>
      <c r="K12" s="189"/>
      <c r="L12" s="189"/>
      <c r="M12" s="189"/>
      <c r="N12" s="189"/>
      <c r="O12" s="189"/>
    </row>
    <row r="13" spans="2:16" s="11" customFormat="1" ht="15" customHeight="1" x14ac:dyDescent="0.2">
      <c r="B13" s="76">
        <v>2017</v>
      </c>
      <c r="C13" s="74"/>
      <c r="D13" s="14">
        <v>11.79</v>
      </c>
      <c r="E13" s="14">
        <v>87.67</v>
      </c>
      <c r="F13" s="14">
        <v>74.540000000000006</v>
      </c>
      <c r="G13" s="14"/>
      <c r="H13" s="14">
        <v>7.86</v>
      </c>
      <c r="I13" s="14"/>
      <c r="K13" s="189"/>
      <c r="L13" s="189"/>
      <c r="M13" s="189"/>
      <c r="N13" s="189"/>
      <c r="O13" s="189"/>
    </row>
    <row r="14" spans="2:16" s="11" customFormat="1" ht="15" customHeight="1" x14ac:dyDescent="0.2">
      <c r="B14" s="76">
        <v>2016</v>
      </c>
      <c r="C14" s="74"/>
      <c r="D14" s="14">
        <v>10.029999999999999</v>
      </c>
      <c r="E14" s="14">
        <v>85.57</v>
      </c>
      <c r="F14" s="14">
        <v>72.13</v>
      </c>
      <c r="G14" s="14"/>
      <c r="H14" s="14">
        <v>7.89</v>
      </c>
      <c r="I14" s="14"/>
      <c r="K14" s="189"/>
      <c r="L14" s="189"/>
      <c r="M14" s="189"/>
      <c r="N14" s="189"/>
      <c r="O14" s="189"/>
    </row>
    <row r="15" spans="2:16" s="11" customFormat="1" ht="15" customHeight="1" x14ac:dyDescent="0.2">
      <c r="B15" s="76">
        <v>2015</v>
      </c>
      <c r="C15" s="76" t="str">
        <f t="shared" ref="C15:C16" si="0">IF(B15=2008,$C$2,"")</f>
        <v/>
      </c>
      <c r="D15" s="14">
        <v>11.12</v>
      </c>
      <c r="E15" s="14">
        <v>84.74</v>
      </c>
      <c r="F15" s="14">
        <v>71.12</v>
      </c>
      <c r="G15" s="14"/>
      <c r="H15" s="14">
        <v>10.31</v>
      </c>
      <c r="I15" s="14"/>
      <c r="K15" s="189"/>
      <c r="L15" s="189"/>
      <c r="M15" s="189"/>
      <c r="N15" s="189"/>
      <c r="O15" s="189"/>
    </row>
    <row r="16" spans="2:16" s="11" customFormat="1" ht="15" customHeight="1" x14ac:dyDescent="0.2">
      <c r="B16" s="76">
        <v>2014</v>
      </c>
      <c r="C16" s="76" t="str">
        <f t="shared" si="0"/>
        <v/>
      </c>
      <c r="D16" s="14">
        <v>10.63</v>
      </c>
      <c r="E16" s="14">
        <v>83.44</v>
      </c>
      <c r="F16" s="14">
        <v>68.209999999999994</v>
      </c>
      <c r="G16" s="14">
        <v>49.4</v>
      </c>
      <c r="H16" s="14">
        <v>10.63</v>
      </c>
      <c r="I16" s="14"/>
      <c r="K16" s="189"/>
      <c r="L16" s="189"/>
      <c r="M16" s="189"/>
      <c r="N16" s="189"/>
      <c r="O16" s="189"/>
    </row>
    <row r="17" spans="2:15" s="11" customFormat="1" ht="15" customHeight="1" x14ac:dyDescent="0.2">
      <c r="B17" s="251" t="s">
        <v>3</v>
      </c>
      <c r="C17" s="74"/>
      <c r="D17" s="74"/>
      <c r="E17" s="14"/>
      <c r="F17" s="14"/>
      <c r="G17" s="14"/>
      <c r="H17" s="14"/>
      <c r="I17" s="114"/>
      <c r="K17" s="189"/>
      <c r="L17" s="189"/>
      <c r="M17" s="189"/>
      <c r="N17" s="189"/>
      <c r="O17" s="189"/>
    </row>
    <row r="18" spans="2:15" s="11" customFormat="1" ht="15" customHeight="1" x14ac:dyDescent="0.2">
      <c r="B18" s="252" t="s">
        <v>34</v>
      </c>
      <c r="C18" s="203"/>
      <c r="D18" s="203"/>
      <c r="E18" s="203"/>
      <c r="F18" s="14"/>
      <c r="G18" s="14"/>
      <c r="H18" s="14"/>
      <c r="I18" s="114"/>
      <c r="K18" s="189"/>
      <c r="L18" s="189"/>
      <c r="M18" s="189"/>
      <c r="N18" s="189"/>
      <c r="O18" s="189"/>
    </row>
    <row r="19" spans="2:15" s="11" customFormat="1" ht="15" customHeight="1" x14ac:dyDescent="0.2">
      <c r="B19" s="76">
        <v>2019</v>
      </c>
      <c r="C19" s="252"/>
      <c r="D19" s="14">
        <v>12.14</v>
      </c>
      <c r="E19" s="14"/>
      <c r="F19" s="14"/>
      <c r="G19" s="14"/>
      <c r="H19" s="14" t="s">
        <v>39</v>
      </c>
      <c r="I19" s="14"/>
      <c r="K19" s="189"/>
      <c r="L19" s="189"/>
      <c r="M19" s="189"/>
      <c r="N19" s="189"/>
      <c r="O19" s="189"/>
    </row>
    <row r="20" spans="2:15" s="11" customFormat="1" ht="15" customHeight="1" x14ac:dyDescent="0.2">
      <c r="B20" s="76">
        <v>2018</v>
      </c>
      <c r="C20" s="76"/>
      <c r="D20" s="14">
        <v>14.63</v>
      </c>
      <c r="E20" s="14">
        <v>69.28</v>
      </c>
      <c r="F20" s="14"/>
      <c r="G20" s="14"/>
      <c r="H20" s="14">
        <v>18.940000000000001</v>
      </c>
      <c r="I20" s="14" t="s">
        <v>274</v>
      </c>
      <c r="K20" s="189"/>
      <c r="L20" s="189"/>
      <c r="M20" s="189"/>
      <c r="N20" s="189"/>
      <c r="O20" s="189"/>
    </row>
    <row r="21" spans="2:15" s="11" customFormat="1" ht="15" customHeight="1" x14ac:dyDescent="0.2">
      <c r="B21" s="76">
        <v>2017</v>
      </c>
      <c r="C21" s="76"/>
      <c r="D21" s="14">
        <v>16.36</v>
      </c>
      <c r="E21" s="14">
        <v>73.510000000000005</v>
      </c>
      <c r="F21" s="14">
        <v>55.14</v>
      </c>
      <c r="G21" s="14"/>
      <c r="H21" s="14">
        <v>13.79</v>
      </c>
      <c r="I21" s="14"/>
      <c r="K21" s="189"/>
      <c r="L21" s="189"/>
      <c r="M21" s="189"/>
      <c r="N21" s="189"/>
      <c r="O21" s="189"/>
    </row>
    <row r="22" spans="2:15" s="11" customFormat="1" ht="15" customHeight="1" x14ac:dyDescent="0.2">
      <c r="B22" s="76">
        <v>2016</v>
      </c>
      <c r="C22" s="74"/>
      <c r="D22" s="14">
        <v>15.39</v>
      </c>
      <c r="E22" s="14">
        <v>77.25</v>
      </c>
      <c r="F22" s="14">
        <v>58.08</v>
      </c>
      <c r="G22" s="14"/>
      <c r="H22" s="14">
        <v>12.53</v>
      </c>
      <c r="I22" s="14"/>
      <c r="K22" s="189"/>
      <c r="L22" s="189"/>
      <c r="M22" s="189"/>
      <c r="N22" s="189"/>
      <c r="O22" s="189"/>
    </row>
    <row r="23" spans="2:15" s="11" customFormat="1" ht="15" customHeight="1" x14ac:dyDescent="0.2">
      <c r="B23" s="76">
        <v>2015</v>
      </c>
      <c r="C23" s="76"/>
      <c r="D23" s="14">
        <v>15.24</v>
      </c>
      <c r="E23" s="14">
        <v>76.97</v>
      </c>
      <c r="F23" s="14">
        <v>60.61</v>
      </c>
      <c r="G23" s="14"/>
      <c r="H23" s="14">
        <v>15.6</v>
      </c>
      <c r="I23" s="14"/>
      <c r="K23" s="189"/>
      <c r="L23" s="189"/>
      <c r="M23" s="189"/>
      <c r="N23" s="189"/>
      <c r="O23" s="189"/>
    </row>
    <row r="24" spans="2:15" s="11" customFormat="1" ht="15" customHeight="1" x14ac:dyDescent="0.2">
      <c r="B24" s="76">
        <v>2014</v>
      </c>
      <c r="C24" s="76"/>
      <c r="D24" s="14">
        <v>16.05</v>
      </c>
      <c r="E24" s="14">
        <v>71.91</v>
      </c>
      <c r="F24" s="14">
        <v>52.25</v>
      </c>
      <c r="G24" s="14">
        <v>31.46</v>
      </c>
      <c r="H24" s="14">
        <v>17.489999999999998</v>
      </c>
      <c r="I24" s="14"/>
      <c r="K24" s="189"/>
      <c r="L24" s="189"/>
      <c r="M24" s="189"/>
      <c r="N24" s="189"/>
      <c r="O24" s="189"/>
    </row>
    <row r="25" spans="2:15" s="11" customFormat="1" ht="15" customHeight="1" x14ac:dyDescent="0.2">
      <c r="B25" s="252" t="s">
        <v>35</v>
      </c>
      <c r="C25" s="203"/>
      <c r="D25" s="203"/>
      <c r="E25" s="203"/>
      <c r="F25" s="14"/>
      <c r="G25" s="14"/>
      <c r="H25" s="14"/>
      <c r="I25" s="14"/>
      <c r="K25" s="189"/>
      <c r="L25" s="189"/>
      <c r="M25" s="189"/>
      <c r="N25" s="189"/>
      <c r="O25" s="189"/>
    </row>
    <row r="26" spans="2:15" s="11" customFormat="1" ht="15" customHeight="1" x14ac:dyDescent="0.2">
      <c r="B26" s="76">
        <v>2019</v>
      </c>
      <c r="C26" s="252"/>
      <c r="D26" s="14">
        <v>11.07</v>
      </c>
      <c r="E26" s="14"/>
      <c r="F26" s="14"/>
      <c r="G26" s="14"/>
      <c r="H26" s="14" t="s">
        <v>39</v>
      </c>
      <c r="I26" s="14"/>
      <c r="K26" s="189"/>
      <c r="L26" s="189"/>
      <c r="M26" s="189"/>
      <c r="N26" s="189"/>
      <c r="O26" s="189"/>
    </row>
    <row r="27" spans="2:15" s="11" customFormat="1" ht="15" customHeight="1" x14ac:dyDescent="0.2">
      <c r="B27" s="76">
        <v>2018</v>
      </c>
      <c r="C27" s="252"/>
      <c r="D27" s="14">
        <v>11.7</v>
      </c>
      <c r="E27" s="14">
        <v>87.71</v>
      </c>
      <c r="F27" s="14"/>
      <c r="G27" s="14"/>
      <c r="H27" s="14">
        <v>7.4</v>
      </c>
      <c r="I27" s="14" t="s">
        <v>274</v>
      </c>
      <c r="K27" s="189"/>
      <c r="L27" s="189"/>
      <c r="M27" s="189"/>
      <c r="N27" s="189"/>
      <c r="O27" s="189"/>
    </row>
    <row r="28" spans="2:15" s="11" customFormat="1" ht="15" customHeight="1" x14ac:dyDescent="0.2">
      <c r="B28" s="76">
        <v>2017</v>
      </c>
      <c r="C28" s="252"/>
      <c r="D28" s="14">
        <v>10.97</v>
      </c>
      <c r="E28" s="14">
        <v>91.46</v>
      </c>
      <c r="F28" s="14">
        <v>79.739999999999995</v>
      </c>
      <c r="G28" s="14"/>
      <c r="H28" s="14">
        <v>6.79</v>
      </c>
      <c r="I28" s="14"/>
      <c r="K28" s="189"/>
      <c r="L28" s="189"/>
      <c r="M28" s="189"/>
      <c r="N28" s="189"/>
      <c r="O28" s="189"/>
    </row>
    <row r="29" spans="2:15" s="11" customFormat="1" ht="15" customHeight="1" x14ac:dyDescent="0.2">
      <c r="B29" s="76">
        <v>2016</v>
      </c>
      <c r="C29" s="74"/>
      <c r="D29" s="14">
        <v>9.06</v>
      </c>
      <c r="E29" s="14">
        <v>88.12</v>
      </c>
      <c r="F29" s="14">
        <v>76.42</v>
      </c>
      <c r="G29" s="14"/>
      <c r="H29" s="14">
        <v>7.06</v>
      </c>
      <c r="I29" s="14"/>
      <c r="K29" s="189"/>
      <c r="L29" s="189"/>
      <c r="M29" s="189"/>
      <c r="N29" s="189"/>
      <c r="O29" s="189"/>
    </row>
    <row r="30" spans="2:15" s="11" customFormat="1" ht="15" customHeight="1" x14ac:dyDescent="0.2">
      <c r="B30" s="76">
        <v>2015</v>
      </c>
      <c r="C30" s="76"/>
      <c r="D30" s="14">
        <v>10.39</v>
      </c>
      <c r="E30" s="14">
        <v>86.78</v>
      </c>
      <c r="F30" s="14">
        <v>73.89</v>
      </c>
      <c r="G30" s="14"/>
      <c r="H30" s="14">
        <v>9.36</v>
      </c>
      <c r="I30" s="14"/>
      <c r="K30" s="189"/>
      <c r="L30" s="189"/>
      <c r="M30" s="189"/>
      <c r="N30" s="189"/>
      <c r="O30" s="189"/>
    </row>
    <row r="31" spans="2:15" s="11" customFormat="1" ht="15" customHeight="1" x14ac:dyDescent="0.2">
      <c r="B31" s="76">
        <v>2014</v>
      </c>
      <c r="C31" s="76"/>
      <c r="D31" s="14">
        <v>9.6300000000000008</v>
      </c>
      <c r="E31" s="14">
        <v>87</v>
      </c>
      <c r="F31" s="14">
        <v>73.14</v>
      </c>
      <c r="G31" s="14">
        <v>54.94</v>
      </c>
      <c r="H31" s="14">
        <v>9.36</v>
      </c>
      <c r="I31" s="14"/>
      <c r="K31" s="189"/>
      <c r="L31" s="189"/>
      <c r="M31" s="189"/>
      <c r="N31" s="189"/>
      <c r="O31" s="189"/>
    </row>
    <row r="32" spans="2:15" ht="9.75" customHeight="1" x14ac:dyDescent="0.2">
      <c r="B32" s="49"/>
      <c r="C32" s="49"/>
      <c r="D32" s="49"/>
      <c r="E32" s="49"/>
      <c r="F32" s="49"/>
      <c r="G32" s="49"/>
      <c r="H32" s="49"/>
    </row>
    <row r="33" spans="2:9" ht="3" customHeight="1" x14ac:dyDescent="0.2">
      <c r="B33" s="136"/>
      <c r="C33" s="136"/>
      <c r="D33" s="136"/>
      <c r="E33" s="136"/>
      <c r="F33" s="136"/>
      <c r="G33" s="136"/>
      <c r="H33" s="136"/>
      <c r="I33" s="136"/>
    </row>
    <row r="34" spans="2:9" ht="9" customHeight="1" x14ac:dyDescent="0.2">
      <c r="D34" s="77"/>
      <c r="I34" s="1"/>
    </row>
    <row r="35" spans="2:9" ht="12.75" customHeight="1" x14ac:dyDescent="0.2">
      <c r="B35" s="288" t="s">
        <v>289</v>
      </c>
      <c r="C35" s="288"/>
      <c r="D35" s="288"/>
      <c r="E35" s="288"/>
      <c r="F35" s="288"/>
      <c r="G35" s="288"/>
      <c r="H35" s="288"/>
      <c r="I35" s="288"/>
    </row>
    <row r="36" spans="2:9" ht="12.75" customHeight="1" x14ac:dyDescent="0.2">
      <c r="B36" s="288" t="s">
        <v>330</v>
      </c>
      <c r="C36" s="288"/>
      <c r="D36" s="288"/>
      <c r="E36" s="288"/>
      <c r="F36" s="288"/>
      <c r="G36" s="288"/>
      <c r="H36" s="288"/>
      <c r="I36" s="288"/>
    </row>
    <row r="38" spans="2:9" ht="12" x14ac:dyDescent="0.2">
      <c r="B38" s="133" t="s">
        <v>0</v>
      </c>
      <c r="C38" s="26"/>
    </row>
    <row r="40" spans="2:9" x14ac:dyDescent="0.2">
      <c r="E40" s="1" t="s">
        <v>264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zoomScaleNormal="100" workbookViewId="0">
      <selection activeCell="B1" sqref="B1:G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8" s="119" customFormat="1" ht="24" customHeight="1" x14ac:dyDescent="0.2">
      <c r="B1" s="286" t="s">
        <v>295</v>
      </c>
      <c r="C1" s="286"/>
      <c r="D1" s="286"/>
      <c r="E1" s="286"/>
      <c r="F1" s="286"/>
      <c r="G1" s="286"/>
    </row>
    <row r="2" spans="2:8" ht="18" customHeight="1" x14ac:dyDescent="0.2">
      <c r="B2" s="20"/>
      <c r="C2" s="20"/>
      <c r="D2" s="20"/>
      <c r="E2" s="20"/>
      <c r="F2" s="20"/>
      <c r="G2" s="20"/>
    </row>
    <row r="3" spans="2:8" ht="12.75" customHeight="1" x14ac:dyDescent="0.2">
      <c r="B3" s="125" t="s">
        <v>218</v>
      </c>
      <c r="C3" s="27"/>
      <c r="D3" s="20"/>
      <c r="E3" s="20"/>
      <c r="F3" s="20"/>
      <c r="G3" s="20"/>
    </row>
    <row r="4" spans="2:8" s="6" customFormat="1" ht="18" customHeight="1" x14ac:dyDescent="0.2">
      <c r="B4" s="284" t="s">
        <v>4</v>
      </c>
      <c r="C4" s="285"/>
      <c r="D4" s="283" t="s">
        <v>6</v>
      </c>
      <c r="E4" s="292" t="s">
        <v>277</v>
      </c>
      <c r="F4" s="292"/>
      <c r="G4" s="294"/>
      <c r="H4" s="50"/>
    </row>
    <row r="5" spans="2:8" s="6" customFormat="1" ht="21" customHeight="1" x14ac:dyDescent="0.2">
      <c r="B5" s="284"/>
      <c r="C5" s="285"/>
      <c r="D5" s="283"/>
      <c r="E5" s="283" t="s">
        <v>1</v>
      </c>
      <c r="F5" s="283" t="s">
        <v>179</v>
      </c>
      <c r="G5" s="287" t="s">
        <v>278</v>
      </c>
      <c r="H5" s="50"/>
    </row>
    <row r="6" spans="2:8" s="6" customFormat="1" ht="27" customHeight="1" x14ac:dyDescent="0.2">
      <c r="B6" s="284"/>
      <c r="C6" s="285"/>
      <c r="D6" s="283"/>
      <c r="E6" s="283"/>
      <c r="F6" s="283"/>
      <c r="G6" s="287"/>
      <c r="H6" s="50"/>
    </row>
    <row r="7" spans="2:8" ht="18" customHeight="1" x14ac:dyDescent="0.2">
      <c r="B7" s="284"/>
      <c r="C7" s="285"/>
      <c r="D7" s="135" t="s">
        <v>15</v>
      </c>
      <c r="E7" s="135" t="s">
        <v>15</v>
      </c>
      <c r="F7" s="135" t="s">
        <v>15</v>
      </c>
      <c r="G7" s="139" t="s">
        <v>15</v>
      </c>
      <c r="H7" s="49"/>
    </row>
    <row r="8" spans="2:8" s="9" customFormat="1" ht="3.75" customHeight="1" x14ac:dyDescent="0.2">
      <c r="B8" s="7"/>
      <c r="C8" s="7"/>
      <c r="D8" s="8"/>
      <c r="E8" s="66"/>
      <c r="F8" s="66"/>
      <c r="G8" s="66"/>
    </row>
    <row r="9" spans="2:8" s="11" customFormat="1" ht="15" customHeight="1" x14ac:dyDescent="0.2">
      <c r="B9" s="74" t="s">
        <v>5</v>
      </c>
      <c r="C9" s="74"/>
      <c r="D9" s="75"/>
      <c r="E9" s="69"/>
      <c r="F9" s="69"/>
      <c r="G9" s="69"/>
    </row>
    <row r="10" spans="2:8" s="11" customFormat="1" ht="15" customHeight="1" x14ac:dyDescent="0.2">
      <c r="B10" s="76">
        <v>2019</v>
      </c>
      <c r="C10" s="74"/>
      <c r="D10" s="77">
        <v>28905</v>
      </c>
      <c r="E10" s="77">
        <v>1080</v>
      </c>
      <c r="F10" s="69">
        <v>148</v>
      </c>
      <c r="G10" s="69">
        <v>12</v>
      </c>
    </row>
    <row r="11" spans="2:8" s="11" customFormat="1" ht="15" customHeight="1" x14ac:dyDescent="0.2">
      <c r="B11" s="76">
        <v>2018</v>
      </c>
      <c r="C11" s="74"/>
      <c r="D11" s="77">
        <v>28123</v>
      </c>
      <c r="E11" s="77">
        <v>1025</v>
      </c>
      <c r="F11" s="69">
        <v>127</v>
      </c>
      <c r="G11" s="69">
        <v>11</v>
      </c>
    </row>
    <row r="12" spans="2:8" s="11" customFormat="1" ht="15" customHeight="1" x14ac:dyDescent="0.2">
      <c r="B12" s="76">
        <v>2017</v>
      </c>
      <c r="C12" s="74"/>
      <c r="D12" s="77">
        <v>26641</v>
      </c>
      <c r="E12" s="69">
        <v>935</v>
      </c>
      <c r="F12" s="69">
        <v>130</v>
      </c>
      <c r="G12" s="69">
        <v>11</v>
      </c>
    </row>
    <row r="13" spans="2:8" s="11" customFormat="1" ht="15" customHeight="1" x14ac:dyDescent="0.2">
      <c r="B13" s="76">
        <v>2016</v>
      </c>
      <c r="C13" s="74"/>
      <c r="D13" s="77">
        <v>25351</v>
      </c>
      <c r="E13" s="69">
        <v>883</v>
      </c>
      <c r="F13" s="69">
        <v>98</v>
      </c>
      <c r="G13" s="69">
        <v>11</v>
      </c>
    </row>
    <row r="14" spans="2:8" s="11" customFormat="1" ht="15" customHeight="1" x14ac:dyDescent="0.2">
      <c r="B14" s="76">
        <v>2015</v>
      </c>
      <c r="C14" s="76"/>
      <c r="D14" s="77">
        <v>24618</v>
      </c>
      <c r="E14" s="69">
        <v>852</v>
      </c>
      <c r="F14" s="69">
        <v>66</v>
      </c>
      <c r="G14" s="69">
        <v>7</v>
      </c>
    </row>
    <row r="15" spans="2:8" s="11" customFormat="1" ht="15" customHeight="1" x14ac:dyDescent="0.2">
      <c r="B15" s="76">
        <v>2014</v>
      </c>
      <c r="C15" s="76"/>
      <c r="D15" s="77">
        <v>23916</v>
      </c>
      <c r="E15" s="69">
        <v>836</v>
      </c>
      <c r="F15" s="69">
        <v>48</v>
      </c>
      <c r="G15" s="69">
        <v>5</v>
      </c>
    </row>
    <row r="16" spans="2:8" ht="9.75" customHeight="1" x14ac:dyDescent="0.2">
      <c r="B16" s="49"/>
      <c r="C16" s="49"/>
      <c r="D16" s="49"/>
      <c r="E16" s="49"/>
      <c r="F16" s="49"/>
      <c r="G16" s="49"/>
    </row>
    <row r="17" spans="2:7" ht="3" customHeight="1" x14ac:dyDescent="0.2">
      <c r="B17" s="136"/>
      <c r="C17" s="136"/>
      <c r="D17" s="136"/>
      <c r="E17" s="136"/>
      <c r="F17" s="136"/>
      <c r="G17" s="136"/>
    </row>
    <row r="18" spans="2:7" ht="9" customHeight="1" x14ac:dyDescent="0.2">
      <c r="E18" s="77"/>
    </row>
    <row r="19" spans="2:7" s="140" customFormat="1" ht="12.75" customHeight="1" x14ac:dyDescent="0.15">
      <c r="B19" s="288" t="s">
        <v>331</v>
      </c>
      <c r="C19" s="288"/>
      <c r="D19" s="288"/>
      <c r="E19" s="288"/>
      <c r="F19" s="288"/>
    </row>
    <row r="21" spans="2:7" ht="12" x14ac:dyDescent="0.2">
      <c r="B21" s="282" t="s">
        <v>0</v>
      </c>
      <c r="C21" s="282"/>
      <c r="D21" s="282"/>
    </row>
  </sheetData>
  <mergeCells count="9">
    <mergeCell ref="B1:G1"/>
    <mergeCell ref="B4:C7"/>
    <mergeCell ref="D4:D6"/>
    <mergeCell ref="B21:D21"/>
    <mergeCell ref="B19:F19"/>
    <mergeCell ref="E4:G4"/>
    <mergeCell ref="E5:E6"/>
    <mergeCell ref="F5:F6"/>
    <mergeCell ref="G5:G6"/>
  </mergeCells>
  <hyperlinks>
    <hyperlink ref="B21:D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pageSetUpPr fitToPage="1"/>
  </sheetPr>
  <dimension ref="B1:R38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8" width="15.7109375" style="49" customWidth="1"/>
    <col min="19" max="19" width="6.7109375" style="1" customWidth="1"/>
    <col min="20" max="16384" width="12.5703125" style="1"/>
  </cols>
  <sheetData>
    <row r="1" spans="2:18" s="119" customFormat="1" ht="24" customHeight="1" x14ac:dyDescent="0.2">
      <c r="B1" s="286" t="s">
        <v>296</v>
      </c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73"/>
      <c r="L2" s="73"/>
    </row>
    <row r="3" spans="2:18" ht="12.75" customHeight="1" x14ac:dyDescent="0.2">
      <c r="B3" s="125" t="s">
        <v>218</v>
      </c>
      <c r="C3" s="27"/>
      <c r="D3" s="20"/>
      <c r="E3" s="20"/>
      <c r="F3" s="20"/>
      <c r="G3" s="20"/>
    </row>
    <row r="4" spans="2:18" s="6" customFormat="1" ht="18" customHeight="1" x14ac:dyDescent="0.2">
      <c r="B4" s="284" t="s">
        <v>4</v>
      </c>
      <c r="C4" s="285"/>
      <c r="D4" s="283" t="s">
        <v>6</v>
      </c>
      <c r="E4" s="283" t="s">
        <v>7</v>
      </c>
      <c r="F4" s="283" t="s">
        <v>11</v>
      </c>
      <c r="G4" s="283" t="s">
        <v>62</v>
      </c>
      <c r="H4" s="283" t="s">
        <v>63</v>
      </c>
      <c r="I4" s="283" t="s">
        <v>64</v>
      </c>
      <c r="J4" s="283" t="s">
        <v>65</v>
      </c>
      <c r="K4" s="283" t="s">
        <v>12</v>
      </c>
      <c r="L4" s="283" t="s">
        <v>77</v>
      </c>
      <c r="M4" s="283" t="s">
        <v>101</v>
      </c>
      <c r="N4" s="283" t="s">
        <v>78</v>
      </c>
      <c r="O4" s="283" t="s">
        <v>268</v>
      </c>
      <c r="P4" s="283" t="s">
        <v>269</v>
      </c>
      <c r="Q4" s="283" t="s">
        <v>270</v>
      </c>
      <c r="R4" s="287" t="s">
        <v>271</v>
      </c>
    </row>
    <row r="5" spans="2:18" s="6" customFormat="1" ht="24" customHeight="1" x14ac:dyDescent="0.2">
      <c r="B5" s="284"/>
      <c r="C5" s="285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7"/>
    </row>
    <row r="6" spans="2:18" s="6" customFormat="1" ht="30" customHeight="1" x14ac:dyDescent="0.2">
      <c r="B6" s="284"/>
      <c r="C6" s="285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7"/>
    </row>
    <row r="7" spans="2:18" ht="18" customHeight="1" x14ac:dyDescent="0.2">
      <c r="B7" s="284"/>
      <c r="C7" s="285"/>
      <c r="D7" s="135" t="s">
        <v>15</v>
      </c>
      <c r="E7" s="135" t="s">
        <v>15</v>
      </c>
      <c r="F7" s="135" t="s">
        <v>15</v>
      </c>
      <c r="G7" s="158" t="s">
        <v>343</v>
      </c>
      <c r="H7" s="158" t="s">
        <v>343</v>
      </c>
      <c r="I7" s="163" t="s">
        <v>61</v>
      </c>
      <c r="J7" s="163" t="s">
        <v>346</v>
      </c>
      <c r="K7" s="163" t="s">
        <v>344</v>
      </c>
      <c r="L7" s="163" t="s">
        <v>344</v>
      </c>
      <c r="M7" s="163" t="s">
        <v>344</v>
      </c>
      <c r="N7" s="163" t="s">
        <v>344</v>
      </c>
      <c r="O7" s="163" t="s">
        <v>344</v>
      </c>
      <c r="P7" s="163" t="s">
        <v>344</v>
      </c>
      <c r="Q7" s="163" t="s">
        <v>344</v>
      </c>
      <c r="R7" s="164" t="s">
        <v>344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1"/>
      <c r="K8" s="51"/>
      <c r="L8" s="51"/>
      <c r="M8" s="51"/>
      <c r="N8" s="51"/>
      <c r="O8" s="51"/>
      <c r="P8" s="51"/>
      <c r="Q8" s="51"/>
      <c r="R8" s="51"/>
    </row>
    <row r="9" spans="2:18" s="11" customFormat="1" ht="15" customHeight="1" x14ac:dyDescent="0.2">
      <c r="B9" s="74" t="s">
        <v>5</v>
      </c>
      <c r="C9" s="74"/>
      <c r="D9" s="75"/>
      <c r="E9" s="75"/>
      <c r="F9" s="75"/>
      <c r="G9" s="75"/>
      <c r="H9" s="75"/>
      <c r="I9" s="75"/>
      <c r="J9" s="75"/>
      <c r="K9" s="75"/>
      <c r="L9" s="48"/>
      <c r="M9" s="48"/>
      <c r="N9" s="48"/>
      <c r="O9" s="48"/>
      <c r="P9" s="48"/>
      <c r="Q9" s="48"/>
      <c r="R9" s="48"/>
    </row>
    <row r="10" spans="2:18" s="11" customFormat="1" ht="15" customHeight="1" x14ac:dyDescent="0.2">
      <c r="B10" s="76">
        <v>2019</v>
      </c>
      <c r="C10" s="74"/>
      <c r="D10" s="77">
        <v>244</v>
      </c>
      <c r="E10" s="77">
        <v>384</v>
      </c>
      <c r="F10" s="77">
        <v>214</v>
      </c>
      <c r="G10" s="77">
        <v>6718</v>
      </c>
      <c r="H10" s="77">
        <v>4849</v>
      </c>
      <c r="I10" s="14">
        <v>1.57</v>
      </c>
      <c r="J10" s="14">
        <v>17.489999999999998</v>
      </c>
      <c r="K10" s="77">
        <v>14640</v>
      </c>
      <c r="L10" s="77">
        <v>147523</v>
      </c>
      <c r="M10" s="77">
        <v>48412</v>
      </c>
      <c r="N10" s="77">
        <v>41105</v>
      </c>
      <c r="O10" s="77">
        <v>7335864</v>
      </c>
      <c r="P10" s="77">
        <v>1492704</v>
      </c>
      <c r="Q10" s="77">
        <v>5843160</v>
      </c>
      <c r="R10" s="77">
        <v>475</v>
      </c>
    </row>
    <row r="11" spans="2:18" s="11" customFormat="1" ht="15" customHeight="1" x14ac:dyDescent="0.2">
      <c r="B11" s="76">
        <v>2018</v>
      </c>
      <c r="C11" s="74"/>
      <c r="D11" s="77">
        <v>248</v>
      </c>
      <c r="E11" s="77">
        <v>410</v>
      </c>
      <c r="F11" s="77">
        <v>212</v>
      </c>
      <c r="G11" s="77">
        <v>6948</v>
      </c>
      <c r="H11" s="77">
        <v>4937</v>
      </c>
      <c r="I11" s="14">
        <v>1.65</v>
      </c>
      <c r="J11" s="14">
        <v>16.95</v>
      </c>
      <c r="K11" s="77">
        <v>15867</v>
      </c>
      <c r="L11" s="77">
        <v>232971</v>
      </c>
      <c r="M11" s="77">
        <v>64757</v>
      </c>
      <c r="N11" s="77">
        <v>56517</v>
      </c>
      <c r="O11" s="77">
        <v>7294728</v>
      </c>
      <c r="P11" s="77">
        <v>1469350</v>
      </c>
      <c r="Q11" s="77">
        <v>5825377</v>
      </c>
      <c r="R11" s="77">
        <v>430</v>
      </c>
    </row>
    <row r="12" spans="2:18" s="11" customFormat="1" ht="15" customHeight="1" x14ac:dyDescent="0.2">
      <c r="B12" s="76">
        <v>2017</v>
      </c>
      <c r="C12" s="74"/>
      <c r="D12" s="77">
        <v>241</v>
      </c>
      <c r="E12" s="77">
        <v>392</v>
      </c>
      <c r="F12" s="77">
        <v>175</v>
      </c>
      <c r="G12" s="77">
        <v>5759</v>
      </c>
      <c r="H12" s="77">
        <v>4092</v>
      </c>
      <c r="I12" s="14">
        <v>1.63</v>
      </c>
      <c r="J12" s="14">
        <v>14.69</v>
      </c>
      <c r="K12" s="77">
        <v>9135</v>
      </c>
      <c r="L12" s="77">
        <v>24583</v>
      </c>
      <c r="M12" s="77">
        <v>19508</v>
      </c>
      <c r="N12" s="77">
        <v>13437</v>
      </c>
      <c r="O12" s="77">
        <v>7988213</v>
      </c>
      <c r="P12" s="77">
        <v>4108993</v>
      </c>
      <c r="Q12" s="77">
        <v>3879220</v>
      </c>
      <c r="R12" s="77">
        <v>751</v>
      </c>
    </row>
    <row r="13" spans="2:18" s="11" customFormat="1" ht="15" customHeight="1" x14ac:dyDescent="0.2">
      <c r="B13" s="76">
        <v>2016</v>
      </c>
      <c r="C13" s="74"/>
      <c r="D13" s="77">
        <v>243</v>
      </c>
      <c r="E13" s="77">
        <v>395</v>
      </c>
      <c r="F13" s="77">
        <v>187</v>
      </c>
      <c r="G13" s="77">
        <v>5065</v>
      </c>
      <c r="H13" s="77">
        <v>3544</v>
      </c>
      <c r="I13" s="14">
        <v>1.63</v>
      </c>
      <c r="J13" s="14">
        <v>12.82</v>
      </c>
      <c r="K13" s="77">
        <v>8801</v>
      </c>
      <c r="L13" s="77">
        <v>19749</v>
      </c>
      <c r="M13" s="77">
        <v>15098</v>
      </c>
      <c r="N13" s="77">
        <v>9902</v>
      </c>
      <c r="O13" s="77">
        <v>8908642</v>
      </c>
      <c r="P13" s="77">
        <v>4839086</v>
      </c>
      <c r="Q13" s="77">
        <v>4069557</v>
      </c>
      <c r="R13" s="77">
        <v>278</v>
      </c>
    </row>
    <row r="14" spans="2:18" s="11" customFormat="1" ht="15" customHeight="1" x14ac:dyDescent="0.2">
      <c r="B14" s="76">
        <v>2015</v>
      </c>
      <c r="C14" s="76"/>
      <c r="D14" s="77">
        <v>257</v>
      </c>
      <c r="E14" s="77">
        <v>2539</v>
      </c>
      <c r="F14" s="77">
        <v>2338</v>
      </c>
      <c r="G14" s="77">
        <v>121146</v>
      </c>
      <c r="H14" s="77">
        <v>75814</v>
      </c>
      <c r="I14" s="14">
        <v>9.8800000000000008</v>
      </c>
      <c r="J14" s="14">
        <v>47.71</v>
      </c>
      <c r="K14" s="77">
        <v>564978</v>
      </c>
      <c r="L14" s="77">
        <v>216733</v>
      </c>
      <c r="M14" s="77">
        <v>142493</v>
      </c>
      <c r="N14" s="77">
        <v>20351</v>
      </c>
      <c r="O14" s="77">
        <v>20470450</v>
      </c>
      <c r="P14" s="77">
        <v>16278562</v>
      </c>
      <c r="Q14" s="77">
        <v>4191887</v>
      </c>
      <c r="R14" s="77">
        <v>840</v>
      </c>
    </row>
    <row r="15" spans="2:18" s="11" customFormat="1" ht="15" customHeight="1" x14ac:dyDescent="0.2">
      <c r="B15" s="76">
        <v>2014</v>
      </c>
      <c r="C15" s="76"/>
      <c r="D15" s="77">
        <v>254</v>
      </c>
      <c r="E15" s="77">
        <v>2536</v>
      </c>
      <c r="F15" s="77">
        <v>2333</v>
      </c>
      <c r="G15" s="77">
        <v>120892</v>
      </c>
      <c r="H15" s="77">
        <v>75663</v>
      </c>
      <c r="I15" s="14">
        <v>9.98</v>
      </c>
      <c r="J15" s="14">
        <v>47.67</v>
      </c>
      <c r="K15" s="77">
        <v>571156</v>
      </c>
      <c r="L15" s="77">
        <v>357165</v>
      </c>
      <c r="M15" s="77">
        <v>298577</v>
      </c>
      <c r="N15" s="77">
        <v>176338</v>
      </c>
      <c r="O15" s="77">
        <v>21379896</v>
      </c>
      <c r="P15" s="77">
        <v>16677476</v>
      </c>
      <c r="Q15" s="77">
        <v>4702420</v>
      </c>
      <c r="R15" s="77">
        <v>1994</v>
      </c>
    </row>
    <row r="16" spans="2:18" ht="9.75" customHeight="1" x14ac:dyDescent="0.2">
      <c r="B16" s="49"/>
      <c r="C16" s="49"/>
      <c r="D16" s="49"/>
      <c r="E16" s="49"/>
      <c r="F16" s="49"/>
      <c r="G16" s="49"/>
      <c r="H16" s="49"/>
      <c r="I16" s="49"/>
    </row>
    <row r="17" spans="2:18" ht="3" customHeight="1" x14ac:dyDescent="0.2"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2:18" ht="9" customHeight="1" x14ac:dyDescent="0.2">
      <c r="E18" s="77"/>
    </row>
    <row r="19" spans="2:18" x14ac:dyDescent="0.2">
      <c r="B19" s="288" t="s">
        <v>289</v>
      </c>
      <c r="C19" s="288"/>
      <c r="D19" s="288"/>
      <c r="E19" s="288"/>
      <c r="F19" s="288"/>
    </row>
    <row r="21" spans="2:18" ht="12" x14ac:dyDescent="0.2">
      <c r="B21" s="282" t="s">
        <v>0</v>
      </c>
      <c r="C21" s="282"/>
      <c r="D21" s="282"/>
    </row>
    <row r="26" spans="2:18" x14ac:dyDescent="0.2"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2:18" x14ac:dyDescent="0.2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2:18" x14ac:dyDescent="0.2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2:18" x14ac:dyDescent="0.2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2:18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2:18" x14ac:dyDescent="0.2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2:18" x14ac:dyDescent="0.2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4:18" x14ac:dyDescent="0.2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4:18" x14ac:dyDescent="0.2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4:18" x14ac:dyDescent="0.2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4:18" x14ac:dyDescent="0.2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4:18" x14ac:dyDescent="0.2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4:18" x14ac:dyDescent="0.2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19"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  <mergeCell ref="B19:F19"/>
    <mergeCell ref="B21:D21"/>
    <mergeCell ref="G4:G6"/>
    <mergeCell ref="H4:H6"/>
    <mergeCell ref="I4:I6"/>
    <mergeCell ref="B4:C7"/>
    <mergeCell ref="D4:D6"/>
    <mergeCell ref="E4:E6"/>
    <mergeCell ref="F4:F6"/>
  </mergeCells>
  <hyperlinks>
    <hyperlink ref="B21:D21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80</vt:i4>
      </vt:variant>
    </vt:vector>
  </HeadingPairs>
  <TitlesOfParts>
    <vt:vector size="126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Notas!Títulos_de_Impressão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VII.1!Títulos_de_Impressão</vt:lpstr>
      <vt:lpstr>VII.2!Títulos_de_Impressão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vera.sa</cp:lastModifiedBy>
  <cp:lastPrinted>2021-05-20T16:59:03Z</cp:lastPrinted>
  <dcterms:created xsi:type="dcterms:W3CDTF">2016-05-24T14:08:02Z</dcterms:created>
  <dcterms:modified xsi:type="dcterms:W3CDTF">2021-05-20T17:07:42Z</dcterms:modified>
</cp:coreProperties>
</file>